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F&amp;O)'!$R$1:$R$297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7" i="7"/>
  <c r="L17"/>
  <c r="L38"/>
  <c r="K38"/>
  <c r="K84"/>
  <c r="M84" s="1"/>
  <c r="L64"/>
  <c r="K64"/>
  <c r="L62"/>
  <c r="K62"/>
  <c r="L42"/>
  <c r="K42"/>
  <c r="K83"/>
  <c r="M83" s="1"/>
  <c r="L63"/>
  <c r="K63"/>
  <c r="L61"/>
  <c r="K61"/>
  <c r="L60"/>
  <c r="K60"/>
  <c r="L40"/>
  <c r="K40"/>
  <c r="K79"/>
  <c r="M79" s="1"/>
  <c r="K82"/>
  <c r="M82" s="1"/>
  <c r="L95"/>
  <c r="K95"/>
  <c r="K81"/>
  <c r="M81" s="1"/>
  <c r="K80"/>
  <c r="M80" s="1"/>
  <c r="L39"/>
  <c r="K39"/>
  <c r="L36"/>
  <c r="K36"/>
  <c r="L15"/>
  <c r="K15"/>
  <c r="K267"/>
  <c r="L267" s="1"/>
  <c r="K247"/>
  <c r="L247" s="1"/>
  <c r="K72"/>
  <c r="K73"/>
  <c r="L34"/>
  <c r="K34"/>
  <c r="K78"/>
  <c r="M78" s="1"/>
  <c r="L37"/>
  <c r="K37"/>
  <c r="K77"/>
  <c r="M77" s="1"/>
  <c r="L59"/>
  <c r="K59"/>
  <c r="K55"/>
  <c r="L55"/>
  <c r="L54"/>
  <c r="K54"/>
  <c r="L29"/>
  <c r="K29"/>
  <c r="L12"/>
  <c r="L35"/>
  <c r="K35"/>
  <c r="L33"/>
  <c r="K33"/>
  <c r="L57"/>
  <c r="K57"/>
  <c r="K58"/>
  <c r="L58"/>
  <c r="L30"/>
  <c r="K30"/>
  <c r="L32"/>
  <c r="K32"/>
  <c r="L14"/>
  <c r="K14"/>
  <c r="L10"/>
  <c r="K10"/>
  <c r="K76"/>
  <c r="M76" s="1"/>
  <c r="K75"/>
  <c r="M75" s="1"/>
  <c r="K56"/>
  <c r="L56"/>
  <c r="L31"/>
  <c r="K31"/>
  <c r="L53"/>
  <c r="K53"/>
  <c r="K12"/>
  <c r="L28"/>
  <c r="K28"/>
  <c r="K74"/>
  <c r="M74" s="1"/>
  <c r="H11"/>
  <c r="K11" s="1"/>
  <c r="K272"/>
  <c r="L272" s="1"/>
  <c r="K271"/>
  <c r="L271" s="1"/>
  <c r="L11"/>
  <c r="K274"/>
  <c r="L274" s="1"/>
  <c r="K269"/>
  <c r="L269" s="1"/>
  <c r="M7"/>
  <c r="F257"/>
  <c r="K257" s="1"/>
  <c r="L257" s="1"/>
  <c r="K258"/>
  <c r="L258" s="1"/>
  <c r="K249"/>
  <c r="L249" s="1"/>
  <c r="K252"/>
  <c r="L252" s="1"/>
  <c r="K260"/>
  <c r="L260" s="1"/>
  <c r="F251"/>
  <c r="F250"/>
  <c r="K250" s="1"/>
  <c r="L250" s="1"/>
  <c r="F248"/>
  <c r="K248" s="1"/>
  <c r="L248" s="1"/>
  <c r="F228"/>
  <c r="K228" s="1"/>
  <c r="L228" s="1"/>
  <c r="F180"/>
  <c r="K180" s="1"/>
  <c r="L180" s="1"/>
  <c r="K259"/>
  <c r="L259" s="1"/>
  <c r="K263"/>
  <c r="L263" s="1"/>
  <c r="K264"/>
  <c r="L264" s="1"/>
  <c r="K256"/>
  <c r="L256" s="1"/>
  <c r="K266"/>
  <c r="L266" s="1"/>
  <c r="K262"/>
  <c r="L262" s="1"/>
  <c r="K255"/>
  <c r="L255" s="1"/>
  <c r="K244"/>
  <c r="L244" s="1"/>
  <c r="K246"/>
  <c r="L246" s="1"/>
  <c r="K243"/>
  <c r="L243" s="1"/>
  <c r="K245"/>
  <c r="L245" s="1"/>
  <c r="K174"/>
  <c r="L174" s="1"/>
  <c r="K227"/>
  <c r="L227" s="1"/>
  <c r="K241"/>
  <c r="L241" s="1"/>
  <c r="K242"/>
  <c r="L242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2"/>
  <c r="L232" s="1"/>
  <c r="K230"/>
  <c r="L230" s="1"/>
  <c r="K229"/>
  <c r="L229" s="1"/>
  <c r="K224"/>
  <c r="L224" s="1"/>
  <c r="K223"/>
  <c r="L223" s="1"/>
  <c r="K222"/>
  <c r="L222" s="1"/>
  <c r="K219"/>
  <c r="L219" s="1"/>
  <c r="K218"/>
  <c r="L218" s="1"/>
  <c r="K217"/>
  <c r="L217" s="1"/>
  <c r="K216"/>
  <c r="L216" s="1"/>
  <c r="K215"/>
  <c r="L215" s="1"/>
  <c r="K214"/>
  <c r="L214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2"/>
  <c r="L202" s="1"/>
  <c r="K200"/>
  <c r="L200" s="1"/>
  <c r="K198"/>
  <c r="L198" s="1"/>
  <c r="K196"/>
  <c r="L196" s="1"/>
  <c r="K195"/>
  <c r="L195" s="1"/>
  <c r="K194"/>
  <c r="L194" s="1"/>
  <c r="K192"/>
  <c r="L192" s="1"/>
  <c r="K191"/>
  <c r="L191" s="1"/>
  <c r="K190"/>
  <c r="L190" s="1"/>
  <c r="K189"/>
  <c r="K188"/>
  <c r="L188" s="1"/>
  <c r="K187"/>
  <c r="L187" s="1"/>
  <c r="K185"/>
  <c r="L185" s="1"/>
  <c r="K184"/>
  <c r="L184" s="1"/>
  <c r="K183"/>
  <c r="L183" s="1"/>
  <c r="K182"/>
  <c r="L182" s="1"/>
  <c r="K181"/>
  <c r="L181" s="1"/>
  <c r="H179"/>
  <c r="K179" s="1"/>
  <c r="L179" s="1"/>
  <c r="K176"/>
  <c r="L176" s="1"/>
  <c r="K175"/>
  <c r="L175" s="1"/>
  <c r="K173"/>
  <c r="L173" s="1"/>
  <c r="K172"/>
  <c r="L172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H145"/>
  <c r="K145" s="1"/>
  <c r="L145" s="1"/>
  <c r="F144"/>
  <c r="K144" s="1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D7" i="6"/>
  <c r="K6" i="4"/>
  <c r="K6" i="3"/>
  <c r="L6" i="2"/>
  <c r="M38" i="7" l="1"/>
  <c r="M17"/>
  <c r="M64"/>
  <c r="M42"/>
  <c r="M62"/>
  <c r="M63"/>
  <c r="M95"/>
  <c r="M40"/>
  <c r="M60"/>
  <c r="M61"/>
  <c r="M39"/>
  <c r="M36"/>
  <c r="M15"/>
  <c r="M30"/>
  <c r="M35"/>
  <c r="M54"/>
  <c r="M34"/>
  <c r="M58"/>
  <c r="M11"/>
  <c r="M31"/>
  <c r="M28"/>
  <c r="M37"/>
  <c r="M14"/>
  <c r="M10"/>
  <c r="M12"/>
  <c r="M32"/>
  <c r="M57"/>
  <c r="M33"/>
  <c r="M55"/>
  <c r="M59"/>
  <c r="M53"/>
  <c r="M56"/>
  <c r="M29"/>
</calcChain>
</file>

<file path=xl/sharedStrings.xml><?xml version="1.0" encoding="utf-8"?>
<sst xmlns="http://schemas.openxmlformats.org/spreadsheetml/2006/main" count="2723" uniqueCount="1052">
  <si>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</si>
  <si>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</si>
  <si>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</si>
  <si>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</si>
  <si>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</si>
  <si>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</si>
  <si>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</si>
  <si>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</si>
  <si>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</si>
  <si>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</si>
  <si>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</si>
  <si>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</si>
  <si>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</si>
  <si>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</si>
  <si>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</si>
  <si>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</si>
  <si>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</si>
  <si>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</si>
  <si>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</si>
  <si>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</si>
  <si>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</si>
  <si>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</si>
  <si>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</si>
  <si>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</si>
  <si>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</si>
  <si>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</si>
  <si>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</si>
  <si>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</si>
  <si>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</si>
  <si>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</si>
  <si>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</si>
  <si>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</si>
  <si>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</si>
  <si>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</si>
  <si>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</si>
  <si>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</si>
  <si>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</si>
  <si>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</si>
  <si>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</si>
  <si>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</si>
  <si>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</si>
  <si>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</si>
  <si>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</si>
  <si>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</si>
  <si>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</si>
  <si>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</si>
  <si>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</si>
  <si>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</si>
  <si>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</si>
  <si>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</si>
  <si>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</si>
  <si>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</si>
  <si>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</si>
  <si>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</si>
  <si>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</si>
  <si>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</si>
  <si>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</si>
  <si>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</si>
  <si>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</si>
  <si>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</si>
  <si>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</si>
  <si>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</si>
  <si>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</si>
  <si>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</si>
  <si>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</si>
  <si>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</si>
  <si>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</si>
  <si>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</si>
  <si>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</si>
  <si>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</si>
  <si>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</si>
  <si>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</si>
  <si>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</si>
  <si>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</si>
  <si>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</si>
  <si>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</si>
  <si>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</si>
  <si>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</si>
  <si>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</si>
  <si>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</si>
  <si>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</si>
  <si>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</si>
  <si>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</si>
  <si>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</si>
  <si>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</si>
  <si>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</si>
  <si>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</si>
  <si>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</si>
  <si>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</si>
  <si>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</si>
  <si>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</si>
  <si>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</si>
  <si>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</si>
  <si>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</si>
  <si>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</si>
  <si>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</si>
  <si>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</si>
  <si>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</si>
  <si>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</si>
  <si>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</si>
  <si>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</si>
  <si>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</si>
  <si>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</si>
  <si>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</si>
  <si>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</si>
  <si>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</si>
  <si>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</si>
  <si>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</si>
  <si>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</si>
  <si>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</si>
  <si>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</si>
  <si>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</si>
  <si>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</si>
  <si>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</si>
  <si>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</si>
  <si>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</si>
  <si>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</si>
  <si>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</si>
  <si>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</si>
  <si>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</si>
  <si>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</si>
  <si>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</si>
  <si>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</si>
  <si>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</si>
  <si>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</si>
  <si>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</si>
  <si>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</si>
  <si>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</si>
  <si>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</si>
  <si>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</si>
  <si>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</si>
  <si>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</si>
  <si>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</si>
  <si>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</si>
  <si>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</si>
  <si>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</si>
  <si>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</si>
  <si>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</si>
  <si>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</si>
  <si>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</si>
  <si>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</si>
  <si>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</si>
  <si>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</si>
  <si>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</si>
  <si>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</si>
  <si>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</si>
  <si>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</si>
  <si>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</si>
  <si>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</si>
  <si>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</si>
  <si>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</si>
  <si>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</si>
  <si>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</si>
  <si>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</si>
  <si>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</si>
  <si>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</si>
  <si>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</si>
  <si>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</si>
  <si>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</si>
  <si>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</si>
  <si>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</si>
  <si>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</si>
  <si>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</si>
  <si>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</si>
  <si>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</si>
  <si>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</si>
  <si>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</si>
  <si>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</si>
  <si>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</si>
  <si>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</si>
  <si>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</si>
  <si>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</si>
  <si>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</si>
  <si>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</si>
  <si>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</si>
  <si>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</si>
  <si>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</si>
  <si>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</si>
  <si>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</si>
  <si>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</si>
  <si>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</si>
  <si>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</si>
  <si>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</si>
  <si>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</si>
  <si>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</si>
  <si>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</si>
  <si>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</si>
  <si>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</si>
  <si>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</si>
  <si>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</si>
  <si>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</si>
  <si>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</si>
  <si>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</si>
  <si>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</si>
  <si>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</si>
  <si>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</si>
  <si>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</si>
  <si>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</si>
  <si>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</si>
  <si>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</si>
  <si>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</si>
  <si>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</si>
  <si>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</si>
  <si>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</si>
  <si>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</si>
  <si>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</si>
  <si>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</si>
  <si>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</si>
  <si>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</si>
  <si>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</si>
  <si>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</si>
  <si>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</si>
  <si>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</si>
  <si>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</si>
  <si>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</si>
  <si>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</si>
  <si>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</si>
  <si>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</si>
  <si>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</si>
  <si>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</si>
  <si>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</si>
  <si>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</si>
  <si>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</si>
  <si>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</si>
  <si>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</si>
  <si>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</si>
  <si>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</si>
  <si>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</si>
  <si>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</si>
  <si>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</si>
  <si>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</si>
  <si>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</si>
  <si>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</si>
  <si>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</si>
  <si>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</si>
  <si>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</si>
  <si>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</si>
  <si>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</si>
  <si>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</si>
  <si>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</si>
  <si>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</si>
  <si>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</si>
  <si>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</si>
  <si>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</si>
  <si>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</si>
  <si>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</si>
  <si>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</si>
  <si>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</si>
  <si>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</si>
  <si>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</si>
  <si>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</si>
  <si>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</si>
  <si>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</si>
  <si>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</si>
  <si>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</si>
  <si>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</si>
  <si>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</si>
  <si>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</si>
  <si>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</si>
  <si>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</si>
  <si>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</si>
  <si>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</si>
  <si>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</si>
  <si>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</si>
  <si>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</si>
  <si>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</si>
  <si>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</si>
  <si>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</si>
  <si>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</si>
  <si>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</si>
  <si>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</si>
  <si>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</si>
  <si>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</si>
  <si>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</si>
  <si>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</si>
  <si>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</si>
  <si>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</si>
  <si>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</si>
  <si>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</si>
  <si>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</si>
  <si>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</si>
  <si>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</si>
  <si>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</si>
  <si>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</si>
  <si>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</si>
  <si>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</si>
  <si>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</si>
  <si>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</si>
  <si>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</si>
  <si>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</si>
  <si>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</si>
  <si>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</si>
  <si>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</si>
  <si>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</si>
  <si>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</si>
  <si>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</si>
  <si>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</si>
  <si>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</si>
  <si>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</si>
  <si>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</si>
  <si>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</si>
  <si>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</si>
  <si>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</si>
  <si>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</si>
  <si>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</si>
  <si>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</si>
  <si>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</si>
  <si>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</si>
  <si>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</si>
  <si>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</si>
  <si>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</si>
  <si>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</si>
  <si>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</si>
  <si>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</si>
  <si>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</si>
  <si>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</si>
  <si>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</si>
  <si>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</si>
  <si>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</si>
  <si>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</si>
  <si>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</si>
  <si>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</si>
  <si>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</si>
  <si>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</si>
  <si>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</si>
  <si>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</si>
  <si>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</si>
  <si>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</si>
  <si>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</si>
  <si>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</si>
  <si>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</si>
  <si>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</si>
  <si>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</si>
  <si>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</si>
  <si>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</si>
  <si>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</si>
  <si>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</si>
  <si>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</si>
  <si>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</si>
  <si>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</si>
  <si>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</si>
  <si>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</si>
  <si>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</si>
  <si>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</si>
  <si>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</si>
  <si>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</si>
  <si>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</si>
  <si>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</si>
  <si>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</si>
  <si>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</si>
  <si>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</si>
  <si>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</si>
  <si>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</si>
  <si>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</si>
  <si>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</si>
  <si>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</si>
  <si>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</si>
  <si>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</si>
  <si>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</si>
  <si>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</si>
  <si>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</si>
  <si>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</si>
  <si>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</si>
  <si>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</si>
  <si>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</si>
  <si>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</si>
  <si>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</si>
  <si>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</si>
  <si>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</si>
  <si>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</si>
  <si>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</si>
  <si>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</si>
  <si>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</si>
  <si>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</si>
  <si>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</si>
  <si>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</si>
  <si>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</si>
  <si>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</si>
  <si>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</si>
  <si>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</si>
  <si>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</si>
  <si>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</si>
  <si>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</si>
  <si>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</si>
  <si>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</si>
  <si>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</si>
  <si>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</si>
  <si>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</si>
  <si>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</si>
  <si>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</si>
  <si>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</si>
  <si>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</si>
  <si>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</si>
  <si>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</si>
  <si>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</si>
  <si>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</si>
  <si>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</si>
  <si>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</si>
  <si>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</si>
  <si>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</si>
  <si>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</si>
  <si>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</si>
  <si>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</si>
  <si>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</si>
  <si>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</si>
  <si>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</si>
  <si>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</si>
  <si>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</si>
  <si>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</si>
  <si>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</si>
  <si>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</si>
  <si>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</si>
  <si>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</si>
  <si>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</si>
  <si>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</si>
  <si>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</si>
  <si>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</si>
  <si>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</si>
  <si>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</si>
  <si>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</si>
  <si>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</si>
  <si>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</si>
  <si>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</si>
  <si>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</si>
  <si>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</si>
  <si>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</si>
  <si>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</si>
  <si>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</si>
  <si>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</si>
  <si>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</si>
  <si>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</si>
  <si>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</si>
  <si>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</si>
  <si>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</si>
  <si>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</si>
  <si>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</si>
  <si>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</si>
  <si>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</si>
  <si>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</si>
  <si>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</si>
  <si>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</si>
  <si>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</si>
  <si>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</si>
  <si>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</si>
  <si>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</si>
  <si>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</si>
  <si>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</si>
  <si>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</si>
  <si>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</si>
  <si>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</si>
  <si>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</si>
  <si>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</si>
  <si>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</si>
  <si>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</si>
  <si>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</si>
  <si>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</si>
  <si>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</si>
  <si>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</si>
  <si>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</si>
  <si>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</si>
  <si>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</si>
  <si>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</si>
  <si>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</si>
  <si>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</si>
  <si>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</si>
  <si>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</si>
  <si>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</si>
  <si>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</si>
  <si>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</si>
  <si>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</si>
  <si>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</si>
  <si>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</si>
  <si>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</si>
  <si>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</si>
  <si>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</si>
  <si>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</si>
  <si>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</si>
  <si>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</si>
  <si>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</si>
  <si>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</si>
  <si>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</si>
  <si>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</si>
  <si>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</si>
  <si>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</si>
  <si>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</si>
  <si>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</si>
  <si>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</si>
  <si>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</si>
  <si>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</si>
  <si>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</si>
  <si>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</si>
  <si>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</si>
  <si>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</si>
  <si>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</si>
  <si>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</si>
  <si>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</si>
  <si>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</si>
  <si>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</si>
  <si>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</si>
  <si>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</si>
  <si>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</si>
  <si>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</si>
  <si>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</si>
  <si>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</si>
  <si>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</si>
  <si>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</si>
  <si>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</si>
  <si>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</si>
  <si>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</si>
  <si>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</si>
  <si>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</si>
  <si>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</si>
  <si>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</si>
  <si>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</si>
  <si>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</si>
  <si>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</si>
  <si>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</si>
  <si>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</si>
  <si>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</si>
  <si>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</si>
  <si>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</si>
  <si>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</si>
  <si>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</si>
  <si>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</si>
  <si>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</si>
  <si>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</si>
  <si>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</si>
  <si>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</si>
  <si>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</si>
  <si>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</si>
  <si>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</si>
  <si>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</si>
  <si>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</si>
  <si>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</si>
  <si>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</si>
  <si>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</si>
  <si>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</si>
  <si>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</si>
  <si>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</si>
  <si>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</si>
  <si>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</si>
  <si>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</si>
  <si>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</si>
  <si>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</si>
  <si>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</si>
  <si>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</si>
  <si>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</si>
  <si>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</si>
  <si>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</si>
  <si>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</si>
  <si>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</si>
  <si>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</si>
  <si>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</si>
  <si>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</si>
  <si>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</si>
  <si>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</si>
  <si>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</si>
  <si>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</si>
  <si>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</si>
  <si>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</si>
  <si>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</si>
  <si>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</si>
  <si>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</si>
  <si>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</si>
  <si>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</si>
  <si>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</si>
  <si>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</si>
  <si>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</si>
  <si>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</si>
  <si>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</si>
  <si>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</si>
  <si>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</si>
  <si>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</si>
  <si>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</si>
  <si>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</si>
  <si>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</si>
  <si>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</si>
  <si>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</si>
  <si>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</si>
  <si>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</si>
  <si>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</si>
  <si>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</si>
  <si>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</si>
  <si>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</si>
  <si>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</si>
  <si>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</si>
  <si>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</si>
  <si>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</si>
  <si>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</si>
  <si>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</si>
  <si>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</si>
  <si>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</si>
  <si>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</si>
  <si>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</si>
  <si>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</si>
  <si>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</si>
  <si>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</si>
  <si>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</si>
  <si>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</si>
  <si>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</si>
  <si>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</si>
  <si>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</si>
  <si>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</si>
  <si>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</si>
  <si>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</si>
  <si>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</si>
  <si>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</si>
  <si>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</si>
  <si>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</si>
  <si>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</si>
  <si>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</si>
  <si>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</si>
  <si>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</si>
  <si>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</si>
  <si>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</si>
  <si>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</si>
  <si>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</si>
  <si>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</si>
  <si>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</si>
  <si>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</si>
  <si>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</si>
  <si>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</si>
  <si>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</si>
  <si>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</si>
  <si>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</si>
  <si>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</si>
  <si>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</si>
  <si>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</si>
  <si>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</si>
  <si>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</si>
  <si>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</si>
  <si>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</si>
  <si>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</si>
  <si>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</si>
  <si>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</si>
  <si>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</si>
  <si>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</si>
  <si>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</si>
  <si>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</si>
  <si>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</si>
  <si>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</si>
  <si>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</si>
  <si>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</si>
  <si>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</si>
  <si>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</si>
  <si>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</si>
  <si>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</si>
  <si>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</si>
  <si>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</si>
  <si>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</si>
  <si>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</si>
  <si>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</si>
  <si>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</si>
  <si>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</si>
  <si>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</si>
  <si>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</si>
  <si>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</si>
  <si>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</si>
  <si>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</si>
  <si>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</si>
  <si>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</si>
  <si>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</si>
  <si>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</si>
  <si>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</si>
  <si>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</si>
  <si>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</si>
  <si>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</si>
  <si>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</si>
  <si>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</si>
  <si>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</si>
  <si>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</si>
  <si>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</si>
  <si>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</si>
  <si>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</si>
  <si>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</si>
  <si>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</si>
  <si>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</si>
  <si>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</si>
  <si>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</si>
  <si>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</si>
  <si>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</si>
  <si>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</si>
  <si>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</si>
  <si>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</si>
  <si>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</si>
  <si>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</si>
  <si>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</si>
  <si>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</si>
  <si>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</si>
  <si>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</si>
  <si>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</si>
  <si>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</si>
  <si>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</si>
  <si>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</si>
  <si>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</si>
  <si>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</si>
  <si>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</si>
  <si>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</si>
  <si>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</si>
  <si>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</si>
  <si>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</si>
  <si>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</si>
  <si>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</si>
  <si>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</si>
  <si>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</si>
  <si>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</si>
  <si>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</si>
  <si>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</si>
  <si>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</si>
  <si>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</si>
  <si>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</si>
  <si>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</si>
  <si>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</si>
  <si>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</si>
  <si>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</si>
  <si>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</si>
  <si>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</si>
  <si>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</si>
  <si>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</si>
  <si>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</si>
  <si>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</si>
  <si>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</si>
  <si>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</si>
  <si>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</si>
  <si>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</si>
  <si>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</si>
  <si>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</si>
  <si>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</si>
  <si>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</si>
  <si>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</si>
  <si>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</si>
  <si>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</si>
  <si>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</si>
  <si>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</si>
  <si>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</si>
  <si>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</si>
  <si>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</si>
  <si>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</si>
  <si>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</si>
  <si>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</si>
  <si>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</si>
  <si>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</si>
  <si>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</si>
  <si>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</si>
  <si>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</si>
  <si>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</si>
  <si>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</si>
  <si>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</si>
  <si>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</si>
  <si>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</si>
  <si>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</si>
  <si>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</si>
  <si>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</si>
  <si>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</si>
  <si>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</si>
  <si>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</si>
  <si>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</si>
  <si>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</si>
  <si>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</si>
  <si>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</si>
  <si>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</si>
  <si>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</si>
  <si>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</si>
  <si>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</si>
  <si>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</si>
  <si>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</si>
  <si>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</si>
  <si>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</si>
  <si>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</si>
  <si>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</si>
  <si>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</si>
  <si>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</si>
  <si>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</si>
  <si>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</si>
  <si>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</si>
  <si>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NSE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</si>
  <si>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</si>
  <si>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</si>
  <si>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</si>
  <si>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</si>
  <si>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</si>
  <si>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</si>
  <si>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</si>
  <si>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</si>
  <si>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</si>
  <si>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</si>
  <si>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</si>
  <si>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</si>
  <si>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</si>
  <si>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</si>
  <si>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</si>
  <si>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</si>
  <si>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</si>
  <si>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</si>
  <si>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</si>
  <si>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</si>
  <si>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</si>
  <si>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</si>
  <si>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</si>
  <si>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</si>
  <si>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</si>
  <si>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</si>
  <si>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</si>
  <si>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</si>
  <si>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</si>
  <si>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</si>
  <si>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</si>
  <si>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</si>
  <si>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</si>
  <si>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</si>
  <si>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</si>
  <si>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</si>
  <si>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</si>
  <si>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</si>
  <si>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</si>
  <si>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</si>
  <si>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</si>
  <si>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</si>
  <si>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</si>
  <si>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</si>
  <si>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</si>
  <si>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</si>
  <si>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</si>
  <si>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</si>
  <si>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</si>
  <si>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</si>
  <si>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</si>
  <si>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</si>
  <si>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</si>
  <si>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</si>
  <si>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1550-1600</t>
  </si>
  <si>
    <t>INDUSTOWER</t>
  </si>
  <si>
    <t>187-193</t>
  </si>
  <si>
    <t>3900-4000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</si>
  <si>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</si>
  <si>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</si>
  <si>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</si>
  <si>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</si>
  <si>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</si>
  <si>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</si>
  <si>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</si>
  <si>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</si>
  <si>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</si>
  <si>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NIFTY 13800 PE 11-FEB</t>
  </si>
  <si>
    <t>NIFTY 13400 PE 11-FEB</t>
  </si>
  <si>
    <t>NIFTY 13800 PE 4-FEB</t>
  </si>
  <si>
    <t>OLGA TRADING PRIVATE LIMITED</t>
  </si>
  <si>
    <t>Retail Research Technical Calls &amp; Fundamental Performance Report for the month of February-2021</t>
  </si>
  <si>
    <t>2235-2245</t>
  </si>
  <si>
    <t>2500-2550</t>
  </si>
  <si>
    <t>2400-2450</t>
  </si>
  <si>
    <t xml:space="preserve">AUROPHARMA FEB FUT </t>
  </si>
  <si>
    <t>960-965</t>
  </si>
  <si>
    <t>RELIANCE FEB FUT</t>
  </si>
  <si>
    <t>600-610</t>
  </si>
  <si>
    <t>NIFTY FEB FUT</t>
  </si>
  <si>
    <t>Profit of Rs.11/-</t>
  </si>
  <si>
    <t>Profit of Rs.14/-</t>
  </si>
  <si>
    <t>BATAINDIA FEB FUT</t>
  </si>
  <si>
    <t>1600-1620</t>
  </si>
  <si>
    <t>Profit of Rs.17/-</t>
  </si>
  <si>
    <t>Profit of Rs.75.10</t>
  </si>
  <si>
    <t>1920-1950</t>
  </si>
  <si>
    <t>Loss of Rs, 120/-</t>
  </si>
  <si>
    <t>NIFTY 14800 PE 4-FEB</t>
  </si>
  <si>
    <t>100-120</t>
  </si>
  <si>
    <t>Profit of Rs.20.50/-</t>
  </si>
  <si>
    <t>Profit of Rs.19.50/-</t>
  </si>
  <si>
    <t>Profit of Rs.15.50/-</t>
  </si>
  <si>
    <t>Profit of Rs.107.5/-</t>
  </si>
  <si>
    <t>Profit of Rs.43.5/-</t>
  </si>
  <si>
    <t>640-650</t>
  </si>
  <si>
    <t>495-505</t>
  </si>
  <si>
    <t>AUROPHARMA FEB FUT</t>
  </si>
  <si>
    <t>Profit of Rs.18/-</t>
  </si>
  <si>
    <t>Loss of Rs.20/-</t>
  </si>
  <si>
    <t>NIFTY 15100 CE 25-FEB</t>
  </si>
  <si>
    <t>50-10</t>
  </si>
  <si>
    <t>Loss of Rs.19/-</t>
  </si>
  <si>
    <t xml:space="preserve"> ZEEL</t>
  </si>
  <si>
    <t>230-235</t>
  </si>
  <si>
    <t>HDFCLIFE FEB FUT</t>
  </si>
  <si>
    <t>Profit of Rs.10.5/-</t>
  </si>
  <si>
    <t>1750-1800</t>
  </si>
  <si>
    <t>Profit of Rs.160/-</t>
  </si>
  <si>
    <t>2200-2210</t>
  </si>
  <si>
    <t>2400-2500</t>
  </si>
  <si>
    <t>Loss of Rs, 98/-</t>
  </si>
  <si>
    <t>Loss of Rs, 32.5/-</t>
  </si>
  <si>
    <t xml:space="preserve">NIFTY 15200 CE 25-FEB </t>
  </si>
  <si>
    <t>Profit of Rs.13/-</t>
  </si>
  <si>
    <t>1500-1530</t>
  </si>
  <si>
    <t>1800-1850</t>
  </si>
  <si>
    <t>BANKNIFTY 36500 CE 25-FEB</t>
  </si>
  <si>
    <t>100-50</t>
  </si>
  <si>
    <t>Loss of Rs, 117.5/-</t>
  </si>
  <si>
    <t>Profit of Rs.65.5</t>
  </si>
  <si>
    <t>Profit of Rs.82.5</t>
  </si>
  <si>
    <t>Profit of Rs.105/-</t>
  </si>
  <si>
    <t>Loss of Rs.6.5/-</t>
  </si>
  <si>
    <t>222-225</t>
  </si>
  <si>
    <t>Profit of Rs.3.25/-</t>
  </si>
  <si>
    <t>Profit of Rs, 52.5/-</t>
  </si>
  <si>
    <t>Profit of Rs, 95/-</t>
  </si>
  <si>
    <t>18000-18200</t>
  </si>
  <si>
    <t>BANKNIFTY 37400 CE 25-FEB</t>
  </si>
  <si>
    <t>Loss of Rs, 152/-</t>
  </si>
  <si>
    <t>Part profit of Rs.31/-</t>
  </si>
  <si>
    <t>Loss of Rs, 99.5/-</t>
  </si>
  <si>
    <t>SRF FEB FUT</t>
  </si>
  <si>
    <t>1680-1690</t>
  </si>
  <si>
    <t>1780-1800</t>
  </si>
  <si>
    <t>PARLEIND</t>
  </si>
  <si>
    <t>PIL ENTERPRISE PRIVATE LIMITED</t>
  </si>
  <si>
    <t>Loss of Rs.121.8/-</t>
  </si>
  <si>
    <t>Profit of Rs.6.75/-</t>
  </si>
  <si>
    <t>620-625</t>
  </si>
  <si>
    <t>ASIANPAINT FEB FUT</t>
  </si>
  <si>
    <t>2450-2470</t>
  </si>
  <si>
    <t>Profit of Rs.80/-</t>
  </si>
  <si>
    <t xml:space="preserve">BANKNIFTY 36800 PE 25-FEB </t>
  </si>
  <si>
    <t>600-700</t>
  </si>
  <si>
    <t>KAPILRAJ</t>
  </si>
  <si>
    <t>BELAZIO REAL ESTATE PRIVATE LIMITED .</t>
  </si>
  <si>
    <t>OZONEWORLD</t>
  </si>
  <si>
    <t>PROFINC</t>
  </si>
  <si>
    <t>BHOGILALMAVJIVORA</t>
  </si>
  <si>
    <t>GRAVITON RESEARCH CAPITAL LLP</t>
  </si>
  <si>
    <t>QE SECURITIES</t>
  </si>
  <si>
    <t>SANWARIA</t>
  </si>
  <si>
    <t>Sanwaria Consumer Ltd.</t>
  </si>
  <si>
    <t>SHRINATHJI DALL MILLS</t>
  </si>
  <si>
    <t>Profit of Rs.4/-</t>
  </si>
  <si>
    <t>92-93</t>
  </si>
  <si>
    <t>98-100</t>
  </si>
  <si>
    <t>Profit of Rs.23.5/-</t>
  </si>
  <si>
    <t>M&amp;MFIN FEB FUT</t>
  </si>
  <si>
    <t>212-210</t>
  </si>
  <si>
    <t>Profit of Rs.2.25/-</t>
  </si>
  <si>
    <t>NIFTY 14800 PE 25-FEB</t>
  </si>
  <si>
    <t>NIFTY 15250 PE 18-FEB</t>
  </si>
  <si>
    <t>ELLORATRAD</t>
  </si>
  <si>
    <t>MAUNESH HARGOVINDDAS DEVARA</t>
  </si>
  <si>
    <t>PATEL PRAKASH CHANDULAL</t>
  </si>
  <si>
    <t>REGENCY</t>
  </si>
  <si>
    <t>RELICAB</t>
  </si>
  <si>
    <t>SCTL</t>
  </si>
  <si>
    <t>KANMANI</t>
  </si>
  <si>
    <t>SHANGAR</t>
  </si>
  <si>
    <t>PARAMOUNT TRADING</t>
  </si>
  <si>
    <t>SUPRBPA</t>
  </si>
  <si>
    <t>CMICABLES</t>
  </si>
  <si>
    <t>CMI Limited</t>
  </si>
  <si>
    <t>ANANTH VUMMIDI</t>
  </si>
  <si>
    <t>GEETA CHETAN SHAH</t>
  </si>
  <si>
    <t>ARDI INVESTMENT AND TRADING COMPANY LIMITED</t>
  </si>
  <si>
    <t>MAANALU</t>
  </si>
  <si>
    <t>Maan Aluminium Limited</t>
  </si>
  <si>
    <t>PINAKINI ARUNKUMAR SOLANKI</t>
  </si>
  <si>
    <t>SAJANKUMAR RAMESHWARLAL BAJAJ</t>
  </si>
  <si>
    <t>ORIENTALTL</t>
  </si>
  <si>
    <t>Oriental Trimex Limited</t>
  </si>
  <si>
    <t>ANJANIKUMAR RL</t>
  </si>
  <si>
    <t>Profit of Rs.20/-</t>
  </si>
  <si>
    <t>ASIANPAINT 2440 CE 25-FEB</t>
  </si>
  <si>
    <t>28-30</t>
  </si>
  <si>
    <t>45-50</t>
  </si>
  <si>
    <t>Loss of Rs.6/-</t>
  </si>
  <si>
    <t>49-50</t>
  </si>
  <si>
    <t>Loss of Rs.2.15/-</t>
  </si>
  <si>
    <t>74.5-75</t>
  </si>
  <si>
    <t>84-86</t>
  </si>
  <si>
    <t>7NR</t>
  </si>
  <si>
    <t>CHANDRIKABEN KANCHANLAL SHAH</t>
  </si>
  <si>
    <t>QUMIN PHARMA PRIVATE LIMITED</t>
  </si>
  <si>
    <t>UMANG VIJAYKUMAR TRIVEDI</t>
  </si>
  <si>
    <t>BDH</t>
  </si>
  <si>
    <t>MULTIBAGGER SECURITIES RESEARCH ADVISORY PRIVATE LIMITED</t>
  </si>
  <si>
    <t>BGJL</t>
  </si>
  <si>
    <t>CFEL</t>
  </si>
  <si>
    <t>ASHISH KUMAR VIJAYVARGEE</t>
  </si>
  <si>
    <t>MUKESH VIJAYVARGIYA</t>
  </si>
  <si>
    <t>BABITA SARAOGI</t>
  </si>
  <si>
    <t>SAURIN JAYANTILAL SHAH</t>
  </si>
  <si>
    <t>GSS</t>
  </si>
  <si>
    <t>SKYVEIL TRADE SOLUTIONS LLP</t>
  </si>
  <si>
    <t>JANUSCORP</t>
  </si>
  <si>
    <t>VIRALKUMAR RASIKBHAI PATEL</t>
  </si>
  <si>
    <t>ANURADHA JUGALKISHOREJI TAPADIA</t>
  </si>
  <si>
    <t>MEDICAPQ</t>
  </si>
  <si>
    <t>DIPAK KANAYALAL SHAH</t>
  </si>
  <si>
    <t>NARAYANI</t>
  </si>
  <si>
    <t>JITESHKUMAR SHASHIKANTBHAI TIKADIYA</t>
  </si>
  <si>
    <t>EURO PLUS CAPITAL LIMITED</t>
  </si>
  <si>
    <t>NAYSAA</t>
  </si>
  <si>
    <t>ASHWINKUMAR DANABHAI CHAUHAN</t>
  </si>
  <si>
    <t>VISHNU SHANTIBHAI PARMAR</t>
  </si>
  <si>
    <t>NAVEEN GUPTA</t>
  </si>
  <si>
    <t>POOJAENT</t>
  </si>
  <si>
    <t>JACKY VASHUDEV BHAGNANI</t>
  </si>
  <si>
    <t>MEENA ARVIND BHANUSHALI</t>
  </si>
  <si>
    <t>BHIM CHAUDHRY</t>
  </si>
  <si>
    <t>PREETI AGGARWAL</t>
  </si>
  <si>
    <t>INDERJEET KAUR WADHWA</t>
  </si>
  <si>
    <t>MITSU CHEM PLAST LIMITED</t>
  </si>
  <si>
    <t>SHISHIND</t>
  </si>
  <si>
    <t>PRABHULAL LALLUBHAI PAREKH</t>
  </si>
  <si>
    <t>KORADIYA MILE STONE PRIVATE LIMITED .</t>
  </si>
  <si>
    <t>VARSHABEN D KORADIYA</t>
  </si>
  <si>
    <t>VANDANA PARESH THAKKER</t>
  </si>
  <si>
    <t>AJOONI</t>
  </si>
  <si>
    <t>Ajooni Biotech Limited</t>
  </si>
  <si>
    <t>VALUEWORTH ADVISORS LLP</t>
  </si>
  <si>
    <t>EIH Ltd</t>
  </si>
  <si>
    <t>OBEROI HOTELS PVT. LTD.</t>
  </si>
  <si>
    <t>Esab India Ltd.</t>
  </si>
  <si>
    <t>SBI MUTUAL FUND A/C SBI SMALL CAP FUND</t>
  </si>
  <si>
    <t>Indiabulls Hsg Fin Ltd</t>
  </si>
  <si>
    <t>XTX MARKETS LLP</t>
  </si>
  <si>
    <t>JUMP TRADING FINANCIAL INDIA PRIVATE LIMITED</t>
  </si>
  <si>
    <t>TOWER RESEARCH CAPITAL MARKETS INDIA PRIVATE LIMITED</t>
  </si>
  <si>
    <t>JUMPNET</t>
  </si>
  <si>
    <t>Jump Networks Limited</t>
  </si>
  <si>
    <t>VANRAJ DADBHAI KAHOR</t>
  </si>
  <si>
    <t>KELLTONTEC</t>
  </si>
  <si>
    <t>Kellton Tech Sol Ltd</t>
  </si>
  <si>
    <t>SHRI BEERESHWAR CO OPERATIVE CREDIT SOCIETY LTD MULTI STATE</t>
  </si>
  <si>
    <t>MADHAV</t>
  </si>
  <si>
    <t>Madhav Marbles and Granit</t>
  </si>
  <si>
    <t>DIGVIJAY SHIVSHANGBHAI CHAVDA</t>
  </si>
  <si>
    <t>SHAH NIRAJ RAJNIKANT</t>
  </si>
  <si>
    <t>JAMSHANG ABHESHANGBHAI CHAVDA</t>
  </si>
  <si>
    <t>UNISTONE CAPITAL PRIVATE LIMITED</t>
  </si>
  <si>
    <t>NAMAN SECURITIES &amp; FINANCE PVT LTD</t>
  </si>
  <si>
    <t>MAJESCO</t>
  </si>
  <si>
    <t>Majesco Limited</t>
  </si>
  <si>
    <t>PARMOD AGGARWAL (HUF)</t>
  </si>
  <si>
    <t>ONMOBILE</t>
  </si>
  <si>
    <t>OnMobile Global Limited</t>
  </si>
  <si>
    <t>Raymond Ltd.</t>
  </si>
  <si>
    <t>SHIVAMILLS</t>
  </si>
  <si>
    <t>Shiva Mills Limited</t>
  </si>
  <si>
    <t>ALKA JAIN</t>
  </si>
  <si>
    <t>Tata Chemicals Ltd.</t>
  </si>
  <si>
    <t>OBEROI BLDG AND INVESTMENTS PVT. LTD.</t>
  </si>
  <si>
    <t>BAJAJ ALLIANZ LIFE INSURANCE COMPANY LIMITED  A/C ABIN101</t>
  </si>
  <si>
    <t>VEE THREE INFORMATICS LIMITED</t>
  </si>
  <si>
    <t>BESSEGGEN INFOTECH LLP</t>
  </si>
  <si>
    <t>RAJASTHAN GLOBAL SECURITIES PVT LTD</t>
  </si>
  <si>
    <t>RMCL</t>
  </si>
  <si>
    <t>Radha Madhav Corporation</t>
  </si>
  <si>
    <t>DINESH KUMAR AGRAWAL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</si>
</sst>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9" fillId="35" borderId="28" applyNumberFormat="0" applyAlignment="0" applyProtection="0"/>
    <xf numFmtId="0" fontId="39" fillId="35" borderId="28" applyNumberFormat="0" applyAlignment="0" applyProtection="0"/>
    <xf numFmtId="0" fontId="39" fillId="35" borderId="28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1" applyNumberFormat="0" applyAlignment="0" applyProtection="0"/>
    <xf numFmtId="0" fontId="44" fillId="56" borderId="31" applyNumberFormat="0" applyAlignment="0" applyProtection="0"/>
    <xf numFmtId="0" fontId="44" fillId="56" borderId="31" applyNumberFormat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25" fillId="0" borderId="0"/>
    <xf numFmtId="0" fontId="38" fillId="0" borderId="27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6" fillId="54" borderId="34" applyNumberFormat="0" applyAlignment="0" applyProtection="0"/>
    <xf numFmtId="0" fontId="46" fillId="54" borderId="34" applyNumberFormat="0" applyAlignment="0" applyProtection="0"/>
    <xf numFmtId="0" fontId="46" fillId="54" borderId="34" applyNumberFormat="0" applyAlignment="0" applyProtection="0"/>
    <xf numFmtId="0" fontId="45" fillId="0" borderId="33" applyNumberFormat="0" applyFill="0" applyAlignment="0" applyProtection="0"/>
    <xf numFmtId="0" fontId="45" fillId="0" borderId="33" applyNumberFormat="0" applyFill="0" applyAlignment="0" applyProtection="0"/>
    <xf numFmtId="0" fontId="45" fillId="0" borderId="33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93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7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7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7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7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7" fillId="2" borderId="35" xfId="0" applyNumberFormat="1" applyFont="1" applyFill="1" applyBorder="1" applyAlignment="1">
      <alignment horizontal="center" vertical="center"/>
    </xf>
    <xf numFmtId="166" fontId="47" fillId="2" borderId="35" xfId="0" applyNumberFormat="1" applyFont="1" applyFill="1" applyBorder="1" applyAlignment="1">
      <alignment horizontal="center" vertical="center"/>
    </xf>
    <xf numFmtId="0" fontId="47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7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50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7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7" fillId="2" borderId="0" xfId="0" applyFont="1" applyFill="1"/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165" fontId="47" fillId="58" borderId="37" xfId="0" applyNumberFormat="1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center"/>
    </xf>
    <xf numFmtId="0" fontId="50" fillId="45" borderId="35" xfId="0" applyFont="1" applyFill="1" applyBorder="1"/>
    <xf numFmtId="0" fontId="47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9" fillId="58" borderId="35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39" xfId="139" applyBorder="1"/>
    <xf numFmtId="15" fontId="0" fillId="0" borderId="35" xfId="0" applyNumberFormat="1" applyBorder="1"/>
    <xf numFmtId="0" fontId="0" fillId="45" borderId="35" xfId="0" applyFill="1" applyBorder="1" applyAlignment="1">
      <alignment horizontal="center"/>
    </xf>
    <xf numFmtId="166" fontId="0" fillId="45" borderId="35" xfId="0" applyNumberFormat="1" applyFill="1" applyBorder="1" applyAlignment="1">
      <alignment horizontal="center" vertical="center"/>
    </xf>
    <xf numFmtId="0" fontId="0" fillId="45" borderId="35" xfId="0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47" fillId="2" borderId="38" xfId="0" applyFont="1" applyFill="1" applyBorder="1" applyAlignment="1">
      <alignment horizontal="center" vertical="center"/>
    </xf>
    <xf numFmtId="1" fontId="47" fillId="2" borderId="35" xfId="0" applyNumberFormat="1" applyFont="1" applyFill="1" applyBorder="1" applyAlignment="1">
      <alignment horizontal="center" vertical="center"/>
    </xf>
    <xf numFmtId="0" fontId="47" fillId="58" borderId="35" xfId="0" applyNumberFormat="1" applyFont="1" applyFill="1" applyBorder="1" applyAlignment="1">
      <alignment horizontal="center" vertical="center"/>
    </xf>
    <xf numFmtId="165" fontId="47" fillId="58" borderId="35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" fontId="49" fillId="45" borderId="35" xfId="0" applyNumberFormat="1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7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7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7" fillId="58" borderId="35" xfId="0" applyFont="1" applyFill="1" applyBorder="1" applyAlignment="1">
      <alignment horizontal="center" vertical="top"/>
    </xf>
    <xf numFmtId="164" fontId="7" fillId="58" borderId="5" xfId="160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47" fillId="45" borderId="35" xfId="0" applyNumberFormat="1" applyFont="1" applyFill="1" applyBorder="1" applyAlignment="1">
      <alignment horizontal="center" vertical="center"/>
    </xf>
    <xf numFmtId="166" fontId="47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16" fontId="49" fillId="58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16" fontId="7" fillId="58" borderId="35" xfId="0" applyNumberFormat="1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7" fillId="59" borderId="35" xfId="160" applyFont="1" applyFill="1" applyBorder="1" applyAlignment="1">
      <alignment horizontal="center" vertical="top"/>
    </xf>
    <xf numFmtId="0" fontId="47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7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7" fillId="0" borderId="35" xfId="6" applyBorder="1"/>
    <xf numFmtId="2" fontId="47" fillId="0" borderId="35" xfId="6" applyNumberFormat="1" applyBorder="1"/>
    <xf numFmtId="1" fontId="0" fillId="49" borderId="35" xfId="0" applyNumberFormat="1" applyFill="1" applyBorder="1" applyAlignment="1">
      <alignment horizontal="center" vertical="center"/>
    </xf>
    <xf numFmtId="165" fontId="47" fillId="49" borderId="35" xfId="0" applyNumberFormat="1" applyFont="1" applyFill="1" applyBorder="1" applyAlignment="1">
      <alignment horizontal="center" vertical="center"/>
    </xf>
    <xf numFmtId="166" fontId="0" fillId="49" borderId="35" xfId="0" applyNumberFormat="1" applyFont="1" applyFill="1" applyBorder="1" applyAlignment="1">
      <alignment horizontal="center" vertical="center"/>
    </xf>
    <xf numFmtId="0" fontId="8" fillId="49" borderId="35" xfId="0" applyFont="1" applyFill="1" applyBorder="1" applyAlignment="1">
      <alignment horizontal="left"/>
    </xf>
    <xf numFmtId="0" fontId="47" fillId="49" borderId="35" xfId="0" applyFont="1" applyFill="1" applyBorder="1" applyAlignment="1">
      <alignment horizontal="center" vertical="center"/>
    </xf>
    <xf numFmtId="0" fontId="0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5" xfId="51" applyNumberFormat="1" applyFont="1" applyFill="1" applyBorder="1" applyAlignment="1" applyProtection="1">
      <alignment horizontal="center" vertical="center" wrapText="1"/>
    </xf>
    <xf numFmtId="16" fontId="7" fillId="49" borderId="35" xfId="160" applyNumberFormat="1" applyFont="1" applyFill="1" applyBorder="1" applyAlignment="1">
      <alignment horizontal="center" vertical="center"/>
    </xf>
    <xf numFmtId="170" fontId="7" fillId="2" borderId="35" xfId="0" applyNumberFormat="1" applyFont="1" applyFill="1" applyBorder="1" applyAlignment="1">
      <alignment horizontal="center" vertical="center"/>
    </xf>
    <xf numFmtId="0" fontId="47" fillId="60" borderId="38" xfId="0" applyNumberFormat="1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166" fontId="47" fillId="60" borderId="35" xfId="0" applyNumberFormat="1" applyFont="1" applyFill="1" applyBorder="1" applyAlignment="1">
      <alignment horizontal="center" vertical="center"/>
    </xf>
    <xf numFmtId="0" fontId="50" fillId="60" borderId="35" xfId="0" applyFont="1" applyFill="1" applyBorder="1"/>
    <xf numFmtId="0" fontId="8" fillId="60" borderId="35" xfId="0" applyFont="1" applyFill="1" applyBorder="1" applyAlignment="1">
      <alignment horizontal="center" vertical="center"/>
    </xf>
    <xf numFmtId="0" fontId="47" fillId="60" borderId="35" xfId="0" applyFont="1" applyFill="1" applyBorder="1" applyAlignment="1">
      <alignment horizontal="center" vertical="center"/>
    </xf>
    <xf numFmtId="0" fontId="47" fillId="60" borderId="38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0" fontId="7" fillId="60" borderId="35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10" fontId="7" fillId="60" borderId="35" xfId="51" applyNumberFormat="1" applyFont="1" applyFill="1" applyBorder="1" applyAlignment="1" applyProtection="1">
      <alignment horizontal="center" vertical="center" wrapText="1"/>
    </xf>
    <xf numFmtId="16" fontId="49" fillId="60" borderId="35" xfId="16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3" borderId="4" xfId="0" applyFill="1" applyBorder="1" applyAlignment="1">
      <alignment horizontal="left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4" fontId="7" fillId="45" borderId="36" xfId="160" applyFont="1" applyFill="1" applyBorder="1" applyAlignment="1">
      <alignment horizontal="center" vertical="center"/>
    </xf>
    <xf numFmtId="164" fontId="7" fillId="45" borderId="38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7" fillId="45" borderId="38" xfId="160" applyNumberFormat="1" applyFont="1" applyFill="1" applyBorder="1" applyAlignment="1">
      <alignment horizontal="center" vertical="center"/>
    </xf>
    <xf numFmtId="0" fontId="47" fillId="45" borderId="36" xfId="0" applyNumberFormat="1" applyFont="1" applyFill="1" applyBorder="1" applyAlignment="1">
      <alignment horizontal="center" vertical="center"/>
    </xf>
    <xf numFmtId="0" fontId="47" fillId="45" borderId="38" xfId="0" applyNumberFormat="1" applyFont="1" applyFill="1" applyBorder="1" applyAlignment="1">
      <alignment horizontal="center" vertical="center"/>
    </xf>
    <xf numFmtId="165" fontId="47" fillId="45" borderId="36" xfId="0" applyNumberFormat="1" applyFont="1" applyFill="1" applyBorder="1" applyAlignment="1">
      <alignment horizontal="center" vertical="center"/>
    </xf>
    <xf numFmtId="165" fontId="47" fillId="45" borderId="38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6"/>
      <c r="B2" s="307"/>
      <c r="C2" s="306"/>
      <c r="D2" s="306"/>
      <c r="E2" s="306"/>
      <c r="F2" s="306"/>
      <c r="G2" s="306"/>
      <c r="H2" s="308"/>
      <c r="I2" s="322"/>
      <c r="J2" s="322"/>
      <c r="K2" s="322"/>
      <c r="L2" s="258"/>
    </row>
    <row r="3" spans="1:12">
      <c r="A3" s="306"/>
      <c r="B3" s="307"/>
      <c r="C3" s="306"/>
      <c r="D3" s="306"/>
      <c r="E3" s="306"/>
      <c r="F3" s="306"/>
      <c r="G3" s="306"/>
      <c r="H3" s="308"/>
      <c r="I3" s="322"/>
      <c r="J3" s="322"/>
      <c r="K3" s="322"/>
      <c r="L3" s="258"/>
    </row>
    <row r="4" spans="1:12">
      <c r="A4" s="306"/>
      <c r="B4" s="307"/>
      <c r="C4" s="306"/>
      <c r="D4" s="306"/>
      <c r="E4" s="306"/>
      <c r="F4" s="306"/>
      <c r="G4" s="306"/>
      <c r="H4" s="308"/>
      <c r="I4" s="322"/>
      <c r="J4" s="322"/>
      <c r="K4" s="322"/>
      <c r="L4" s="258"/>
    </row>
    <row r="5" spans="1:12" s="50" customFormat="1">
      <c r="A5" s="85"/>
      <c r="B5" s="309"/>
      <c r="C5" s="85"/>
      <c r="D5" s="85"/>
      <c r="E5" s="85"/>
      <c r="F5" s="85"/>
      <c r="G5" s="85"/>
      <c r="H5" s="309"/>
    </row>
    <row r="6" spans="1:12" s="50" customFormat="1">
      <c r="A6" s="85"/>
      <c r="B6" s="309"/>
      <c r="C6" s="85"/>
      <c r="D6" s="85"/>
      <c r="E6" s="85"/>
      <c r="F6" s="85"/>
      <c r="G6" s="85"/>
      <c r="H6" s="309"/>
    </row>
    <row r="7" spans="1:12" s="50" customFormat="1">
      <c r="A7" s="85"/>
      <c r="B7" s="309"/>
      <c r="C7" s="85"/>
      <c r="D7" s="85"/>
      <c r="E7" s="85"/>
      <c r="F7" s="85"/>
      <c r="G7" s="85"/>
      <c r="H7" s="309"/>
    </row>
    <row r="8" spans="1:12" s="50" customFormat="1">
      <c r="A8" s="85"/>
      <c r="B8" s="309"/>
      <c r="C8" s="85"/>
      <c r="D8" s="85"/>
      <c r="E8" s="85"/>
      <c r="F8" s="85"/>
      <c r="G8" s="85"/>
      <c r="H8" s="309"/>
    </row>
    <row r="10" spans="1:12" ht="15.75">
      <c r="B10" s="266">
        <v>44249</v>
      </c>
      <c r="C10" s="310"/>
      <c r="E10" s="311"/>
    </row>
    <row r="11" spans="1:12">
      <c r="B11" s="266"/>
      <c r="C11" s="312"/>
    </row>
    <row r="12" spans="1:12">
      <c r="B12" s="313" t="s">
        <v>1</v>
      </c>
      <c r="C12" s="262" t="s">
        <v>2</v>
      </c>
      <c r="D12" s="313" t="s">
        <v>3</v>
      </c>
    </row>
    <row r="13" spans="1:12">
      <c r="B13" s="314">
        <v>1</v>
      </c>
      <c r="C13" s="315" t="s">
        <v>4</v>
      </c>
      <c r="D13" s="316" t="s">
        <v>5</v>
      </c>
    </row>
    <row r="14" spans="1:12">
      <c r="B14" s="314">
        <v>2</v>
      </c>
      <c r="C14" s="315" t="s">
        <v>6</v>
      </c>
      <c r="D14" s="316" t="s">
        <v>7</v>
      </c>
    </row>
    <row r="15" spans="1:12">
      <c r="B15" s="317">
        <v>3</v>
      </c>
      <c r="C15" s="318" t="s">
        <v>8</v>
      </c>
      <c r="D15" s="316" t="s">
        <v>9</v>
      </c>
    </row>
    <row r="16" spans="1:12">
      <c r="B16" s="118">
        <v>4</v>
      </c>
      <c r="C16" s="319" t="s">
        <v>10</v>
      </c>
      <c r="D16" s="320" t="s">
        <v>11</v>
      </c>
    </row>
    <row r="17" spans="2:11">
      <c r="B17" s="118">
        <v>5</v>
      </c>
      <c r="C17" s="319" t="s">
        <v>12</v>
      </c>
      <c r="D17" s="321"/>
    </row>
    <row r="25" spans="2:11">
      <c r="E25" s="386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9" sqref="C9:C10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5"/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</row>
    <row r="3" spans="1:16">
      <c r="A3" s="295"/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</row>
    <row r="4" spans="1:16" ht="6.75" customHeight="1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</row>
    <row r="5" spans="1:16" ht="24" customHeight="1">
      <c r="M5" s="246" t="s">
        <v>14</v>
      </c>
    </row>
    <row r="6" spans="1:16" ht="16.5" customHeight="1" thickBot="1">
      <c r="A6" s="282" t="s">
        <v>15</v>
      </c>
      <c r="B6" s="282"/>
      <c r="L6" s="266">
        <f>Main!B10</f>
        <v>44249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6"/>
      <c r="B8" s="296"/>
      <c r="K8" s="266"/>
      <c r="L8" s="266"/>
      <c r="M8" s="266"/>
    </row>
    <row r="9" spans="1:16" ht="27.75" customHeight="1" thickBot="1">
      <c r="A9" s="572" t="s">
        <v>16</v>
      </c>
      <c r="B9" s="574" t="s">
        <v>17</v>
      </c>
      <c r="C9" s="574" t="s">
        <v>18</v>
      </c>
      <c r="D9" s="574" t="s">
        <v>838</v>
      </c>
      <c r="E9" s="260" t="s">
        <v>19</v>
      </c>
      <c r="F9" s="260" t="s">
        <v>20</v>
      </c>
      <c r="G9" s="569" t="s">
        <v>21</v>
      </c>
      <c r="H9" s="570"/>
      <c r="I9" s="571"/>
      <c r="J9" s="569" t="s">
        <v>22</v>
      </c>
      <c r="K9" s="570"/>
      <c r="L9" s="571"/>
      <c r="M9" s="260"/>
      <c r="N9" s="267"/>
      <c r="O9" s="267"/>
      <c r="P9" s="267"/>
    </row>
    <row r="10" spans="1:16" ht="59.25" customHeight="1">
      <c r="A10" s="573"/>
      <c r="B10" s="575" t="s">
        <v>17</v>
      </c>
      <c r="C10" s="575"/>
      <c r="D10" s="575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300" t="s">
        <v>33</v>
      </c>
    </row>
    <row r="11" spans="1:16" ht="15">
      <c r="A11" s="263">
        <v>1</v>
      </c>
      <c r="B11" s="364" t="s">
        <v>34</v>
      </c>
      <c r="C11" s="476" t="s">
        <v>35</v>
      </c>
      <c r="D11" s="477">
        <v>44252</v>
      </c>
      <c r="E11" s="285">
        <v>35849.800000000003</v>
      </c>
      <c r="F11" s="285">
        <v>36033.35</v>
      </c>
      <c r="G11" s="297">
        <v>35386.699999999997</v>
      </c>
      <c r="H11" s="297">
        <v>34923.599999999999</v>
      </c>
      <c r="I11" s="297">
        <v>34276.949999999997</v>
      </c>
      <c r="J11" s="297">
        <v>36496.449999999997</v>
      </c>
      <c r="K11" s="297">
        <v>37143.100000000006</v>
      </c>
      <c r="L11" s="297">
        <v>37606.199999999997</v>
      </c>
      <c r="M11" s="284">
        <v>36680</v>
      </c>
      <c r="N11" s="284">
        <v>35570.25</v>
      </c>
      <c r="O11" s="474">
        <v>1836825</v>
      </c>
      <c r="P11" s="475">
        <v>5.1851041125126549E-3</v>
      </c>
    </row>
    <row r="12" spans="1:16" ht="15">
      <c r="A12" s="263">
        <v>2</v>
      </c>
      <c r="B12" s="364" t="s">
        <v>34</v>
      </c>
      <c r="C12" s="476" t="s">
        <v>36</v>
      </c>
      <c r="D12" s="477">
        <v>44252</v>
      </c>
      <c r="E12" s="298">
        <v>14987</v>
      </c>
      <c r="F12" s="298">
        <v>15010.683333333334</v>
      </c>
      <c r="G12" s="299">
        <v>14876.366666666669</v>
      </c>
      <c r="H12" s="299">
        <v>14765.733333333334</v>
      </c>
      <c r="I12" s="299">
        <v>14631.416666666668</v>
      </c>
      <c r="J12" s="299">
        <v>15121.316666666669</v>
      </c>
      <c r="K12" s="299">
        <v>15255.633333333335</v>
      </c>
      <c r="L12" s="299">
        <v>15366.26666666667</v>
      </c>
      <c r="M12" s="286">
        <v>15145</v>
      </c>
      <c r="N12" s="286">
        <v>14900.05</v>
      </c>
      <c r="O12" s="301">
        <v>13014450</v>
      </c>
      <c r="P12" s="302">
        <v>-5.3023485104699885E-3</v>
      </c>
    </row>
    <row r="13" spans="1:16" ht="15">
      <c r="A13" s="263">
        <v>3</v>
      </c>
      <c r="B13" s="364" t="s">
        <v>34</v>
      </c>
      <c r="C13" s="476" t="s">
        <v>836</v>
      </c>
      <c r="D13" s="477">
        <v>44252</v>
      </c>
      <c r="E13" s="427">
        <v>16751.45</v>
      </c>
      <c r="F13" s="427">
        <v>16826.033333333336</v>
      </c>
      <c r="G13" s="428">
        <v>16552.166666666672</v>
      </c>
      <c r="H13" s="428">
        <v>16352.883333333335</v>
      </c>
      <c r="I13" s="428">
        <v>16079.01666666667</v>
      </c>
      <c r="J13" s="428">
        <v>17025.316666666673</v>
      </c>
      <c r="K13" s="428">
        <v>17299.183333333334</v>
      </c>
      <c r="L13" s="428">
        <v>17498.466666666674</v>
      </c>
      <c r="M13" s="429">
        <v>17099.900000000001</v>
      </c>
      <c r="N13" s="429">
        <v>16626.75</v>
      </c>
      <c r="O13" s="430">
        <v>26280</v>
      </c>
      <c r="P13" s="431">
        <v>-5.7388809182209469E-2</v>
      </c>
    </row>
    <row r="14" spans="1:16" ht="15">
      <c r="A14" s="263">
        <v>4</v>
      </c>
      <c r="B14" s="384" t="s">
        <v>39</v>
      </c>
      <c r="C14" s="476" t="s">
        <v>736</v>
      </c>
      <c r="D14" s="477">
        <v>44252</v>
      </c>
      <c r="E14" s="298">
        <v>1188.8</v>
      </c>
      <c r="F14" s="298">
        <v>1201.3333333333333</v>
      </c>
      <c r="G14" s="299">
        <v>1164.4666666666665</v>
      </c>
      <c r="H14" s="299">
        <v>1140.1333333333332</v>
      </c>
      <c r="I14" s="299">
        <v>1103.2666666666664</v>
      </c>
      <c r="J14" s="299">
        <v>1225.6666666666665</v>
      </c>
      <c r="K14" s="299">
        <v>1262.5333333333333</v>
      </c>
      <c r="L14" s="299">
        <v>1286.8666666666666</v>
      </c>
      <c r="M14" s="286">
        <v>1238.2</v>
      </c>
      <c r="N14" s="286">
        <v>1177</v>
      </c>
      <c r="O14" s="301">
        <v>490450</v>
      </c>
      <c r="P14" s="302">
        <v>-7.7386070507308681E-3</v>
      </c>
    </row>
    <row r="15" spans="1:16" ht="15">
      <c r="A15" s="263">
        <v>5</v>
      </c>
      <c r="B15" s="364" t="s">
        <v>37</v>
      </c>
      <c r="C15" s="476" t="s">
        <v>38</v>
      </c>
      <c r="D15" s="477">
        <v>44252</v>
      </c>
      <c r="E15" s="298">
        <v>1751.35</v>
      </c>
      <c r="F15" s="298">
        <v>1762.1833333333334</v>
      </c>
      <c r="G15" s="299">
        <v>1726.1666666666667</v>
      </c>
      <c r="H15" s="299">
        <v>1700.9833333333333</v>
      </c>
      <c r="I15" s="299">
        <v>1664.9666666666667</v>
      </c>
      <c r="J15" s="299">
        <v>1787.3666666666668</v>
      </c>
      <c r="K15" s="299">
        <v>1823.3833333333332</v>
      </c>
      <c r="L15" s="299">
        <v>1848.5666666666668</v>
      </c>
      <c r="M15" s="286">
        <v>1798.2</v>
      </c>
      <c r="N15" s="286">
        <v>1737</v>
      </c>
      <c r="O15" s="301">
        <v>3290500</v>
      </c>
      <c r="P15" s="302">
        <v>1.7313340547225227E-2</v>
      </c>
    </row>
    <row r="16" spans="1:16" ht="15">
      <c r="A16" s="263">
        <v>6</v>
      </c>
      <c r="B16" s="364" t="s">
        <v>39</v>
      </c>
      <c r="C16" s="476" t="s">
        <v>40</v>
      </c>
      <c r="D16" s="477">
        <v>44252</v>
      </c>
      <c r="E16" s="298">
        <v>785.2</v>
      </c>
      <c r="F16" s="298">
        <v>782.06666666666661</v>
      </c>
      <c r="G16" s="299">
        <v>733.13333333333321</v>
      </c>
      <c r="H16" s="299">
        <v>681.06666666666661</v>
      </c>
      <c r="I16" s="299">
        <v>632.13333333333321</v>
      </c>
      <c r="J16" s="299">
        <v>834.13333333333321</v>
      </c>
      <c r="K16" s="299">
        <v>883.06666666666661</v>
      </c>
      <c r="L16" s="299">
        <v>935.13333333333321</v>
      </c>
      <c r="M16" s="286">
        <v>831</v>
      </c>
      <c r="N16" s="286">
        <v>730</v>
      </c>
      <c r="O16" s="301">
        <v>17438000</v>
      </c>
      <c r="P16" s="302">
        <v>4.3691644721091695E-2</v>
      </c>
    </row>
    <row r="17" spans="1:16" ht="15">
      <c r="A17" s="263">
        <v>7</v>
      </c>
      <c r="B17" s="364" t="s">
        <v>39</v>
      </c>
      <c r="C17" s="476" t="s">
        <v>41</v>
      </c>
      <c r="D17" s="477">
        <v>44252</v>
      </c>
      <c r="E17" s="298">
        <v>654.95000000000005</v>
      </c>
      <c r="F17" s="298">
        <v>653.98333333333335</v>
      </c>
      <c r="G17" s="299">
        <v>630.9666666666667</v>
      </c>
      <c r="H17" s="299">
        <v>606.98333333333335</v>
      </c>
      <c r="I17" s="299">
        <v>583.9666666666667</v>
      </c>
      <c r="J17" s="299">
        <v>677.9666666666667</v>
      </c>
      <c r="K17" s="299">
        <v>700.98333333333335</v>
      </c>
      <c r="L17" s="299">
        <v>724.9666666666667</v>
      </c>
      <c r="M17" s="286">
        <v>677</v>
      </c>
      <c r="N17" s="286">
        <v>630</v>
      </c>
      <c r="O17" s="301">
        <v>56265000</v>
      </c>
      <c r="P17" s="302">
        <v>-7.9344088865379529E-3</v>
      </c>
    </row>
    <row r="18" spans="1:16" ht="15">
      <c r="A18" s="263">
        <v>8</v>
      </c>
      <c r="B18" s="364" t="s">
        <v>43</v>
      </c>
      <c r="C18" s="476" t="s">
        <v>44</v>
      </c>
      <c r="D18" s="477">
        <v>44252</v>
      </c>
      <c r="E18" s="298">
        <v>874.35</v>
      </c>
      <c r="F18" s="298">
        <v>877.91666666666663</v>
      </c>
      <c r="G18" s="299">
        <v>861.2833333333333</v>
      </c>
      <c r="H18" s="299">
        <v>848.2166666666667</v>
      </c>
      <c r="I18" s="299">
        <v>831.58333333333337</v>
      </c>
      <c r="J18" s="299">
        <v>890.98333333333323</v>
      </c>
      <c r="K18" s="299">
        <v>907.61666666666667</v>
      </c>
      <c r="L18" s="299">
        <v>920.68333333333317</v>
      </c>
      <c r="M18" s="286">
        <v>894.55</v>
      </c>
      <c r="N18" s="286">
        <v>864.85</v>
      </c>
      <c r="O18" s="301">
        <v>4480000</v>
      </c>
      <c r="P18" s="302">
        <v>0.20852441327218776</v>
      </c>
    </row>
    <row r="19" spans="1:16" ht="15">
      <c r="A19" s="263">
        <v>9</v>
      </c>
      <c r="B19" s="364" t="s">
        <v>37</v>
      </c>
      <c r="C19" s="476" t="s">
        <v>45</v>
      </c>
      <c r="D19" s="477">
        <v>44252</v>
      </c>
      <c r="E19" s="298">
        <v>275.85000000000002</v>
      </c>
      <c r="F19" s="298">
        <v>278.61666666666662</v>
      </c>
      <c r="G19" s="299">
        <v>270.28333333333325</v>
      </c>
      <c r="H19" s="299">
        <v>264.71666666666664</v>
      </c>
      <c r="I19" s="299">
        <v>256.38333333333327</v>
      </c>
      <c r="J19" s="299">
        <v>284.18333333333322</v>
      </c>
      <c r="K19" s="299">
        <v>292.51666666666659</v>
      </c>
      <c r="L19" s="299">
        <v>298.0833333333332</v>
      </c>
      <c r="M19" s="286">
        <v>286.95</v>
      </c>
      <c r="N19" s="286">
        <v>273.05</v>
      </c>
      <c r="O19" s="301">
        <v>18261000</v>
      </c>
      <c r="P19" s="302">
        <v>-4.416094210009814E-3</v>
      </c>
    </row>
    <row r="20" spans="1:16" ht="15">
      <c r="A20" s="263">
        <v>10</v>
      </c>
      <c r="B20" s="364" t="s">
        <v>39</v>
      </c>
      <c r="C20" s="476" t="s">
        <v>46</v>
      </c>
      <c r="D20" s="477">
        <v>44252</v>
      </c>
      <c r="E20" s="298">
        <v>2933.45</v>
      </c>
      <c r="F20" s="298">
        <v>2985.7333333333331</v>
      </c>
      <c r="G20" s="299">
        <v>2857.1166666666663</v>
      </c>
      <c r="H20" s="299">
        <v>2780.7833333333333</v>
      </c>
      <c r="I20" s="299">
        <v>2652.1666666666665</v>
      </c>
      <c r="J20" s="299">
        <v>3062.0666666666662</v>
      </c>
      <c r="K20" s="299">
        <v>3190.6833333333329</v>
      </c>
      <c r="L20" s="299">
        <v>3267.016666666666</v>
      </c>
      <c r="M20" s="286">
        <v>3114.35</v>
      </c>
      <c r="N20" s="286">
        <v>2909.4</v>
      </c>
      <c r="O20" s="301">
        <v>1930500</v>
      </c>
      <c r="P20" s="302">
        <v>1.0468463752944255E-2</v>
      </c>
    </row>
    <row r="21" spans="1:16" ht="15">
      <c r="A21" s="263">
        <v>11</v>
      </c>
      <c r="B21" s="364" t="s">
        <v>43</v>
      </c>
      <c r="C21" s="476" t="s">
        <v>47</v>
      </c>
      <c r="D21" s="477">
        <v>44252</v>
      </c>
      <c r="E21" s="298">
        <v>238.55</v>
      </c>
      <c r="F21" s="298">
        <v>239.41666666666666</v>
      </c>
      <c r="G21" s="299">
        <v>234.43333333333331</v>
      </c>
      <c r="H21" s="299">
        <v>230.31666666666666</v>
      </c>
      <c r="I21" s="299">
        <v>225.33333333333331</v>
      </c>
      <c r="J21" s="299">
        <v>243.5333333333333</v>
      </c>
      <c r="K21" s="299">
        <v>248.51666666666665</v>
      </c>
      <c r="L21" s="299">
        <v>252.6333333333333</v>
      </c>
      <c r="M21" s="286">
        <v>244.4</v>
      </c>
      <c r="N21" s="286">
        <v>235.3</v>
      </c>
      <c r="O21" s="301">
        <v>17455000</v>
      </c>
      <c r="P21" s="302">
        <v>-5.1100842620277247E-2</v>
      </c>
    </row>
    <row r="22" spans="1:16" ht="15">
      <c r="A22" s="263">
        <v>12</v>
      </c>
      <c r="B22" s="364" t="s">
        <v>43</v>
      </c>
      <c r="C22" s="476" t="s">
        <v>48</v>
      </c>
      <c r="D22" s="477">
        <v>44252</v>
      </c>
      <c r="E22" s="298">
        <v>123.6</v>
      </c>
      <c r="F22" s="298">
        <v>124.7</v>
      </c>
      <c r="G22" s="299">
        <v>120.4</v>
      </c>
      <c r="H22" s="299">
        <v>117.2</v>
      </c>
      <c r="I22" s="299">
        <v>112.9</v>
      </c>
      <c r="J22" s="299">
        <v>127.9</v>
      </c>
      <c r="K22" s="299">
        <v>132.19999999999999</v>
      </c>
      <c r="L22" s="299">
        <v>135.4</v>
      </c>
      <c r="M22" s="286">
        <v>129</v>
      </c>
      <c r="N22" s="286">
        <v>121.5</v>
      </c>
      <c r="O22" s="301">
        <v>47394000</v>
      </c>
      <c r="P22" s="302">
        <v>4.0505828887571628E-2</v>
      </c>
    </row>
    <row r="23" spans="1:16" ht="15">
      <c r="A23" s="263">
        <v>13</v>
      </c>
      <c r="B23" s="364" t="s">
        <v>49</v>
      </c>
      <c r="C23" s="476" t="s">
        <v>50</v>
      </c>
      <c r="D23" s="477">
        <v>44252</v>
      </c>
      <c r="E23" s="298">
        <v>2418.9</v>
      </c>
      <c r="F23" s="298">
        <v>2431.1333333333332</v>
      </c>
      <c r="G23" s="299">
        <v>2388.0166666666664</v>
      </c>
      <c r="H23" s="299">
        <v>2357.1333333333332</v>
      </c>
      <c r="I23" s="299">
        <v>2314.0166666666664</v>
      </c>
      <c r="J23" s="299">
        <v>2462.0166666666664</v>
      </c>
      <c r="K23" s="299">
        <v>2505.1333333333332</v>
      </c>
      <c r="L23" s="299">
        <v>2536.0166666666664</v>
      </c>
      <c r="M23" s="286">
        <v>2474.25</v>
      </c>
      <c r="N23" s="286">
        <v>2400.25</v>
      </c>
      <c r="O23" s="301">
        <v>6410700</v>
      </c>
      <c r="P23" s="302">
        <v>-1.4299552562387564E-2</v>
      </c>
    </row>
    <row r="24" spans="1:16" ht="15">
      <c r="A24" s="263">
        <v>14</v>
      </c>
      <c r="B24" s="364" t="s">
        <v>51</v>
      </c>
      <c r="C24" s="476" t="s">
        <v>52</v>
      </c>
      <c r="D24" s="477">
        <v>44252</v>
      </c>
      <c r="E24" s="298">
        <v>887.85</v>
      </c>
      <c r="F24" s="298">
        <v>897.7166666666667</v>
      </c>
      <c r="G24" s="299">
        <v>872.73333333333335</v>
      </c>
      <c r="H24" s="299">
        <v>857.61666666666667</v>
      </c>
      <c r="I24" s="299">
        <v>832.63333333333333</v>
      </c>
      <c r="J24" s="299">
        <v>912.83333333333337</v>
      </c>
      <c r="K24" s="299">
        <v>937.81666666666672</v>
      </c>
      <c r="L24" s="299">
        <v>952.93333333333339</v>
      </c>
      <c r="M24" s="286">
        <v>922.7</v>
      </c>
      <c r="N24" s="286">
        <v>882.6</v>
      </c>
      <c r="O24" s="301">
        <v>9408100</v>
      </c>
      <c r="P24" s="302">
        <v>1.0471935213627478E-2</v>
      </c>
    </row>
    <row r="25" spans="1:16" ht="15">
      <c r="A25" s="263">
        <v>15</v>
      </c>
      <c r="B25" s="364" t="s">
        <v>53</v>
      </c>
      <c r="C25" s="476" t="s">
        <v>54</v>
      </c>
      <c r="D25" s="477">
        <v>44252</v>
      </c>
      <c r="E25" s="298">
        <v>752.05</v>
      </c>
      <c r="F25" s="298">
        <v>757.86666666666667</v>
      </c>
      <c r="G25" s="299">
        <v>737.73333333333335</v>
      </c>
      <c r="H25" s="299">
        <v>723.41666666666663</v>
      </c>
      <c r="I25" s="299">
        <v>703.2833333333333</v>
      </c>
      <c r="J25" s="299">
        <v>772.18333333333339</v>
      </c>
      <c r="K25" s="299">
        <v>792.31666666666683</v>
      </c>
      <c r="L25" s="299">
        <v>806.63333333333344</v>
      </c>
      <c r="M25" s="286">
        <v>778</v>
      </c>
      <c r="N25" s="286">
        <v>743.55</v>
      </c>
      <c r="O25" s="301">
        <v>44704800</v>
      </c>
      <c r="P25" s="302">
        <v>-2.0091617777063409E-3</v>
      </c>
    </row>
    <row r="26" spans="1:16" ht="15">
      <c r="A26" s="263">
        <v>16</v>
      </c>
      <c r="B26" s="364" t="s">
        <v>43</v>
      </c>
      <c r="C26" s="476" t="s">
        <v>55</v>
      </c>
      <c r="D26" s="477">
        <v>44252</v>
      </c>
      <c r="E26" s="298">
        <v>4014.55</v>
      </c>
      <c r="F26" s="298">
        <v>4040.4833333333336</v>
      </c>
      <c r="G26" s="299">
        <v>3961.6166666666668</v>
      </c>
      <c r="H26" s="299">
        <v>3908.6833333333334</v>
      </c>
      <c r="I26" s="299">
        <v>3829.8166666666666</v>
      </c>
      <c r="J26" s="299">
        <v>4093.416666666667</v>
      </c>
      <c r="K26" s="299">
        <v>4172.2833333333338</v>
      </c>
      <c r="L26" s="299">
        <v>4225.2166666666672</v>
      </c>
      <c r="M26" s="286">
        <v>4119.3500000000004</v>
      </c>
      <c r="N26" s="286">
        <v>3987.55</v>
      </c>
      <c r="O26" s="301">
        <v>1733250</v>
      </c>
      <c r="P26" s="302">
        <v>1.4425851125216387E-4</v>
      </c>
    </row>
    <row r="27" spans="1:16" ht="15">
      <c r="A27" s="263">
        <v>17</v>
      </c>
      <c r="B27" s="364" t="s">
        <v>56</v>
      </c>
      <c r="C27" s="476" t="s">
        <v>57</v>
      </c>
      <c r="D27" s="477">
        <v>44252</v>
      </c>
      <c r="E27" s="298">
        <v>10250.85</v>
      </c>
      <c r="F27" s="298">
        <v>10277.416666666666</v>
      </c>
      <c r="G27" s="299">
        <v>10113.783333333333</v>
      </c>
      <c r="H27" s="299">
        <v>9976.7166666666672</v>
      </c>
      <c r="I27" s="299">
        <v>9813.0833333333339</v>
      </c>
      <c r="J27" s="299">
        <v>10414.483333333332</v>
      </c>
      <c r="K27" s="299">
        <v>10578.116666666667</v>
      </c>
      <c r="L27" s="299">
        <v>10715.183333333331</v>
      </c>
      <c r="M27" s="286">
        <v>10441.049999999999</v>
      </c>
      <c r="N27" s="286">
        <v>10140.35</v>
      </c>
      <c r="O27" s="301">
        <v>652875</v>
      </c>
      <c r="P27" s="302">
        <v>-8.9276373147340896E-2</v>
      </c>
    </row>
    <row r="28" spans="1:16" ht="15">
      <c r="A28" s="263">
        <v>18</v>
      </c>
      <c r="B28" s="364" t="s">
        <v>56</v>
      </c>
      <c r="C28" s="476" t="s">
        <v>58</v>
      </c>
      <c r="D28" s="477">
        <v>44252</v>
      </c>
      <c r="E28" s="298">
        <v>5516.5</v>
      </c>
      <c r="F28" s="298">
        <v>5533.1500000000005</v>
      </c>
      <c r="G28" s="299">
        <v>5424.3000000000011</v>
      </c>
      <c r="H28" s="299">
        <v>5332.1</v>
      </c>
      <c r="I28" s="299">
        <v>5223.2500000000009</v>
      </c>
      <c r="J28" s="299">
        <v>5625.3500000000013</v>
      </c>
      <c r="K28" s="299">
        <v>5734.2000000000016</v>
      </c>
      <c r="L28" s="299">
        <v>5826.4000000000015</v>
      </c>
      <c r="M28" s="286">
        <v>5642</v>
      </c>
      <c r="N28" s="286">
        <v>5440.95</v>
      </c>
      <c r="O28" s="301">
        <v>4064000</v>
      </c>
      <c r="P28" s="302">
        <v>-9.8328416912487715E-4</v>
      </c>
    </row>
    <row r="29" spans="1:16" ht="15">
      <c r="A29" s="263">
        <v>19</v>
      </c>
      <c r="B29" s="364" t="s">
        <v>43</v>
      </c>
      <c r="C29" s="476" t="s">
        <v>59</v>
      </c>
      <c r="D29" s="477">
        <v>44252</v>
      </c>
      <c r="E29" s="298">
        <v>1551.15</v>
      </c>
      <c r="F29" s="298">
        <v>1564.0166666666667</v>
      </c>
      <c r="G29" s="299">
        <v>1525.1833333333334</v>
      </c>
      <c r="H29" s="299">
        <v>1499.2166666666667</v>
      </c>
      <c r="I29" s="299">
        <v>1460.3833333333334</v>
      </c>
      <c r="J29" s="299">
        <v>1589.9833333333333</v>
      </c>
      <c r="K29" s="299">
        <v>1628.8166666666668</v>
      </c>
      <c r="L29" s="299">
        <v>1654.7833333333333</v>
      </c>
      <c r="M29" s="286">
        <v>1602.85</v>
      </c>
      <c r="N29" s="286">
        <v>1538.05</v>
      </c>
      <c r="O29" s="301">
        <v>3180800</v>
      </c>
      <c r="P29" s="302">
        <v>-1.1314186248912098E-2</v>
      </c>
    </row>
    <row r="30" spans="1:16" ht="15">
      <c r="A30" s="263">
        <v>20</v>
      </c>
      <c r="B30" s="364" t="s">
        <v>53</v>
      </c>
      <c r="C30" s="476" t="s">
        <v>230</v>
      </c>
      <c r="D30" s="477">
        <v>44252</v>
      </c>
      <c r="E30" s="298">
        <v>337.1</v>
      </c>
      <c r="F30" s="298">
        <v>340.76666666666671</v>
      </c>
      <c r="G30" s="299">
        <v>330.93333333333339</v>
      </c>
      <c r="H30" s="299">
        <v>324.76666666666671</v>
      </c>
      <c r="I30" s="299">
        <v>314.93333333333339</v>
      </c>
      <c r="J30" s="299">
        <v>346.93333333333339</v>
      </c>
      <c r="K30" s="299">
        <v>356.76666666666677</v>
      </c>
      <c r="L30" s="299">
        <v>362.93333333333339</v>
      </c>
      <c r="M30" s="286">
        <v>350.6</v>
      </c>
      <c r="N30" s="286">
        <v>334.6</v>
      </c>
      <c r="O30" s="301">
        <v>25952400</v>
      </c>
      <c r="P30" s="302">
        <v>2.0021223912274497E-2</v>
      </c>
    </row>
    <row r="31" spans="1:16" ht="15">
      <c r="A31" s="263">
        <v>21</v>
      </c>
      <c r="B31" s="364" t="s">
        <v>53</v>
      </c>
      <c r="C31" s="476" t="s">
        <v>60</v>
      </c>
      <c r="D31" s="477">
        <v>44252</v>
      </c>
      <c r="E31" s="298">
        <v>90.9</v>
      </c>
      <c r="F31" s="298">
        <v>92.5</v>
      </c>
      <c r="G31" s="299">
        <v>86.9</v>
      </c>
      <c r="H31" s="299">
        <v>82.9</v>
      </c>
      <c r="I31" s="299">
        <v>77.300000000000011</v>
      </c>
      <c r="J31" s="299">
        <v>96.5</v>
      </c>
      <c r="K31" s="299">
        <v>102.1</v>
      </c>
      <c r="L31" s="299">
        <v>106.1</v>
      </c>
      <c r="M31" s="286">
        <v>98.1</v>
      </c>
      <c r="N31" s="286">
        <v>88.5</v>
      </c>
      <c r="O31" s="301">
        <v>82637100</v>
      </c>
      <c r="P31" s="302">
        <v>8.8558777317526063E-3</v>
      </c>
    </row>
    <row r="32" spans="1:16" ht="15">
      <c r="A32" s="263">
        <v>22</v>
      </c>
      <c r="B32" s="364" t="s">
        <v>49</v>
      </c>
      <c r="C32" s="476" t="s">
        <v>62</v>
      </c>
      <c r="D32" s="477">
        <v>44252</v>
      </c>
      <c r="E32" s="298">
        <v>1498.55</v>
      </c>
      <c r="F32" s="298">
        <v>1506.6166666666668</v>
      </c>
      <c r="G32" s="299">
        <v>1479.0833333333335</v>
      </c>
      <c r="H32" s="299">
        <v>1459.6166666666668</v>
      </c>
      <c r="I32" s="299">
        <v>1432.0833333333335</v>
      </c>
      <c r="J32" s="299">
        <v>1526.0833333333335</v>
      </c>
      <c r="K32" s="299">
        <v>1553.6166666666668</v>
      </c>
      <c r="L32" s="299">
        <v>1573.0833333333335</v>
      </c>
      <c r="M32" s="286">
        <v>1534.15</v>
      </c>
      <c r="N32" s="286">
        <v>1487.15</v>
      </c>
      <c r="O32" s="301">
        <v>1813900</v>
      </c>
      <c r="P32" s="302">
        <v>5.0318471337579621E-2</v>
      </c>
    </row>
    <row r="33" spans="1:16" ht="15">
      <c r="A33" s="263">
        <v>23</v>
      </c>
      <c r="B33" s="364" t="s">
        <v>63</v>
      </c>
      <c r="C33" s="476" t="s">
        <v>64</v>
      </c>
      <c r="D33" s="477">
        <v>44252</v>
      </c>
      <c r="E33" s="298">
        <v>135.4</v>
      </c>
      <c r="F33" s="298">
        <v>137.13333333333335</v>
      </c>
      <c r="G33" s="299">
        <v>131.31666666666672</v>
      </c>
      <c r="H33" s="299">
        <v>127.23333333333338</v>
      </c>
      <c r="I33" s="299">
        <v>121.41666666666674</v>
      </c>
      <c r="J33" s="299">
        <v>141.2166666666667</v>
      </c>
      <c r="K33" s="299">
        <v>147.03333333333336</v>
      </c>
      <c r="L33" s="299">
        <v>151.11666666666667</v>
      </c>
      <c r="M33" s="286">
        <v>142.94999999999999</v>
      </c>
      <c r="N33" s="286">
        <v>133.05000000000001</v>
      </c>
      <c r="O33" s="301">
        <v>32649600</v>
      </c>
      <c r="P33" s="302">
        <v>-2.8713542844223377E-2</v>
      </c>
    </row>
    <row r="34" spans="1:16" ht="15">
      <c r="A34" s="263">
        <v>24</v>
      </c>
      <c r="B34" s="364" t="s">
        <v>49</v>
      </c>
      <c r="C34" s="476" t="s">
        <v>65</v>
      </c>
      <c r="D34" s="477">
        <v>44252</v>
      </c>
      <c r="E34" s="298">
        <v>742.75</v>
      </c>
      <c r="F34" s="298">
        <v>747.94999999999993</v>
      </c>
      <c r="G34" s="299">
        <v>733.64999999999986</v>
      </c>
      <c r="H34" s="299">
        <v>724.55</v>
      </c>
      <c r="I34" s="299">
        <v>710.24999999999989</v>
      </c>
      <c r="J34" s="299">
        <v>757.04999999999984</v>
      </c>
      <c r="K34" s="299">
        <v>771.3499999999998</v>
      </c>
      <c r="L34" s="299">
        <v>780.44999999999982</v>
      </c>
      <c r="M34" s="286">
        <v>762.25</v>
      </c>
      <c r="N34" s="286">
        <v>738.85</v>
      </c>
      <c r="O34" s="301">
        <v>3709200</v>
      </c>
      <c r="P34" s="302">
        <v>7.047619047619047E-2</v>
      </c>
    </row>
    <row r="35" spans="1:16" ht="15">
      <c r="A35" s="263">
        <v>25</v>
      </c>
      <c r="B35" s="364" t="s">
        <v>43</v>
      </c>
      <c r="C35" s="476" t="s">
        <v>66</v>
      </c>
      <c r="D35" s="477">
        <v>44252</v>
      </c>
      <c r="E35" s="298">
        <v>603.20000000000005</v>
      </c>
      <c r="F35" s="298">
        <v>609.68333333333328</v>
      </c>
      <c r="G35" s="299">
        <v>588.46666666666658</v>
      </c>
      <c r="H35" s="299">
        <v>573.73333333333335</v>
      </c>
      <c r="I35" s="299">
        <v>552.51666666666665</v>
      </c>
      <c r="J35" s="299">
        <v>624.41666666666652</v>
      </c>
      <c r="K35" s="299">
        <v>645.63333333333321</v>
      </c>
      <c r="L35" s="299">
        <v>660.36666666666645</v>
      </c>
      <c r="M35" s="286">
        <v>630.9</v>
      </c>
      <c r="N35" s="286">
        <v>594.95000000000005</v>
      </c>
      <c r="O35" s="301">
        <v>6699000</v>
      </c>
      <c r="P35" s="302">
        <v>-3.4169550173010384E-2</v>
      </c>
    </row>
    <row r="36" spans="1:16" ht="15">
      <c r="A36" s="263">
        <v>26</v>
      </c>
      <c r="B36" s="364" t="s">
        <v>67</v>
      </c>
      <c r="C36" s="476" t="s">
        <v>68</v>
      </c>
      <c r="D36" s="477">
        <v>44252</v>
      </c>
      <c r="E36" s="298">
        <v>581.1</v>
      </c>
      <c r="F36" s="298">
        <v>584.35</v>
      </c>
      <c r="G36" s="299">
        <v>572.20000000000005</v>
      </c>
      <c r="H36" s="299">
        <v>563.30000000000007</v>
      </c>
      <c r="I36" s="299">
        <v>551.15000000000009</v>
      </c>
      <c r="J36" s="299">
        <v>593.25</v>
      </c>
      <c r="K36" s="299">
        <v>605.39999999999986</v>
      </c>
      <c r="L36" s="299">
        <v>614.29999999999995</v>
      </c>
      <c r="M36" s="286">
        <v>596.5</v>
      </c>
      <c r="N36" s="286">
        <v>575.45000000000005</v>
      </c>
      <c r="O36" s="301">
        <v>85340355</v>
      </c>
      <c r="P36" s="302">
        <v>5.5835459879168573E-3</v>
      </c>
    </row>
    <row r="37" spans="1:16" ht="15">
      <c r="A37" s="263">
        <v>27</v>
      </c>
      <c r="B37" s="364" t="s">
        <v>63</v>
      </c>
      <c r="C37" s="476" t="s">
        <v>69</v>
      </c>
      <c r="D37" s="477">
        <v>44252</v>
      </c>
      <c r="E37" s="298">
        <v>40.25</v>
      </c>
      <c r="F37" s="298">
        <v>40.950000000000003</v>
      </c>
      <c r="G37" s="299">
        <v>38.750000000000007</v>
      </c>
      <c r="H37" s="299">
        <v>37.250000000000007</v>
      </c>
      <c r="I37" s="299">
        <v>35.050000000000011</v>
      </c>
      <c r="J37" s="299">
        <v>42.45</v>
      </c>
      <c r="K37" s="299">
        <v>44.649999999999991</v>
      </c>
      <c r="L37" s="299">
        <v>46.15</v>
      </c>
      <c r="M37" s="286">
        <v>43.15</v>
      </c>
      <c r="N37" s="286">
        <v>39.450000000000003</v>
      </c>
      <c r="O37" s="301">
        <v>138138000</v>
      </c>
      <c r="P37" s="302">
        <v>-0.12305025996533796</v>
      </c>
    </row>
    <row r="38" spans="1:16" ht="15">
      <c r="A38" s="263">
        <v>28</v>
      </c>
      <c r="B38" s="364" t="s">
        <v>51</v>
      </c>
      <c r="C38" s="476" t="s">
        <v>70</v>
      </c>
      <c r="D38" s="477">
        <v>44252</v>
      </c>
      <c r="E38" s="298">
        <v>402.3</v>
      </c>
      <c r="F38" s="298">
        <v>406.84999999999997</v>
      </c>
      <c r="G38" s="299">
        <v>394.94999999999993</v>
      </c>
      <c r="H38" s="299">
        <v>387.59999999999997</v>
      </c>
      <c r="I38" s="299">
        <v>375.69999999999993</v>
      </c>
      <c r="J38" s="299">
        <v>414.19999999999993</v>
      </c>
      <c r="K38" s="299">
        <v>426.09999999999991</v>
      </c>
      <c r="L38" s="299">
        <v>433.44999999999993</v>
      </c>
      <c r="M38" s="286">
        <v>418.75</v>
      </c>
      <c r="N38" s="286">
        <v>399.5</v>
      </c>
      <c r="O38" s="301">
        <v>17408700</v>
      </c>
      <c r="P38" s="302">
        <v>9.7433666811657244E-2</v>
      </c>
    </row>
    <row r="39" spans="1:16" ht="15">
      <c r="A39" s="263">
        <v>29</v>
      </c>
      <c r="B39" s="364" t="s">
        <v>43</v>
      </c>
      <c r="C39" s="476" t="s">
        <v>71</v>
      </c>
      <c r="D39" s="477">
        <v>44252</v>
      </c>
      <c r="E39" s="298">
        <v>15576.9</v>
      </c>
      <c r="F39" s="298">
        <v>15711.466666666667</v>
      </c>
      <c r="G39" s="299">
        <v>15377.933333333334</v>
      </c>
      <c r="H39" s="299">
        <v>15178.966666666667</v>
      </c>
      <c r="I39" s="299">
        <v>14845.433333333334</v>
      </c>
      <c r="J39" s="299">
        <v>15910.433333333334</v>
      </c>
      <c r="K39" s="299">
        <v>16243.966666666667</v>
      </c>
      <c r="L39" s="299">
        <v>16442.933333333334</v>
      </c>
      <c r="M39" s="286">
        <v>16045</v>
      </c>
      <c r="N39" s="286">
        <v>15512.5</v>
      </c>
      <c r="O39" s="301">
        <v>89500</v>
      </c>
      <c r="P39" s="302">
        <v>-1.1160714285714285E-3</v>
      </c>
    </row>
    <row r="40" spans="1:16" ht="15">
      <c r="A40" s="263">
        <v>30</v>
      </c>
      <c r="B40" s="364" t="s">
        <v>72</v>
      </c>
      <c r="C40" s="476" t="s">
        <v>73</v>
      </c>
      <c r="D40" s="477">
        <v>44252</v>
      </c>
      <c r="E40" s="298">
        <v>429.85</v>
      </c>
      <c r="F40" s="298">
        <v>432.7833333333333</v>
      </c>
      <c r="G40" s="299">
        <v>420.21666666666658</v>
      </c>
      <c r="H40" s="299">
        <v>410.58333333333326</v>
      </c>
      <c r="I40" s="299">
        <v>398.01666666666654</v>
      </c>
      <c r="J40" s="299">
        <v>442.41666666666663</v>
      </c>
      <c r="K40" s="299">
        <v>454.98333333333335</v>
      </c>
      <c r="L40" s="299">
        <v>464.61666666666667</v>
      </c>
      <c r="M40" s="286">
        <v>445.35</v>
      </c>
      <c r="N40" s="286">
        <v>423.15</v>
      </c>
      <c r="O40" s="301">
        <v>25536600</v>
      </c>
      <c r="P40" s="302">
        <v>-5.5376419458853217E-3</v>
      </c>
    </row>
    <row r="41" spans="1:16" ht="15">
      <c r="A41" s="263">
        <v>31</v>
      </c>
      <c r="B41" s="364" t="s">
        <v>49</v>
      </c>
      <c r="C41" s="476" t="s">
        <v>74</v>
      </c>
      <c r="D41" s="477">
        <v>44252</v>
      </c>
      <c r="E41" s="298">
        <v>3338.05</v>
      </c>
      <c r="F41" s="298">
        <v>3350.5166666666664</v>
      </c>
      <c r="G41" s="299">
        <v>3311.9833333333327</v>
      </c>
      <c r="H41" s="299">
        <v>3285.9166666666661</v>
      </c>
      <c r="I41" s="299">
        <v>3247.3833333333323</v>
      </c>
      <c r="J41" s="299">
        <v>3376.583333333333</v>
      </c>
      <c r="K41" s="299">
        <v>3415.1166666666668</v>
      </c>
      <c r="L41" s="299">
        <v>3441.1833333333334</v>
      </c>
      <c r="M41" s="286">
        <v>3389.05</v>
      </c>
      <c r="N41" s="286">
        <v>3324.45</v>
      </c>
      <c r="O41" s="301">
        <v>3315400</v>
      </c>
      <c r="P41" s="302">
        <v>3.7359198998748434E-2</v>
      </c>
    </row>
    <row r="42" spans="1:16" ht="15">
      <c r="A42" s="263">
        <v>32</v>
      </c>
      <c r="B42" s="364" t="s">
        <v>51</v>
      </c>
      <c r="C42" s="476" t="s">
        <v>75</v>
      </c>
      <c r="D42" s="477">
        <v>44252</v>
      </c>
      <c r="E42" s="298">
        <v>452.2</v>
      </c>
      <c r="F42" s="298">
        <v>455.18333333333339</v>
      </c>
      <c r="G42" s="299">
        <v>444.36666666666679</v>
      </c>
      <c r="H42" s="299">
        <v>436.53333333333342</v>
      </c>
      <c r="I42" s="299">
        <v>425.71666666666681</v>
      </c>
      <c r="J42" s="299">
        <v>463.01666666666677</v>
      </c>
      <c r="K42" s="299">
        <v>473.83333333333337</v>
      </c>
      <c r="L42" s="299">
        <v>481.66666666666674</v>
      </c>
      <c r="M42" s="286">
        <v>466</v>
      </c>
      <c r="N42" s="286">
        <v>447.35</v>
      </c>
      <c r="O42" s="301">
        <v>12227600</v>
      </c>
      <c r="P42" s="302">
        <v>0.1093812375249501</v>
      </c>
    </row>
    <row r="43" spans="1:16" ht="15">
      <c r="A43" s="263">
        <v>33</v>
      </c>
      <c r="B43" s="364" t="s">
        <v>53</v>
      </c>
      <c r="C43" s="476" t="s">
        <v>76</v>
      </c>
      <c r="D43" s="477">
        <v>44252</v>
      </c>
      <c r="E43" s="298">
        <v>160.15</v>
      </c>
      <c r="F43" s="298">
        <v>162.04999999999998</v>
      </c>
      <c r="G43" s="299">
        <v>155.09999999999997</v>
      </c>
      <c r="H43" s="299">
        <v>150.04999999999998</v>
      </c>
      <c r="I43" s="299">
        <v>143.09999999999997</v>
      </c>
      <c r="J43" s="299">
        <v>167.09999999999997</v>
      </c>
      <c r="K43" s="299">
        <v>174.04999999999995</v>
      </c>
      <c r="L43" s="299">
        <v>179.09999999999997</v>
      </c>
      <c r="M43" s="286">
        <v>169</v>
      </c>
      <c r="N43" s="286">
        <v>157</v>
      </c>
      <c r="O43" s="301">
        <v>59113800</v>
      </c>
      <c r="P43" s="302">
        <v>-0.10978287387167601</v>
      </c>
    </row>
    <row r="44" spans="1:16" ht="15">
      <c r="A44" s="263">
        <v>34</v>
      </c>
      <c r="B44" s="364" t="s">
        <v>56</v>
      </c>
      <c r="C44" s="476" t="s">
        <v>81</v>
      </c>
      <c r="D44" s="477">
        <v>44252</v>
      </c>
      <c r="E44" s="298">
        <v>528.4</v>
      </c>
      <c r="F44" s="298">
        <v>526.25</v>
      </c>
      <c r="G44" s="299">
        <v>518.5</v>
      </c>
      <c r="H44" s="299">
        <v>508.6</v>
      </c>
      <c r="I44" s="299">
        <v>500.85</v>
      </c>
      <c r="J44" s="299">
        <v>536.15</v>
      </c>
      <c r="K44" s="299">
        <v>543.9</v>
      </c>
      <c r="L44" s="299">
        <v>553.79999999999995</v>
      </c>
      <c r="M44" s="286">
        <v>534</v>
      </c>
      <c r="N44" s="286">
        <v>516.35</v>
      </c>
      <c r="O44" s="301">
        <v>6202500</v>
      </c>
      <c r="P44" s="302">
        <v>0.12978142076502733</v>
      </c>
    </row>
    <row r="45" spans="1:16" ht="15">
      <c r="A45" s="263">
        <v>35</v>
      </c>
      <c r="B45" s="364" t="s">
        <v>51</v>
      </c>
      <c r="C45" s="476" t="s">
        <v>82</v>
      </c>
      <c r="D45" s="477">
        <v>44252</v>
      </c>
      <c r="E45" s="298">
        <v>809.05</v>
      </c>
      <c r="F45" s="298">
        <v>811.81666666666661</v>
      </c>
      <c r="G45" s="299">
        <v>795.93333333333317</v>
      </c>
      <c r="H45" s="299">
        <v>782.81666666666661</v>
      </c>
      <c r="I45" s="299">
        <v>766.93333333333317</v>
      </c>
      <c r="J45" s="299">
        <v>824.93333333333317</v>
      </c>
      <c r="K45" s="299">
        <v>840.81666666666661</v>
      </c>
      <c r="L45" s="299">
        <v>853.93333333333317</v>
      </c>
      <c r="M45" s="286">
        <v>827.7</v>
      </c>
      <c r="N45" s="286">
        <v>798.7</v>
      </c>
      <c r="O45" s="301">
        <v>11872900</v>
      </c>
      <c r="P45" s="302">
        <v>-1.8906434633150716E-2</v>
      </c>
    </row>
    <row r="46" spans="1:16" ht="15">
      <c r="A46" s="263">
        <v>36</v>
      </c>
      <c r="B46" s="364" t="s">
        <v>39</v>
      </c>
      <c r="C46" s="476" t="s">
        <v>83</v>
      </c>
      <c r="D46" s="477">
        <v>44252</v>
      </c>
      <c r="E46" s="298">
        <v>139.19999999999999</v>
      </c>
      <c r="F46" s="298">
        <v>140</v>
      </c>
      <c r="G46" s="299">
        <v>136.35</v>
      </c>
      <c r="H46" s="299">
        <v>133.5</v>
      </c>
      <c r="I46" s="299">
        <v>129.85</v>
      </c>
      <c r="J46" s="299">
        <v>142.85</v>
      </c>
      <c r="K46" s="299">
        <v>146.49999999999997</v>
      </c>
      <c r="L46" s="299">
        <v>149.35</v>
      </c>
      <c r="M46" s="286">
        <v>143.65</v>
      </c>
      <c r="N46" s="286">
        <v>137.15</v>
      </c>
      <c r="O46" s="301">
        <v>40992000</v>
      </c>
      <c r="P46" s="302">
        <v>4.6312178387650088E-2</v>
      </c>
    </row>
    <row r="47" spans="1:16" ht="15">
      <c r="A47" s="263">
        <v>37</v>
      </c>
      <c r="B47" s="384" t="s">
        <v>106</v>
      </c>
      <c r="C47" s="476" t="s">
        <v>825</v>
      </c>
      <c r="D47" s="477">
        <v>44252</v>
      </c>
      <c r="E47" s="298">
        <v>2576.65</v>
      </c>
      <c r="F47" s="298">
        <v>2580.5166666666669</v>
      </c>
      <c r="G47" s="299">
        <v>2525.6333333333337</v>
      </c>
      <c r="H47" s="299">
        <v>2474.6166666666668</v>
      </c>
      <c r="I47" s="299">
        <v>2419.7333333333336</v>
      </c>
      <c r="J47" s="299">
        <v>2631.5333333333338</v>
      </c>
      <c r="K47" s="299">
        <v>2686.416666666667</v>
      </c>
      <c r="L47" s="299">
        <v>2737.4333333333338</v>
      </c>
      <c r="M47" s="286">
        <v>2635.4</v>
      </c>
      <c r="N47" s="286">
        <v>2529.5</v>
      </c>
      <c r="O47" s="301">
        <v>403875</v>
      </c>
      <c r="P47" s="302">
        <v>-1.912568306010929E-2</v>
      </c>
    </row>
    <row r="48" spans="1:16" ht="15">
      <c r="A48" s="263">
        <v>38</v>
      </c>
      <c r="B48" s="364" t="s">
        <v>49</v>
      </c>
      <c r="C48" s="476" t="s">
        <v>84</v>
      </c>
      <c r="D48" s="477">
        <v>44252</v>
      </c>
      <c r="E48" s="298">
        <v>1559.2</v>
      </c>
      <c r="F48" s="298">
        <v>1565.0333333333335</v>
      </c>
      <c r="G48" s="299">
        <v>1546.5666666666671</v>
      </c>
      <c r="H48" s="299">
        <v>1533.9333333333336</v>
      </c>
      <c r="I48" s="299">
        <v>1515.4666666666672</v>
      </c>
      <c r="J48" s="299">
        <v>1577.666666666667</v>
      </c>
      <c r="K48" s="299">
        <v>1596.1333333333337</v>
      </c>
      <c r="L48" s="299">
        <v>1608.7666666666669</v>
      </c>
      <c r="M48" s="286">
        <v>1583.5</v>
      </c>
      <c r="N48" s="286">
        <v>1552.4</v>
      </c>
      <c r="O48" s="301">
        <v>3248000</v>
      </c>
      <c r="P48" s="302">
        <v>4.5464386230785886E-3</v>
      </c>
    </row>
    <row r="49" spans="1:16" ht="15">
      <c r="A49" s="263">
        <v>39</v>
      </c>
      <c r="B49" s="364" t="s">
        <v>39</v>
      </c>
      <c r="C49" s="476" t="s">
        <v>85</v>
      </c>
      <c r="D49" s="477">
        <v>44252</v>
      </c>
      <c r="E49" s="298">
        <v>568.95000000000005</v>
      </c>
      <c r="F49" s="298">
        <v>570.83333333333337</v>
      </c>
      <c r="G49" s="299">
        <v>554.16666666666674</v>
      </c>
      <c r="H49" s="299">
        <v>539.38333333333333</v>
      </c>
      <c r="I49" s="299">
        <v>522.7166666666667</v>
      </c>
      <c r="J49" s="299">
        <v>585.61666666666679</v>
      </c>
      <c r="K49" s="299">
        <v>602.28333333333353</v>
      </c>
      <c r="L49" s="299">
        <v>617.06666666666683</v>
      </c>
      <c r="M49" s="286">
        <v>587.5</v>
      </c>
      <c r="N49" s="286">
        <v>556.04999999999995</v>
      </c>
      <c r="O49" s="301">
        <v>6995988</v>
      </c>
      <c r="P49" s="302">
        <v>6.0914908746148376E-2</v>
      </c>
    </row>
    <row r="50" spans="1:16" ht="15">
      <c r="A50" s="263">
        <v>40</v>
      </c>
      <c r="B50" s="364" t="s">
        <v>63</v>
      </c>
      <c r="C50" s="476" t="s">
        <v>86</v>
      </c>
      <c r="D50" s="477">
        <v>44252</v>
      </c>
      <c r="E50" s="298">
        <v>766.35</v>
      </c>
      <c r="F50" s="298">
        <v>766.81666666666661</v>
      </c>
      <c r="G50" s="299">
        <v>750.48333333333323</v>
      </c>
      <c r="H50" s="299">
        <v>734.61666666666667</v>
      </c>
      <c r="I50" s="299">
        <v>718.2833333333333</v>
      </c>
      <c r="J50" s="299">
        <v>782.68333333333317</v>
      </c>
      <c r="K50" s="299">
        <v>799.01666666666665</v>
      </c>
      <c r="L50" s="299">
        <v>814.8833333333331</v>
      </c>
      <c r="M50" s="286">
        <v>783.15</v>
      </c>
      <c r="N50" s="286">
        <v>750.95</v>
      </c>
      <c r="O50" s="301">
        <v>1660800</v>
      </c>
      <c r="P50" s="302">
        <v>4.6898638426626324E-2</v>
      </c>
    </row>
    <row r="51" spans="1:16" ht="15">
      <c r="A51" s="263">
        <v>41</v>
      </c>
      <c r="B51" s="364" t="s">
        <v>49</v>
      </c>
      <c r="C51" s="476" t="s">
        <v>87</v>
      </c>
      <c r="D51" s="477">
        <v>44252</v>
      </c>
      <c r="E51" s="298">
        <v>514.4</v>
      </c>
      <c r="F51" s="298">
        <v>512.88333333333333</v>
      </c>
      <c r="G51" s="299">
        <v>510.36666666666667</v>
      </c>
      <c r="H51" s="299">
        <v>506.33333333333337</v>
      </c>
      <c r="I51" s="299">
        <v>503.81666666666672</v>
      </c>
      <c r="J51" s="299">
        <v>516.91666666666663</v>
      </c>
      <c r="K51" s="299">
        <v>519.43333333333328</v>
      </c>
      <c r="L51" s="299">
        <v>523.46666666666658</v>
      </c>
      <c r="M51" s="286">
        <v>515.4</v>
      </c>
      <c r="N51" s="286">
        <v>508.85</v>
      </c>
      <c r="O51" s="301">
        <v>12625000</v>
      </c>
      <c r="P51" s="302">
        <v>0.11123335900539114</v>
      </c>
    </row>
    <row r="52" spans="1:16" ht="15">
      <c r="A52" s="263">
        <v>42</v>
      </c>
      <c r="B52" s="364" t="s">
        <v>51</v>
      </c>
      <c r="C52" s="476" t="s">
        <v>90</v>
      </c>
      <c r="D52" s="477">
        <v>44252</v>
      </c>
      <c r="E52" s="298">
        <v>3531.9</v>
      </c>
      <c r="F52" s="298">
        <v>3544.8666666666663</v>
      </c>
      <c r="G52" s="299">
        <v>3484.7333333333327</v>
      </c>
      <c r="H52" s="299">
        <v>3437.5666666666662</v>
      </c>
      <c r="I52" s="299">
        <v>3377.4333333333325</v>
      </c>
      <c r="J52" s="299">
        <v>3592.0333333333328</v>
      </c>
      <c r="K52" s="299">
        <v>3652.166666666667</v>
      </c>
      <c r="L52" s="299">
        <v>3699.333333333333</v>
      </c>
      <c r="M52" s="286">
        <v>3605</v>
      </c>
      <c r="N52" s="286">
        <v>3497.7</v>
      </c>
      <c r="O52" s="301">
        <v>3032600</v>
      </c>
      <c r="P52" s="302">
        <v>6.3047517918768253E-3</v>
      </c>
    </row>
    <row r="53" spans="1:16" ht="15">
      <c r="A53" s="263">
        <v>43</v>
      </c>
      <c r="B53" s="364" t="s">
        <v>91</v>
      </c>
      <c r="C53" s="476" t="s">
        <v>92</v>
      </c>
      <c r="D53" s="477">
        <v>44252</v>
      </c>
      <c r="E53" s="298">
        <v>301.25</v>
      </c>
      <c r="F53" s="298">
        <v>302.2</v>
      </c>
      <c r="G53" s="299">
        <v>292.39999999999998</v>
      </c>
      <c r="H53" s="299">
        <v>283.55</v>
      </c>
      <c r="I53" s="299">
        <v>273.75</v>
      </c>
      <c r="J53" s="299">
        <v>311.04999999999995</v>
      </c>
      <c r="K53" s="299">
        <v>320.85000000000002</v>
      </c>
      <c r="L53" s="299">
        <v>329.69999999999993</v>
      </c>
      <c r="M53" s="286">
        <v>312</v>
      </c>
      <c r="N53" s="286">
        <v>293.35000000000002</v>
      </c>
      <c r="O53" s="301">
        <v>32000100</v>
      </c>
      <c r="P53" s="302">
        <v>9.2127491834666064E-2</v>
      </c>
    </row>
    <row r="54" spans="1:16" ht="15">
      <c r="A54" s="263">
        <v>44</v>
      </c>
      <c r="B54" s="364" t="s">
        <v>51</v>
      </c>
      <c r="C54" s="476" t="s">
        <v>93</v>
      </c>
      <c r="D54" s="477">
        <v>44252</v>
      </c>
      <c r="E54" s="298">
        <v>4689.2</v>
      </c>
      <c r="F54" s="298">
        <v>4654.95</v>
      </c>
      <c r="G54" s="299">
        <v>4573.8999999999996</v>
      </c>
      <c r="H54" s="299">
        <v>4458.5999999999995</v>
      </c>
      <c r="I54" s="299">
        <v>4377.5499999999993</v>
      </c>
      <c r="J54" s="299">
        <v>4770.25</v>
      </c>
      <c r="K54" s="299">
        <v>4851.3000000000011</v>
      </c>
      <c r="L54" s="299">
        <v>4966.6000000000004</v>
      </c>
      <c r="M54" s="286">
        <v>4736</v>
      </c>
      <c r="N54" s="286">
        <v>4539.6499999999996</v>
      </c>
      <c r="O54" s="301">
        <v>2995250</v>
      </c>
      <c r="P54" s="302">
        <v>4.822409527403866E-3</v>
      </c>
    </row>
    <row r="55" spans="1:16" ht="15">
      <c r="A55" s="263">
        <v>45</v>
      </c>
      <c r="B55" s="364" t="s">
        <v>43</v>
      </c>
      <c r="C55" s="476" t="s">
        <v>94</v>
      </c>
      <c r="D55" s="477">
        <v>44252</v>
      </c>
      <c r="E55" s="298">
        <v>2591.65</v>
      </c>
      <c r="F55" s="298">
        <v>2604.166666666667</v>
      </c>
      <c r="G55" s="299">
        <v>2560.5333333333338</v>
      </c>
      <c r="H55" s="299">
        <v>2529.416666666667</v>
      </c>
      <c r="I55" s="299">
        <v>2485.7833333333338</v>
      </c>
      <c r="J55" s="299">
        <v>2635.2833333333338</v>
      </c>
      <c r="K55" s="299">
        <v>2678.916666666667</v>
      </c>
      <c r="L55" s="299">
        <v>2710.0333333333338</v>
      </c>
      <c r="M55" s="286">
        <v>2647.8</v>
      </c>
      <c r="N55" s="286">
        <v>2573.0500000000002</v>
      </c>
      <c r="O55" s="301">
        <v>2753100</v>
      </c>
      <c r="P55" s="302">
        <v>3.9651070578905628E-2</v>
      </c>
    </row>
    <row r="56" spans="1:16" ht="15">
      <c r="A56" s="263">
        <v>46</v>
      </c>
      <c r="B56" s="364" t="s">
        <v>43</v>
      </c>
      <c r="C56" s="476" t="s">
        <v>96</v>
      </c>
      <c r="D56" s="477">
        <v>44252</v>
      </c>
      <c r="E56" s="298">
        <v>1336.6</v>
      </c>
      <c r="F56" s="298">
        <v>1344.6666666666665</v>
      </c>
      <c r="G56" s="299">
        <v>1319.5333333333331</v>
      </c>
      <c r="H56" s="299">
        <v>1302.4666666666665</v>
      </c>
      <c r="I56" s="299">
        <v>1277.333333333333</v>
      </c>
      <c r="J56" s="299">
        <v>1361.7333333333331</v>
      </c>
      <c r="K56" s="299">
        <v>1386.8666666666663</v>
      </c>
      <c r="L56" s="299">
        <v>1403.9333333333332</v>
      </c>
      <c r="M56" s="286">
        <v>1369.8</v>
      </c>
      <c r="N56" s="286">
        <v>1327.6</v>
      </c>
      <c r="O56" s="301">
        <v>3136100</v>
      </c>
      <c r="P56" s="302">
        <v>1.1172193651356624E-2</v>
      </c>
    </row>
    <row r="57" spans="1:16" ht="15">
      <c r="A57" s="263">
        <v>47</v>
      </c>
      <c r="B57" s="364" t="s">
        <v>43</v>
      </c>
      <c r="C57" s="476" t="s">
        <v>97</v>
      </c>
      <c r="D57" s="477">
        <v>44252</v>
      </c>
      <c r="E57" s="298">
        <v>204.7</v>
      </c>
      <c r="F57" s="298">
        <v>206.28333333333333</v>
      </c>
      <c r="G57" s="299">
        <v>200.76666666666665</v>
      </c>
      <c r="H57" s="299">
        <v>196.83333333333331</v>
      </c>
      <c r="I57" s="299">
        <v>191.31666666666663</v>
      </c>
      <c r="J57" s="299">
        <v>210.21666666666667</v>
      </c>
      <c r="K57" s="299">
        <v>215.73333333333338</v>
      </c>
      <c r="L57" s="299">
        <v>219.66666666666669</v>
      </c>
      <c r="M57" s="286">
        <v>211.8</v>
      </c>
      <c r="N57" s="286">
        <v>202.35</v>
      </c>
      <c r="O57" s="301">
        <v>12384000</v>
      </c>
      <c r="P57" s="302">
        <v>-1.1614401858304297E-3</v>
      </c>
    </row>
    <row r="58" spans="1:16" ht="15">
      <c r="A58" s="263">
        <v>48</v>
      </c>
      <c r="B58" s="364" t="s">
        <v>53</v>
      </c>
      <c r="C58" s="476" t="s">
        <v>98</v>
      </c>
      <c r="D58" s="477">
        <v>44252</v>
      </c>
      <c r="E58" s="298">
        <v>83.6</v>
      </c>
      <c r="F58" s="298">
        <v>84.5</v>
      </c>
      <c r="G58" s="299">
        <v>81.650000000000006</v>
      </c>
      <c r="H58" s="299">
        <v>79.7</v>
      </c>
      <c r="I58" s="299">
        <v>76.850000000000009</v>
      </c>
      <c r="J58" s="299">
        <v>86.45</v>
      </c>
      <c r="K58" s="299">
        <v>89.3</v>
      </c>
      <c r="L58" s="299">
        <v>91.25</v>
      </c>
      <c r="M58" s="286">
        <v>87.35</v>
      </c>
      <c r="N58" s="286">
        <v>82.55</v>
      </c>
      <c r="O58" s="301">
        <v>86910000</v>
      </c>
      <c r="P58" s="302">
        <v>-2.6654720573412477E-2</v>
      </c>
    </row>
    <row r="59" spans="1:16" ht="15">
      <c r="A59" s="263">
        <v>49</v>
      </c>
      <c r="B59" s="364" t="s">
        <v>72</v>
      </c>
      <c r="C59" s="476" t="s">
        <v>99</v>
      </c>
      <c r="D59" s="477">
        <v>44252</v>
      </c>
      <c r="E59" s="298">
        <v>145.19999999999999</v>
      </c>
      <c r="F59" s="298">
        <v>146.01666666666665</v>
      </c>
      <c r="G59" s="299">
        <v>142.7833333333333</v>
      </c>
      <c r="H59" s="299">
        <v>140.36666666666665</v>
      </c>
      <c r="I59" s="299">
        <v>137.1333333333333</v>
      </c>
      <c r="J59" s="299">
        <v>148.43333333333331</v>
      </c>
      <c r="K59" s="299">
        <v>151.66666666666666</v>
      </c>
      <c r="L59" s="299">
        <v>154.08333333333331</v>
      </c>
      <c r="M59" s="286">
        <v>149.25</v>
      </c>
      <c r="N59" s="286">
        <v>143.6</v>
      </c>
      <c r="O59" s="301">
        <v>31671200</v>
      </c>
      <c r="P59" s="302">
        <v>-0.13133679103229046</v>
      </c>
    </row>
    <row r="60" spans="1:16" ht="15">
      <c r="A60" s="263">
        <v>50</v>
      </c>
      <c r="B60" s="364" t="s">
        <v>51</v>
      </c>
      <c r="C60" s="476" t="s">
        <v>100</v>
      </c>
      <c r="D60" s="477">
        <v>44252</v>
      </c>
      <c r="E60" s="298">
        <v>481.75</v>
      </c>
      <c r="F60" s="298">
        <v>487.61666666666662</v>
      </c>
      <c r="G60" s="299">
        <v>471.93333333333322</v>
      </c>
      <c r="H60" s="299">
        <v>462.11666666666662</v>
      </c>
      <c r="I60" s="299">
        <v>446.43333333333322</v>
      </c>
      <c r="J60" s="299">
        <v>497.43333333333322</v>
      </c>
      <c r="K60" s="299">
        <v>513.11666666666656</v>
      </c>
      <c r="L60" s="299">
        <v>522.93333333333317</v>
      </c>
      <c r="M60" s="286">
        <v>503.3</v>
      </c>
      <c r="N60" s="286">
        <v>477.8</v>
      </c>
      <c r="O60" s="301">
        <v>6037500</v>
      </c>
      <c r="P60" s="302">
        <v>6.0606060606060608E-2</v>
      </c>
    </row>
    <row r="61" spans="1:16" ht="15">
      <c r="A61" s="263">
        <v>51</v>
      </c>
      <c r="B61" s="364" t="s">
        <v>101</v>
      </c>
      <c r="C61" s="476" t="s">
        <v>102</v>
      </c>
      <c r="D61" s="477">
        <v>44252</v>
      </c>
      <c r="E61" s="298">
        <v>25.1</v>
      </c>
      <c r="F61" s="298">
        <v>25.400000000000002</v>
      </c>
      <c r="G61" s="299">
        <v>24.550000000000004</v>
      </c>
      <c r="H61" s="299">
        <v>24.000000000000004</v>
      </c>
      <c r="I61" s="299">
        <v>23.150000000000006</v>
      </c>
      <c r="J61" s="299">
        <v>25.950000000000003</v>
      </c>
      <c r="K61" s="299">
        <v>26.800000000000004</v>
      </c>
      <c r="L61" s="299">
        <v>27.35</v>
      </c>
      <c r="M61" s="286">
        <v>26.25</v>
      </c>
      <c r="N61" s="286">
        <v>24.85</v>
      </c>
      <c r="O61" s="301">
        <v>163350000</v>
      </c>
      <c r="P61" s="302">
        <v>4.3103448275862072E-2</v>
      </c>
    </row>
    <row r="62" spans="1:16" ht="15">
      <c r="A62" s="263">
        <v>52</v>
      </c>
      <c r="B62" s="364" t="s">
        <v>49</v>
      </c>
      <c r="C62" s="476" t="s">
        <v>103</v>
      </c>
      <c r="D62" s="477">
        <v>44252</v>
      </c>
      <c r="E62" s="298">
        <v>712.15</v>
      </c>
      <c r="F62" s="298">
        <v>716.9</v>
      </c>
      <c r="G62" s="299">
        <v>700.59999999999991</v>
      </c>
      <c r="H62" s="299">
        <v>689.05</v>
      </c>
      <c r="I62" s="299">
        <v>672.74999999999989</v>
      </c>
      <c r="J62" s="299">
        <v>728.44999999999993</v>
      </c>
      <c r="K62" s="299">
        <v>744.74999999999989</v>
      </c>
      <c r="L62" s="299">
        <v>756.3</v>
      </c>
      <c r="M62" s="286">
        <v>733.2</v>
      </c>
      <c r="N62" s="286">
        <v>705.35</v>
      </c>
      <c r="O62" s="301">
        <v>4090000</v>
      </c>
      <c r="P62" s="302">
        <v>3.2567533451148697E-2</v>
      </c>
    </row>
    <row r="63" spans="1:16" ht="15">
      <c r="A63" s="263">
        <v>53</v>
      </c>
      <c r="B63" s="384" t="s">
        <v>39</v>
      </c>
      <c r="C63" s="476" t="s">
        <v>245</v>
      </c>
      <c r="D63" s="477">
        <v>44252</v>
      </c>
      <c r="E63" s="298">
        <v>1526.2</v>
      </c>
      <c r="F63" s="298">
        <v>1518.45</v>
      </c>
      <c r="G63" s="299">
        <v>1498.3000000000002</v>
      </c>
      <c r="H63" s="299">
        <v>1470.4</v>
      </c>
      <c r="I63" s="299">
        <v>1450.2500000000002</v>
      </c>
      <c r="J63" s="299">
        <v>1546.3500000000001</v>
      </c>
      <c r="K63" s="299">
        <v>1566.5000000000002</v>
      </c>
      <c r="L63" s="299">
        <v>1594.4</v>
      </c>
      <c r="M63" s="286">
        <v>1538.6</v>
      </c>
      <c r="N63" s="286">
        <v>1490.55</v>
      </c>
      <c r="O63" s="301">
        <v>2087150</v>
      </c>
      <c r="P63" s="302">
        <v>-2.5197328476017002E-2</v>
      </c>
    </row>
    <row r="64" spans="1:16" ht="15">
      <c r="A64" s="263">
        <v>54</v>
      </c>
      <c r="B64" s="364" t="s">
        <v>37</v>
      </c>
      <c r="C64" s="476" t="s">
        <v>104</v>
      </c>
      <c r="D64" s="477">
        <v>44252</v>
      </c>
      <c r="E64" s="298">
        <v>1217.7</v>
      </c>
      <c r="F64" s="298">
        <v>1221.8333333333333</v>
      </c>
      <c r="G64" s="299">
        <v>1204.6166666666666</v>
      </c>
      <c r="H64" s="299">
        <v>1191.5333333333333</v>
      </c>
      <c r="I64" s="299">
        <v>1174.3166666666666</v>
      </c>
      <c r="J64" s="299">
        <v>1234.9166666666665</v>
      </c>
      <c r="K64" s="299">
        <v>1252.1333333333332</v>
      </c>
      <c r="L64" s="299">
        <v>1265.2166666666665</v>
      </c>
      <c r="M64" s="286">
        <v>1239.05</v>
      </c>
      <c r="N64" s="286">
        <v>1208.75</v>
      </c>
      <c r="O64" s="301">
        <v>17310900</v>
      </c>
      <c r="P64" s="302">
        <v>1.064891846921797E-2</v>
      </c>
    </row>
    <row r="65" spans="1:16" ht="15">
      <c r="A65" s="263">
        <v>55</v>
      </c>
      <c r="B65" s="364" t="s">
        <v>39</v>
      </c>
      <c r="C65" s="476" t="s">
        <v>105</v>
      </c>
      <c r="D65" s="477">
        <v>44252</v>
      </c>
      <c r="E65" s="298">
        <v>1143.0999999999999</v>
      </c>
      <c r="F65" s="298">
        <v>1149.1666666666667</v>
      </c>
      <c r="G65" s="299">
        <v>1126.3333333333335</v>
      </c>
      <c r="H65" s="299">
        <v>1109.5666666666668</v>
      </c>
      <c r="I65" s="299">
        <v>1086.7333333333336</v>
      </c>
      <c r="J65" s="299">
        <v>1165.9333333333334</v>
      </c>
      <c r="K65" s="299">
        <v>1188.7666666666669</v>
      </c>
      <c r="L65" s="299">
        <v>1205.5333333333333</v>
      </c>
      <c r="M65" s="286">
        <v>1172</v>
      </c>
      <c r="N65" s="286">
        <v>1132.4000000000001</v>
      </c>
      <c r="O65" s="301">
        <v>3456000</v>
      </c>
      <c r="P65" s="302">
        <v>-2.647887323943662E-2</v>
      </c>
    </row>
    <row r="66" spans="1:16" ht="15">
      <c r="A66" s="263">
        <v>56</v>
      </c>
      <c r="B66" s="364" t="s">
        <v>106</v>
      </c>
      <c r="C66" s="476" t="s">
        <v>107</v>
      </c>
      <c r="D66" s="477">
        <v>44252</v>
      </c>
      <c r="E66" s="298">
        <v>950.1</v>
      </c>
      <c r="F66" s="298">
        <v>950.55000000000007</v>
      </c>
      <c r="G66" s="299">
        <v>943.20000000000016</v>
      </c>
      <c r="H66" s="299">
        <v>936.30000000000007</v>
      </c>
      <c r="I66" s="299">
        <v>928.95000000000016</v>
      </c>
      <c r="J66" s="299">
        <v>957.45000000000016</v>
      </c>
      <c r="K66" s="299">
        <v>964.80000000000007</v>
      </c>
      <c r="L66" s="299">
        <v>971.70000000000016</v>
      </c>
      <c r="M66" s="286">
        <v>957.9</v>
      </c>
      <c r="N66" s="286">
        <v>943.65</v>
      </c>
      <c r="O66" s="301">
        <v>19805800</v>
      </c>
      <c r="P66" s="302">
        <v>-3.3245635015546518E-2</v>
      </c>
    </row>
    <row r="67" spans="1:16" ht="15">
      <c r="A67" s="263">
        <v>57</v>
      </c>
      <c r="B67" s="364" t="s">
        <v>56</v>
      </c>
      <c r="C67" s="476" t="s">
        <v>108</v>
      </c>
      <c r="D67" s="477">
        <v>44252</v>
      </c>
      <c r="E67" s="427">
        <v>2745.1</v>
      </c>
      <c r="F67" s="427">
        <v>2746.1666666666665</v>
      </c>
      <c r="G67" s="428">
        <v>2721.2833333333328</v>
      </c>
      <c r="H67" s="428">
        <v>2697.4666666666662</v>
      </c>
      <c r="I67" s="428">
        <v>2672.5833333333326</v>
      </c>
      <c r="J67" s="428">
        <v>2769.9833333333331</v>
      </c>
      <c r="K67" s="428">
        <v>2794.8666666666672</v>
      </c>
      <c r="L67" s="428">
        <v>2818.6833333333334</v>
      </c>
      <c r="M67" s="429">
        <v>2771.05</v>
      </c>
      <c r="N67" s="429">
        <v>2722.35</v>
      </c>
      <c r="O67" s="430">
        <v>16845300</v>
      </c>
      <c r="P67" s="431">
        <v>-7.1083762134634765E-3</v>
      </c>
    </row>
    <row r="68" spans="1:16" ht="15">
      <c r="A68" s="263">
        <v>58</v>
      </c>
      <c r="B68" s="384" t="s">
        <v>56</v>
      </c>
      <c r="C68" s="476" t="s">
        <v>249</v>
      </c>
      <c r="D68" s="477">
        <v>44252</v>
      </c>
      <c r="E68" s="298">
        <v>2931.05</v>
      </c>
      <c r="F68" s="298">
        <v>2944.8833333333332</v>
      </c>
      <c r="G68" s="299">
        <v>2890.7666666666664</v>
      </c>
      <c r="H68" s="299">
        <v>2850.4833333333331</v>
      </c>
      <c r="I68" s="299">
        <v>2796.3666666666663</v>
      </c>
      <c r="J68" s="299">
        <v>2985.1666666666665</v>
      </c>
      <c r="K68" s="299">
        <v>3039.2833333333333</v>
      </c>
      <c r="L68" s="299">
        <v>3079.5666666666666</v>
      </c>
      <c r="M68" s="286">
        <v>2999</v>
      </c>
      <c r="N68" s="286">
        <v>2904.6</v>
      </c>
      <c r="O68" s="301">
        <v>530800</v>
      </c>
      <c r="P68" s="302">
        <v>7.8423405119869977E-2</v>
      </c>
    </row>
    <row r="69" spans="1:16" ht="15">
      <c r="A69" s="263">
        <v>59</v>
      </c>
      <c r="B69" s="364" t="s">
        <v>53</v>
      </c>
      <c r="C69" s="476" t="s">
        <v>109</v>
      </c>
      <c r="D69" s="477">
        <v>44252</v>
      </c>
      <c r="E69" s="298">
        <v>1539.4</v>
      </c>
      <c r="F69" s="298">
        <v>1545.8166666666666</v>
      </c>
      <c r="G69" s="299">
        <v>1526.8333333333333</v>
      </c>
      <c r="H69" s="299">
        <v>1514.2666666666667</v>
      </c>
      <c r="I69" s="299">
        <v>1495.2833333333333</v>
      </c>
      <c r="J69" s="299">
        <v>1558.3833333333332</v>
      </c>
      <c r="K69" s="299">
        <v>1577.3666666666668</v>
      </c>
      <c r="L69" s="299">
        <v>1589.9333333333332</v>
      </c>
      <c r="M69" s="286">
        <v>1564.8</v>
      </c>
      <c r="N69" s="286">
        <v>1533.25</v>
      </c>
      <c r="O69" s="301">
        <v>25447950</v>
      </c>
      <c r="P69" s="302">
        <v>-1.04792660236532E-2</v>
      </c>
    </row>
    <row r="70" spans="1:16" ht="15">
      <c r="A70" s="263">
        <v>60</v>
      </c>
      <c r="B70" s="364" t="s">
        <v>56</v>
      </c>
      <c r="C70" s="476" t="s">
        <v>250</v>
      </c>
      <c r="D70" s="477">
        <v>44252</v>
      </c>
      <c r="E70" s="298">
        <v>710.25</v>
      </c>
      <c r="F70" s="298">
        <v>712.4</v>
      </c>
      <c r="G70" s="299">
        <v>701.4</v>
      </c>
      <c r="H70" s="299">
        <v>692.55</v>
      </c>
      <c r="I70" s="299">
        <v>681.55</v>
      </c>
      <c r="J70" s="299">
        <v>721.25</v>
      </c>
      <c r="K70" s="299">
        <v>732.25</v>
      </c>
      <c r="L70" s="299">
        <v>741.1</v>
      </c>
      <c r="M70" s="286">
        <v>723.4</v>
      </c>
      <c r="N70" s="286">
        <v>703.55</v>
      </c>
      <c r="O70" s="301">
        <v>7361200</v>
      </c>
      <c r="P70" s="302">
        <v>-4.509132420091324E-2</v>
      </c>
    </row>
    <row r="71" spans="1:16" ht="15">
      <c r="A71" s="263">
        <v>61</v>
      </c>
      <c r="B71" s="364" t="s">
        <v>43</v>
      </c>
      <c r="C71" s="476" t="s">
        <v>110</v>
      </c>
      <c r="D71" s="477">
        <v>44252</v>
      </c>
      <c r="E71" s="298">
        <v>3385.3</v>
      </c>
      <c r="F71" s="298">
        <v>3421.4833333333336</v>
      </c>
      <c r="G71" s="299">
        <v>3328.2166666666672</v>
      </c>
      <c r="H71" s="299">
        <v>3271.1333333333337</v>
      </c>
      <c r="I71" s="299">
        <v>3177.8666666666672</v>
      </c>
      <c r="J71" s="299">
        <v>3478.5666666666671</v>
      </c>
      <c r="K71" s="299">
        <v>3571.8333333333335</v>
      </c>
      <c r="L71" s="299">
        <v>3628.916666666667</v>
      </c>
      <c r="M71" s="286">
        <v>3514.75</v>
      </c>
      <c r="N71" s="286">
        <v>3364.4</v>
      </c>
      <c r="O71" s="301">
        <v>3864300</v>
      </c>
      <c r="P71" s="302">
        <v>-1.1435149654643132E-2</v>
      </c>
    </row>
    <row r="72" spans="1:16" ht="15">
      <c r="A72" s="263">
        <v>62</v>
      </c>
      <c r="B72" s="364" t="s">
        <v>111</v>
      </c>
      <c r="C72" s="476" t="s">
        <v>112</v>
      </c>
      <c r="D72" s="477">
        <v>44252</v>
      </c>
      <c r="E72" s="298">
        <v>308.35000000000002</v>
      </c>
      <c r="F72" s="298">
        <v>307.83333333333331</v>
      </c>
      <c r="G72" s="299">
        <v>302.51666666666665</v>
      </c>
      <c r="H72" s="299">
        <v>296.68333333333334</v>
      </c>
      <c r="I72" s="299">
        <v>291.36666666666667</v>
      </c>
      <c r="J72" s="299">
        <v>313.66666666666663</v>
      </c>
      <c r="K72" s="299">
        <v>318.98333333333335</v>
      </c>
      <c r="L72" s="299">
        <v>324.81666666666661</v>
      </c>
      <c r="M72" s="286">
        <v>313.14999999999998</v>
      </c>
      <c r="N72" s="286">
        <v>302</v>
      </c>
      <c r="O72" s="301">
        <v>28663800</v>
      </c>
      <c r="P72" s="302">
        <v>-9.5096582466567599E-3</v>
      </c>
    </row>
    <row r="73" spans="1:16" ht="15">
      <c r="A73" s="263">
        <v>63</v>
      </c>
      <c r="B73" s="364" t="s">
        <v>72</v>
      </c>
      <c r="C73" s="476" t="s">
        <v>113</v>
      </c>
      <c r="D73" s="477">
        <v>44252</v>
      </c>
      <c r="E73" s="298">
        <v>243.95</v>
      </c>
      <c r="F73" s="298">
        <v>245.1</v>
      </c>
      <c r="G73" s="299">
        <v>237.29999999999998</v>
      </c>
      <c r="H73" s="299">
        <v>230.64999999999998</v>
      </c>
      <c r="I73" s="299">
        <v>222.84999999999997</v>
      </c>
      <c r="J73" s="299">
        <v>251.75</v>
      </c>
      <c r="K73" s="299">
        <v>259.55</v>
      </c>
      <c r="L73" s="299">
        <v>266.20000000000005</v>
      </c>
      <c r="M73" s="286">
        <v>252.9</v>
      </c>
      <c r="N73" s="286">
        <v>238.45</v>
      </c>
      <c r="O73" s="301">
        <v>40680900</v>
      </c>
      <c r="P73" s="302">
        <v>-1.1157051913106255E-2</v>
      </c>
    </row>
    <row r="74" spans="1:16" ht="15">
      <c r="A74" s="263">
        <v>64</v>
      </c>
      <c r="B74" s="364" t="s">
        <v>49</v>
      </c>
      <c r="C74" s="476" t="s">
        <v>114</v>
      </c>
      <c r="D74" s="477">
        <v>44252</v>
      </c>
      <c r="E74" s="298">
        <v>2185.1</v>
      </c>
      <c r="F74" s="298">
        <v>2179.5166666666669</v>
      </c>
      <c r="G74" s="299">
        <v>2162.1333333333337</v>
      </c>
      <c r="H74" s="299">
        <v>2139.166666666667</v>
      </c>
      <c r="I74" s="299">
        <v>2121.7833333333338</v>
      </c>
      <c r="J74" s="299">
        <v>2202.4833333333336</v>
      </c>
      <c r="K74" s="299">
        <v>2219.8666666666668</v>
      </c>
      <c r="L74" s="299">
        <v>2242.8333333333335</v>
      </c>
      <c r="M74" s="286">
        <v>2196.9</v>
      </c>
      <c r="N74" s="286">
        <v>2156.5500000000002</v>
      </c>
      <c r="O74" s="301">
        <v>9779100</v>
      </c>
      <c r="P74" s="302">
        <v>-2.6693738616344689E-2</v>
      </c>
    </row>
    <row r="75" spans="1:16" ht="15">
      <c r="A75" s="263">
        <v>65</v>
      </c>
      <c r="B75" s="364" t="s">
        <v>56</v>
      </c>
      <c r="C75" s="476" t="s">
        <v>115</v>
      </c>
      <c r="D75" s="477">
        <v>44252</v>
      </c>
      <c r="E75" s="298">
        <v>229.4</v>
      </c>
      <c r="F75" s="298">
        <v>233.78333333333333</v>
      </c>
      <c r="G75" s="299">
        <v>219.21666666666667</v>
      </c>
      <c r="H75" s="299">
        <v>209.03333333333333</v>
      </c>
      <c r="I75" s="299">
        <v>194.46666666666667</v>
      </c>
      <c r="J75" s="299">
        <v>243.96666666666667</v>
      </c>
      <c r="K75" s="299">
        <v>258.5333333333333</v>
      </c>
      <c r="L75" s="299">
        <v>268.7166666666667</v>
      </c>
      <c r="M75" s="286">
        <v>248.35</v>
      </c>
      <c r="N75" s="286">
        <v>223.6</v>
      </c>
      <c r="O75" s="301">
        <v>36248300</v>
      </c>
      <c r="P75" s="302">
        <v>3.1583590648434051E-2</v>
      </c>
    </row>
    <row r="76" spans="1:16" ht="15">
      <c r="A76" s="263">
        <v>66</v>
      </c>
      <c r="B76" s="364" t="s">
        <v>53</v>
      </c>
      <c r="C76" t="s">
        <v>116</v>
      </c>
      <c r="D76" s="477">
        <v>44252</v>
      </c>
      <c r="E76" s="427">
        <v>626.20000000000005</v>
      </c>
      <c r="F76" s="427">
        <v>628.26666666666677</v>
      </c>
      <c r="G76" s="428">
        <v>618.58333333333348</v>
      </c>
      <c r="H76" s="428">
        <v>610.9666666666667</v>
      </c>
      <c r="I76" s="428">
        <v>601.28333333333342</v>
      </c>
      <c r="J76" s="428">
        <v>635.88333333333355</v>
      </c>
      <c r="K76" s="428">
        <v>645.56666666666672</v>
      </c>
      <c r="L76" s="428">
        <v>653.18333333333362</v>
      </c>
      <c r="M76" s="429">
        <v>637.95000000000005</v>
      </c>
      <c r="N76" s="429">
        <v>620.65</v>
      </c>
      <c r="O76" s="430">
        <v>116102250</v>
      </c>
      <c r="P76" s="431">
        <v>5.7650618195678582E-3</v>
      </c>
    </row>
    <row r="77" spans="1:16" ht="15">
      <c r="A77" s="263">
        <v>67</v>
      </c>
      <c r="B77" s="384" t="s">
        <v>56</v>
      </c>
      <c r="C77" s="476" t="s">
        <v>253</v>
      </c>
      <c r="D77" s="477">
        <v>44252</v>
      </c>
      <c r="E77" s="298">
        <v>1495.25</v>
      </c>
      <c r="F77" s="298">
        <v>1499.7333333333333</v>
      </c>
      <c r="G77" s="299">
        <v>1481.4666666666667</v>
      </c>
      <c r="H77" s="299">
        <v>1467.6833333333334</v>
      </c>
      <c r="I77" s="299">
        <v>1449.4166666666667</v>
      </c>
      <c r="J77" s="299">
        <v>1513.5166666666667</v>
      </c>
      <c r="K77" s="299">
        <v>1531.7833333333335</v>
      </c>
      <c r="L77" s="299">
        <v>1545.5666666666666</v>
      </c>
      <c r="M77" s="286">
        <v>1518</v>
      </c>
      <c r="N77" s="286">
        <v>1485.95</v>
      </c>
      <c r="O77" s="301">
        <v>935425</v>
      </c>
      <c r="P77" s="302">
        <v>-1.7849174475680501E-2</v>
      </c>
    </row>
    <row r="78" spans="1:16" ht="15">
      <c r="A78" s="263">
        <v>68</v>
      </c>
      <c r="B78" s="364" t="s">
        <v>56</v>
      </c>
      <c r="C78" s="476" t="s">
        <v>117</v>
      </c>
      <c r="D78" s="477">
        <v>44252</v>
      </c>
      <c r="E78" s="298">
        <v>485</v>
      </c>
      <c r="F78" s="298">
        <v>487.15000000000003</v>
      </c>
      <c r="G78" s="299">
        <v>477.30000000000007</v>
      </c>
      <c r="H78" s="299">
        <v>469.6</v>
      </c>
      <c r="I78" s="299">
        <v>459.75000000000006</v>
      </c>
      <c r="J78" s="299">
        <v>494.85000000000008</v>
      </c>
      <c r="K78" s="299">
        <v>504.7000000000001</v>
      </c>
      <c r="L78" s="299">
        <v>512.40000000000009</v>
      </c>
      <c r="M78" s="286">
        <v>497</v>
      </c>
      <c r="N78" s="286">
        <v>479.45</v>
      </c>
      <c r="O78" s="301">
        <v>7990500</v>
      </c>
      <c r="P78" s="302">
        <v>-1.4248704663212436E-2</v>
      </c>
    </row>
    <row r="79" spans="1:16" ht="15">
      <c r="A79" s="263">
        <v>69</v>
      </c>
      <c r="B79" s="364" t="s">
        <v>67</v>
      </c>
      <c r="C79" s="476" t="s">
        <v>118</v>
      </c>
      <c r="D79" s="477">
        <v>44252</v>
      </c>
      <c r="E79" s="298">
        <v>10.9</v>
      </c>
      <c r="F79" s="298">
        <v>11.083333333333334</v>
      </c>
      <c r="G79" s="299">
        <v>10.466666666666669</v>
      </c>
      <c r="H79" s="299">
        <v>10.033333333333335</v>
      </c>
      <c r="I79" s="299">
        <v>9.4166666666666696</v>
      </c>
      <c r="J79" s="299">
        <v>11.516666666666667</v>
      </c>
      <c r="K79" s="299">
        <v>12.133333333333331</v>
      </c>
      <c r="L79" s="299">
        <v>12.566666666666666</v>
      </c>
      <c r="M79" s="286">
        <v>11.7</v>
      </c>
      <c r="N79" s="286">
        <v>10.65</v>
      </c>
      <c r="O79" s="301">
        <v>967120000</v>
      </c>
      <c r="P79" s="302">
        <v>-5.9047878498944356E-2</v>
      </c>
    </row>
    <row r="80" spans="1:16" ht="15">
      <c r="A80" s="263">
        <v>70</v>
      </c>
      <c r="B80" s="364" t="s">
        <v>53</v>
      </c>
      <c r="C80" s="476" t="s">
        <v>119</v>
      </c>
      <c r="D80" s="477">
        <v>44252</v>
      </c>
      <c r="E80" s="298">
        <v>62.55</v>
      </c>
      <c r="F80" s="298">
        <v>62.25</v>
      </c>
      <c r="G80" s="299">
        <v>57.75</v>
      </c>
      <c r="H80" s="299">
        <v>52.95</v>
      </c>
      <c r="I80" s="299">
        <v>48.45</v>
      </c>
      <c r="J80" s="299">
        <v>67.05</v>
      </c>
      <c r="K80" s="299">
        <v>71.55</v>
      </c>
      <c r="L80" s="299">
        <v>76.349999999999994</v>
      </c>
      <c r="M80" s="286">
        <v>66.75</v>
      </c>
      <c r="N80" s="286">
        <v>57.45</v>
      </c>
      <c r="O80" s="301">
        <v>165015000</v>
      </c>
      <c r="P80" s="302">
        <v>-3.5428698356286092E-2</v>
      </c>
    </row>
    <row r="81" spans="1:16" ht="15">
      <c r="A81" s="263">
        <v>71</v>
      </c>
      <c r="B81" s="364" t="s">
        <v>72</v>
      </c>
      <c r="C81" s="476" t="s">
        <v>120</v>
      </c>
      <c r="D81" s="477">
        <v>44252</v>
      </c>
      <c r="E81" s="298">
        <v>543.15</v>
      </c>
      <c r="F81" s="298">
        <v>548.66666666666663</v>
      </c>
      <c r="G81" s="299">
        <v>528.83333333333326</v>
      </c>
      <c r="H81" s="299">
        <v>514.51666666666665</v>
      </c>
      <c r="I81" s="299">
        <v>494.68333333333328</v>
      </c>
      <c r="J81" s="299">
        <v>562.98333333333323</v>
      </c>
      <c r="K81" s="299">
        <v>582.81666666666649</v>
      </c>
      <c r="L81" s="299">
        <v>597.13333333333321</v>
      </c>
      <c r="M81" s="286">
        <v>568.5</v>
      </c>
      <c r="N81" s="286">
        <v>534.35</v>
      </c>
      <c r="O81" s="301">
        <v>6642625</v>
      </c>
      <c r="P81" s="302">
        <v>3.4253907086277027E-2</v>
      </c>
    </row>
    <row r="82" spans="1:16" ht="15">
      <c r="A82" s="263">
        <v>72</v>
      </c>
      <c r="B82" s="364" t="s">
        <v>39</v>
      </c>
      <c r="C82" s="476" t="s">
        <v>121</v>
      </c>
      <c r="D82" s="477">
        <v>44252</v>
      </c>
      <c r="E82" s="298">
        <v>1569.05</v>
      </c>
      <c r="F82" s="298">
        <v>1575.8500000000001</v>
      </c>
      <c r="G82" s="299">
        <v>1541.0000000000002</v>
      </c>
      <c r="H82" s="299">
        <v>1512.95</v>
      </c>
      <c r="I82" s="299">
        <v>1478.1000000000001</v>
      </c>
      <c r="J82" s="299">
        <v>1603.9000000000003</v>
      </c>
      <c r="K82" s="299">
        <v>1638.7500000000002</v>
      </c>
      <c r="L82" s="299">
        <v>1666.8000000000004</v>
      </c>
      <c r="M82" s="286">
        <v>1610.7</v>
      </c>
      <c r="N82" s="286">
        <v>1547.8</v>
      </c>
      <c r="O82" s="301">
        <v>3017000</v>
      </c>
      <c r="P82" s="302">
        <v>-1.1791680314444808E-2</v>
      </c>
    </row>
    <row r="83" spans="1:16" ht="15">
      <c r="A83" s="263">
        <v>73</v>
      </c>
      <c r="B83" s="364" t="s">
        <v>53</v>
      </c>
      <c r="C83" s="476" t="s">
        <v>122</v>
      </c>
      <c r="D83" s="477">
        <v>44252</v>
      </c>
      <c r="E83" s="298">
        <v>1067.7</v>
      </c>
      <c r="F83" s="298">
        <v>1057.5666666666666</v>
      </c>
      <c r="G83" s="299">
        <v>1038.1333333333332</v>
      </c>
      <c r="H83" s="299">
        <v>1008.5666666666666</v>
      </c>
      <c r="I83" s="299">
        <v>989.13333333333321</v>
      </c>
      <c r="J83" s="299">
        <v>1087.1333333333332</v>
      </c>
      <c r="K83" s="299">
        <v>1106.5666666666666</v>
      </c>
      <c r="L83" s="299">
        <v>1136.1333333333332</v>
      </c>
      <c r="M83" s="286">
        <v>1077</v>
      </c>
      <c r="N83" s="286">
        <v>1028</v>
      </c>
      <c r="O83" s="301">
        <v>23918400</v>
      </c>
      <c r="P83" s="302">
        <v>-1.435300226235953E-2</v>
      </c>
    </row>
    <row r="84" spans="1:16" ht="15">
      <c r="A84" s="263">
        <v>74</v>
      </c>
      <c r="B84" s="364" t="s">
        <v>67</v>
      </c>
      <c r="C84" s="476" t="s">
        <v>831</v>
      </c>
      <c r="D84" s="477">
        <v>44252</v>
      </c>
      <c r="E84" s="298">
        <v>261.14999999999998</v>
      </c>
      <c r="F84" s="298">
        <v>260.15000000000003</v>
      </c>
      <c r="G84" s="299">
        <v>254.45000000000005</v>
      </c>
      <c r="H84" s="299">
        <v>247.75</v>
      </c>
      <c r="I84" s="299">
        <v>242.05</v>
      </c>
      <c r="J84" s="299">
        <v>266.85000000000008</v>
      </c>
      <c r="K84" s="299">
        <v>272.55</v>
      </c>
      <c r="L84" s="299">
        <v>279.25000000000011</v>
      </c>
      <c r="M84" s="286">
        <v>265.85000000000002</v>
      </c>
      <c r="N84" s="286">
        <v>253.45</v>
      </c>
      <c r="O84" s="301">
        <v>11334400</v>
      </c>
      <c r="P84" s="302">
        <v>3.5294117647058823E-2</v>
      </c>
    </row>
    <row r="85" spans="1:16" ht="15">
      <c r="A85" s="263">
        <v>75</v>
      </c>
      <c r="B85" s="364" t="s">
        <v>106</v>
      </c>
      <c r="C85" s="476" t="s">
        <v>124</v>
      </c>
      <c r="D85" s="477">
        <v>44252</v>
      </c>
      <c r="E85" s="298">
        <v>1294.5</v>
      </c>
      <c r="F85" s="298">
        <v>1292.1333333333332</v>
      </c>
      <c r="G85" s="299">
        <v>1282.4166666666665</v>
      </c>
      <c r="H85" s="299">
        <v>1270.3333333333333</v>
      </c>
      <c r="I85" s="299">
        <v>1260.6166666666666</v>
      </c>
      <c r="J85" s="299">
        <v>1304.2166666666665</v>
      </c>
      <c r="K85" s="299">
        <v>1313.9333333333332</v>
      </c>
      <c r="L85" s="299">
        <v>1326.0166666666664</v>
      </c>
      <c r="M85" s="286">
        <v>1301.8499999999999</v>
      </c>
      <c r="N85" s="286">
        <v>1280.05</v>
      </c>
      <c r="O85" s="301">
        <v>35234400</v>
      </c>
      <c r="P85" s="302">
        <v>-1.3936931188501192E-2</v>
      </c>
    </row>
    <row r="86" spans="1:16" ht="15">
      <c r="A86" s="263">
        <v>76</v>
      </c>
      <c r="B86" s="364" t="s">
        <v>72</v>
      </c>
      <c r="C86" s="476" t="s">
        <v>125</v>
      </c>
      <c r="D86" s="477">
        <v>44252</v>
      </c>
      <c r="E86" s="298">
        <v>97.75</v>
      </c>
      <c r="F86" s="298">
        <v>98.233333333333334</v>
      </c>
      <c r="G86" s="299">
        <v>95.766666666666666</v>
      </c>
      <c r="H86" s="299">
        <v>93.783333333333331</v>
      </c>
      <c r="I86" s="299">
        <v>91.316666666666663</v>
      </c>
      <c r="J86" s="299">
        <v>100.21666666666667</v>
      </c>
      <c r="K86" s="299">
        <v>102.68333333333334</v>
      </c>
      <c r="L86" s="299">
        <v>104.66666666666667</v>
      </c>
      <c r="M86" s="286">
        <v>100.7</v>
      </c>
      <c r="N86" s="286">
        <v>96.25</v>
      </c>
      <c r="O86" s="301">
        <v>71922500</v>
      </c>
      <c r="P86" s="302">
        <v>6.3302586362814247E-4</v>
      </c>
    </row>
    <row r="87" spans="1:16" ht="15">
      <c r="A87" s="263">
        <v>77</v>
      </c>
      <c r="B87" s="364" t="s">
        <v>49</v>
      </c>
      <c r="C87" s="476" t="s">
        <v>126</v>
      </c>
      <c r="D87" s="477">
        <v>44252</v>
      </c>
      <c r="E87" s="298">
        <v>211.55</v>
      </c>
      <c r="F87" s="298">
        <v>211.75</v>
      </c>
      <c r="G87" s="299">
        <v>209.15</v>
      </c>
      <c r="H87" s="299">
        <v>206.75</v>
      </c>
      <c r="I87" s="299">
        <v>204.15</v>
      </c>
      <c r="J87" s="299">
        <v>214.15</v>
      </c>
      <c r="K87" s="299">
        <v>216.75000000000003</v>
      </c>
      <c r="L87" s="299">
        <v>219.15</v>
      </c>
      <c r="M87" s="286">
        <v>214.35</v>
      </c>
      <c r="N87" s="286">
        <v>209.35</v>
      </c>
      <c r="O87" s="301">
        <v>152662400</v>
      </c>
      <c r="P87" s="302">
        <v>-1.072080291970803E-2</v>
      </c>
    </row>
    <row r="88" spans="1:16" ht="15">
      <c r="A88" s="263">
        <v>78</v>
      </c>
      <c r="B88" s="364" t="s">
        <v>111</v>
      </c>
      <c r="C88" s="476" t="s">
        <v>127</v>
      </c>
      <c r="D88" s="477">
        <v>44252</v>
      </c>
      <c r="E88" s="298">
        <v>321.45</v>
      </c>
      <c r="F88" s="298">
        <v>322.76666666666665</v>
      </c>
      <c r="G88" s="299">
        <v>311.63333333333333</v>
      </c>
      <c r="H88" s="299">
        <v>301.81666666666666</v>
      </c>
      <c r="I88" s="299">
        <v>290.68333333333334</v>
      </c>
      <c r="J88" s="299">
        <v>332.58333333333331</v>
      </c>
      <c r="K88" s="299">
        <v>343.71666666666664</v>
      </c>
      <c r="L88" s="299">
        <v>353.5333333333333</v>
      </c>
      <c r="M88" s="286">
        <v>333.9</v>
      </c>
      <c r="N88" s="286">
        <v>312.95</v>
      </c>
      <c r="O88" s="301">
        <v>24410000</v>
      </c>
      <c r="P88" s="302">
        <v>-6.0973264089247935E-2</v>
      </c>
    </row>
    <row r="89" spans="1:16" ht="15">
      <c r="A89" s="263">
        <v>79</v>
      </c>
      <c r="B89" s="364" t="s">
        <v>111</v>
      </c>
      <c r="C89" s="476" t="s">
        <v>128</v>
      </c>
      <c r="D89" s="477">
        <v>44252</v>
      </c>
      <c r="E89" s="298">
        <v>394.95</v>
      </c>
      <c r="F89" s="298">
        <v>397.7166666666667</v>
      </c>
      <c r="G89" s="299">
        <v>388.23333333333341</v>
      </c>
      <c r="H89" s="299">
        <v>381.51666666666671</v>
      </c>
      <c r="I89" s="299">
        <v>372.03333333333342</v>
      </c>
      <c r="J89" s="299">
        <v>404.43333333333339</v>
      </c>
      <c r="K89" s="299">
        <v>413.91666666666674</v>
      </c>
      <c r="L89" s="299">
        <v>420.63333333333338</v>
      </c>
      <c r="M89" s="286">
        <v>407.2</v>
      </c>
      <c r="N89" s="286">
        <v>391</v>
      </c>
      <c r="O89" s="301">
        <v>32594400</v>
      </c>
      <c r="P89" s="302">
        <v>9.1203051156620518E-4</v>
      </c>
    </row>
    <row r="90" spans="1:16" ht="15">
      <c r="A90" s="263">
        <v>80</v>
      </c>
      <c r="B90" s="364" t="s">
        <v>39</v>
      </c>
      <c r="C90" s="476" t="s">
        <v>129</v>
      </c>
      <c r="D90" s="477">
        <v>44252</v>
      </c>
      <c r="E90" s="298">
        <v>2948</v>
      </c>
      <c r="F90" s="298">
        <v>2953.15</v>
      </c>
      <c r="G90" s="299">
        <v>2900.3500000000004</v>
      </c>
      <c r="H90" s="299">
        <v>2852.7000000000003</v>
      </c>
      <c r="I90" s="299">
        <v>2799.9000000000005</v>
      </c>
      <c r="J90" s="299">
        <v>3000.8</v>
      </c>
      <c r="K90" s="299">
        <v>3053.6000000000004</v>
      </c>
      <c r="L90" s="299">
        <v>3101.25</v>
      </c>
      <c r="M90" s="286">
        <v>3005.95</v>
      </c>
      <c r="N90" s="286">
        <v>2905.5</v>
      </c>
      <c r="O90" s="301">
        <v>1474500</v>
      </c>
      <c r="P90" s="302">
        <v>-2.576808721506442E-2</v>
      </c>
    </row>
    <row r="91" spans="1:16" ht="15">
      <c r="A91" s="263">
        <v>81</v>
      </c>
      <c r="B91" s="364" t="s">
        <v>53</v>
      </c>
      <c r="C91" s="476" t="s">
        <v>131</v>
      </c>
      <c r="D91" s="477">
        <v>44252</v>
      </c>
      <c r="E91" s="298">
        <v>1935.15</v>
      </c>
      <c r="F91" s="298">
        <v>1941.8166666666668</v>
      </c>
      <c r="G91" s="299">
        <v>1915.6833333333336</v>
      </c>
      <c r="H91" s="299">
        <v>1896.2166666666667</v>
      </c>
      <c r="I91" s="299">
        <v>1870.0833333333335</v>
      </c>
      <c r="J91" s="299">
        <v>1961.2833333333338</v>
      </c>
      <c r="K91" s="299">
        <v>1987.416666666667</v>
      </c>
      <c r="L91" s="299">
        <v>2006.8833333333339</v>
      </c>
      <c r="M91" s="286">
        <v>1967.95</v>
      </c>
      <c r="N91" s="286">
        <v>1922.35</v>
      </c>
      <c r="O91" s="301">
        <v>14842000</v>
      </c>
      <c r="P91" s="302">
        <v>-5.6011148630540812E-3</v>
      </c>
    </row>
    <row r="92" spans="1:16" ht="15">
      <c r="A92" s="263">
        <v>82</v>
      </c>
      <c r="B92" s="364" t="s">
        <v>56</v>
      </c>
      <c r="C92" s="476" t="s">
        <v>132</v>
      </c>
      <c r="D92" s="477">
        <v>44252</v>
      </c>
      <c r="E92" s="427">
        <v>99.4</v>
      </c>
      <c r="F92" s="427">
        <v>100.88333333333333</v>
      </c>
      <c r="G92" s="428">
        <v>96.516666666666652</v>
      </c>
      <c r="H92" s="428">
        <v>93.633333333333326</v>
      </c>
      <c r="I92" s="428">
        <v>89.266666666666652</v>
      </c>
      <c r="J92" s="428">
        <v>103.76666666666665</v>
      </c>
      <c r="K92" s="428">
        <v>108.13333333333333</v>
      </c>
      <c r="L92" s="428">
        <v>111.01666666666665</v>
      </c>
      <c r="M92" s="429">
        <v>105.25</v>
      </c>
      <c r="N92" s="429">
        <v>98</v>
      </c>
      <c r="O92" s="430">
        <v>46645748</v>
      </c>
      <c r="P92" s="431">
        <v>5.0442122186495179E-2</v>
      </c>
    </row>
    <row r="93" spans="1:16" ht="15">
      <c r="A93" s="263">
        <v>83</v>
      </c>
      <c r="B93" s="384" t="s">
        <v>39</v>
      </c>
      <c r="C93" s="476" t="s">
        <v>349</v>
      </c>
      <c r="D93" s="477">
        <v>44252</v>
      </c>
      <c r="E93" s="298">
        <v>2425.9</v>
      </c>
      <c r="F93" s="298">
        <v>2434.0499999999997</v>
      </c>
      <c r="G93" s="299">
        <v>2385.0999999999995</v>
      </c>
      <c r="H93" s="299">
        <v>2344.2999999999997</v>
      </c>
      <c r="I93" s="299">
        <v>2295.3499999999995</v>
      </c>
      <c r="J93" s="299">
        <v>2474.8499999999995</v>
      </c>
      <c r="K93" s="299">
        <v>2523.7999999999993</v>
      </c>
      <c r="L93" s="299">
        <v>2564.5999999999995</v>
      </c>
      <c r="M93" s="286">
        <v>2483</v>
      </c>
      <c r="N93" s="286">
        <v>2393.25</v>
      </c>
      <c r="O93" s="301">
        <v>125000</v>
      </c>
      <c r="P93" s="302">
        <v>-0.17081260364842454</v>
      </c>
    </row>
    <row r="94" spans="1:16" ht="15">
      <c r="A94" s="263">
        <v>84</v>
      </c>
      <c r="B94" s="364" t="s">
        <v>56</v>
      </c>
      <c r="C94" s="476" t="s">
        <v>133</v>
      </c>
      <c r="D94" s="477">
        <v>44252</v>
      </c>
      <c r="E94" s="298">
        <v>450.75</v>
      </c>
      <c r="F94" s="298">
        <v>458.05</v>
      </c>
      <c r="G94" s="299">
        <v>436.20000000000005</v>
      </c>
      <c r="H94" s="299">
        <v>421.65000000000003</v>
      </c>
      <c r="I94" s="299">
        <v>399.80000000000007</v>
      </c>
      <c r="J94" s="299">
        <v>472.6</v>
      </c>
      <c r="K94" s="299">
        <v>494.45000000000005</v>
      </c>
      <c r="L94" s="299">
        <v>509</v>
      </c>
      <c r="M94" s="286">
        <v>479.9</v>
      </c>
      <c r="N94" s="286">
        <v>443.5</v>
      </c>
      <c r="O94" s="301">
        <v>10252000</v>
      </c>
      <c r="P94" s="302">
        <v>-2.7877868386117961E-2</v>
      </c>
    </row>
    <row r="95" spans="1:16" ht="15">
      <c r="A95" s="263">
        <v>85</v>
      </c>
      <c r="B95" s="364" t="s">
        <v>63</v>
      </c>
      <c r="C95" s="476" t="s">
        <v>134</v>
      </c>
      <c r="D95" s="477">
        <v>44252</v>
      </c>
      <c r="E95" s="298">
        <v>1508.5</v>
      </c>
      <c r="F95" s="298">
        <v>1518.0166666666667</v>
      </c>
      <c r="G95" s="299">
        <v>1489.0333333333333</v>
      </c>
      <c r="H95" s="299">
        <v>1469.5666666666666</v>
      </c>
      <c r="I95" s="299">
        <v>1440.5833333333333</v>
      </c>
      <c r="J95" s="299">
        <v>1537.4833333333333</v>
      </c>
      <c r="K95" s="299">
        <v>1566.4666666666665</v>
      </c>
      <c r="L95" s="299">
        <v>1585.9333333333334</v>
      </c>
      <c r="M95" s="286">
        <v>1547</v>
      </c>
      <c r="N95" s="286">
        <v>1498.55</v>
      </c>
      <c r="O95" s="301">
        <v>12700025</v>
      </c>
      <c r="P95" s="302">
        <v>-4.4555954492364928E-2</v>
      </c>
    </row>
    <row r="96" spans="1:16" ht="15">
      <c r="A96" s="263">
        <v>86</v>
      </c>
      <c r="B96" s="364" t="s">
        <v>51</v>
      </c>
      <c r="C96" s="476" t="s">
        <v>135</v>
      </c>
      <c r="D96" s="477">
        <v>44252</v>
      </c>
      <c r="E96" s="298">
        <v>1021.9</v>
      </c>
      <c r="F96" s="298">
        <v>1031.6166666666666</v>
      </c>
      <c r="G96" s="299">
        <v>1005.6833333333332</v>
      </c>
      <c r="H96" s="299">
        <v>989.46666666666658</v>
      </c>
      <c r="I96" s="299">
        <v>963.53333333333319</v>
      </c>
      <c r="J96" s="299">
        <v>1047.833333333333</v>
      </c>
      <c r="K96" s="299">
        <v>1073.7666666666664</v>
      </c>
      <c r="L96" s="299">
        <v>1089.9833333333331</v>
      </c>
      <c r="M96" s="286">
        <v>1057.55</v>
      </c>
      <c r="N96" s="286">
        <v>1015.4</v>
      </c>
      <c r="O96" s="301">
        <v>9589700</v>
      </c>
      <c r="P96" s="302">
        <v>2.6009457984721717E-2</v>
      </c>
    </row>
    <row r="97" spans="1:16" ht="15">
      <c r="A97" s="263">
        <v>87</v>
      </c>
      <c r="B97" s="364" t="s">
        <v>43</v>
      </c>
      <c r="C97" s="476" t="s">
        <v>136</v>
      </c>
      <c r="D97" s="477">
        <v>44252</v>
      </c>
      <c r="E97" s="298">
        <v>878.9</v>
      </c>
      <c r="F97" s="298">
        <v>882.43333333333339</v>
      </c>
      <c r="G97" s="299">
        <v>859.36666666666679</v>
      </c>
      <c r="H97" s="299">
        <v>839.83333333333337</v>
      </c>
      <c r="I97" s="299">
        <v>816.76666666666677</v>
      </c>
      <c r="J97" s="299">
        <v>901.96666666666681</v>
      </c>
      <c r="K97" s="299">
        <v>925.03333333333342</v>
      </c>
      <c r="L97" s="299">
        <v>944.56666666666683</v>
      </c>
      <c r="M97" s="286">
        <v>905.5</v>
      </c>
      <c r="N97" s="286">
        <v>862.9</v>
      </c>
      <c r="O97" s="301">
        <v>9793000</v>
      </c>
      <c r="P97" s="302">
        <v>-7.534699272967614E-2</v>
      </c>
    </row>
    <row r="98" spans="1:16" ht="15">
      <c r="A98" s="263">
        <v>88</v>
      </c>
      <c r="B98" s="364" t="s">
        <v>56</v>
      </c>
      <c r="C98" s="476" t="s">
        <v>137</v>
      </c>
      <c r="D98" s="477">
        <v>44252</v>
      </c>
      <c r="E98" s="298">
        <v>208.35</v>
      </c>
      <c r="F98" s="298">
        <v>209.98333333333335</v>
      </c>
      <c r="G98" s="299">
        <v>202.1166666666667</v>
      </c>
      <c r="H98" s="299">
        <v>195.88333333333335</v>
      </c>
      <c r="I98" s="299">
        <v>188.01666666666671</v>
      </c>
      <c r="J98" s="299">
        <v>216.2166666666667</v>
      </c>
      <c r="K98" s="299">
        <v>224.08333333333337</v>
      </c>
      <c r="L98" s="299">
        <v>230.31666666666669</v>
      </c>
      <c r="M98" s="286">
        <v>217.85</v>
      </c>
      <c r="N98" s="286">
        <v>203.75</v>
      </c>
      <c r="O98" s="301">
        <v>16616000</v>
      </c>
      <c r="P98" s="302">
        <v>-4.2195065713626932E-2</v>
      </c>
    </row>
    <row r="99" spans="1:16" ht="15">
      <c r="A99" s="263">
        <v>89</v>
      </c>
      <c r="B99" s="364" t="s">
        <v>56</v>
      </c>
      <c r="C99" s="476" t="s">
        <v>138</v>
      </c>
      <c r="D99" s="477">
        <v>44252</v>
      </c>
      <c r="E99" s="298">
        <v>172.4</v>
      </c>
      <c r="F99" s="298">
        <v>173.75</v>
      </c>
      <c r="G99" s="299">
        <v>168.95</v>
      </c>
      <c r="H99" s="299">
        <v>165.5</v>
      </c>
      <c r="I99" s="299">
        <v>160.69999999999999</v>
      </c>
      <c r="J99" s="299">
        <v>177.2</v>
      </c>
      <c r="K99" s="299">
        <v>182</v>
      </c>
      <c r="L99" s="299">
        <v>185.45</v>
      </c>
      <c r="M99" s="286">
        <v>178.55</v>
      </c>
      <c r="N99" s="286">
        <v>170.3</v>
      </c>
      <c r="O99" s="301">
        <v>18060000</v>
      </c>
      <c r="P99" s="302">
        <v>-1.7624020887728461E-2</v>
      </c>
    </row>
    <row r="100" spans="1:16" ht="15">
      <c r="A100" s="263">
        <v>90</v>
      </c>
      <c r="B100" s="364" t="s">
        <v>49</v>
      </c>
      <c r="C100" s="476" t="s">
        <v>139</v>
      </c>
      <c r="D100" s="477">
        <v>44252</v>
      </c>
      <c r="E100" s="298">
        <v>424.45</v>
      </c>
      <c r="F100" s="298">
        <v>422.63333333333338</v>
      </c>
      <c r="G100" s="299">
        <v>417.71666666666675</v>
      </c>
      <c r="H100" s="299">
        <v>410.98333333333335</v>
      </c>
      <c r="I100" s="299">
        <v>406.06666666666672</v>
      </c>
      <c r="J100" s="299">
        <v>429.36666666666679</v>
      </c>
      <c r="K100" s="299">
        <v>434.28333333333342</v>
      </c>
      <c r="L100" s="299">
        <v>441.01666666666682</v>
      </c>
      <c r="M100" s="286">
        <v>427.55</v>
      </c>
      <c r="N100" s="286">
        <v>415.9</v>
      </c>
      <c r="O100" s="301">
        <v>8434000</v>
      </c>
      <c r="P100" s="302">
        <v>-1.8845974872033502E-2</v>
      </c>
    </row>
    <row r="101" spans="1:16" ht="15">
      <c r="A101" s="263">
        <v>91</v>
      </c>
      <c r="B101" s="364" t="s">
        <v>43</v>
      </c>
      <c r="C101" s="476" t="s">
        <v>140</v>
      </c>
      <c r="D101" s="477">
        <v>44252</v>
      </c>
      <c r="E101" s="298">
        <v>7331.3</v>
      </c>
      <c r="F101" s="298">
        <v>7366.6500000000005</v>
      </c>
      <c r="G101" s="299">
        <v>7247.3500000000013</v>
      </c>
      <c r="H101" s="299">
        <v>7163.4000000000005</v>
      </c>
      <c r="I101" s="299">
        <v>7044.1000000000013</v>
      </c>
      <c r="J101" s="299">
        <v>7450.6000000000013</v>
      </c>
      <c r="K101" s="299">
        <v>7569.9000000000005</v>
      </c>
      <c r="L101" s="299">
        <v>7653.8500000000013</v>
      </c>
      <c r="M101" s="286">
        <v>7485.95</v>
      </c>
      <c r="N101" s="286">
        <v>7282.7</v>
      </c>
      <c r="O101" s="301">
        <v>2593300</v>
      </c>
      <c r="P101" s="302">
        <v>-1.4247208317289179E-3</v>
      </c>
    </row>
    <row r="102" spans="1:16" ht="15">
      <c r="A102" s="263">
        <v>92</v>
      </c>
      <c r="B102" s="364" t="s">
        <v>49</v>
      </c>
      <c r="C102" s="476" t="s">
        <v>141</v>
      </c>
      <c r="D102" s="477">
        <v>44252</v>
      </c>
      <c r="E102" s="298">
        <v>556</v>
      </c>
      <c r="F102" s="298">
        <v>558.1</v>
      </c>
      <c r="G102" s="299">
        <v>549.55000000000007</v>
      </c>
      <c r="H102" s="299">
        <v>543.1</v>
      </c>
      <c r="I102" s="299">
        <v>534.55000000000007</v>
      </c>
      <c r="J102" s="299">
        <v>564.55000000000007</v>
      </c>
      <c r="K102" s="299">
        <v>573.1</v>
      </c>
      <c r="L102" s="299">
        <v>579.55000000000007</v>
      </c>
      <c r="M102" s="286">
        <v>566.65</v>
      </c>
      <c r="N102" s="286">
        <v>551.65</v>
      </c>
      <c r="O102" s="301">
        <v>14035000</v>
      </c>
      <c r="P102" s="302">
        <v>-5.8438108730299275E-3</v>
      </c>
    </row>
    <row r="103" spans="1:16" ht="15">
      <c r="A103" s="263">
        <v>93</v>
      </c>
      <c r="B103" s="364" t="s">
        <v>56</v>
      </c>
      <c r="C103" s="476" t="s">
        <v>142</v>
      </c>
      <c r="D103" s="477">
        <v>44252</v>
      </c>
      <c r="E103" s="298">
        <v>839.95</v>
      </c>
      <c r="F103" s="298">
        <v>846.4666666666667</v>
      </c>
      <c r="G103" s="299">
        <v>821.93333333333339</v>
      </c>
      <c r="H103" s="299">
        <v>803.91666666666674</v>
      </c>
      <c r="I103" s="299">
        <v>779.38333333333344</v>
      </c>
      <c r="J103" s="299">
        <v>864.48333333333335</v>
      </c>
      <c r="K103" s="299">
        <v>889.01666666666665</v>
      </c>
      <c r="L103" s="299">
        <v>907.0333333333333</v>
      </c>
      <c r="M103" s="286">
        <v>871</v>
      </c>
      <c r="N103" s="286">
        <v>828.45</v>
      </c>
      <c r="O103" s="301">
        <v>3610100</v>
      </c>
      <c r="P103" s="302">
        <v>-3.274120515499826E-2</v>
      </c>
    </row>
    <row r="104" spans="1:16" ht="15">
      <c r="A104" s="263">
        <v>94</v>
      </c>
      <c r="B104" s="364" t="s">
        <v>72</v>
      </c>
      <c r="C104" s="476" t="s">
        <v>143</v>
      </c>
      <c r="D104" s="477">
        <v>44252</v>
      </c>
      <c r="E104" s="298">
        <v>1182.8499999999999</v>
      </c>
      <c r="F104" s="298">
        <v>1184.8833333333332</v>
      </c>
      <c r="G104" s="299">
        <v>1161.7666666666664</v>
      </c>
      <c r="H104" s="299">
        <v>1140.6833333333332</v>
      </c>
      <c r="I104" s="299">
        <v>1117.5666666666664</v>
      </c>
      <c r="J104" s="299">
        <v>1205.9666666666665</v>
      </c>
      <c r="K104" s="299">
        <v>1229.0833333333333</v>
      </c>
      <c r="L104" s="299">
        <v>1250.1666666666665</v>
      </c>
      <c r="M104" s="286">
        <v>1208</v>
      </c>
      <c r="N104" s="286">
        <v>1163.8</v>
      </c>
      <c r="O104" s="301">
        <v>1617600</v>
      </c>
      <c r="P104" s="302">
        <v>-7.8920396310215232E-2</v>
      </c>
    </row>
    <row r="105" spans="1:16" ht="15">
      <c r="A105" s="263">
        <v>95</v>
      </c>
      <c r="B105" s="364" t="s">
        <v>106</v>
      </c>
      <c r="C105" s="476" t="s">
        <v>144</v>
      </c>
      <c r="D105" s="477">
        <v>44252</v>
      </c>
      <c r="E105" s="298">
        <v>1688.25</v>
      </c>
      <c r="F105" s="298">
        <v>1686.6333333333332</v>
      </c>
      <c r="G105" s="299">
        <v>1661.2666666666664</v>
      </c>
      <c r="H105" s="299">
        <v>1634.2833333333333</v>
      </c>
      <c r="I105" s="299">
        <v>1608.9166666666665</v>
      </c>
      <c r="J105" s="299">
        <v>1713.6166666666663</v>
      </c>
      <c r="K105" s="299">
        <v>1738.9833333333331</v>
      </c>
      <c r="L105" s="299">
        <v>1765.9666666666662</v>
      </c>
      <c r="M105" s="286">
        <v>1712</v>
      </c>
      <c r="N105" s="286">
        <v>1659.65</v>
      </c>
      <c r="O105" s="301">
        <v>1304800</v>
      </c>
      <c r="P105" s="302">
        <v>-5.8314087759815239E-2</v>
      </c>
    </row>
    <row r="106" spans="1:16" ht="15">
      <c r="A106" s="263">
        <v>96</v>
      </c>
      <c r="B106" s="364" t="s">
        <v>43</v>
      </c>
      <c r="C106" s="476" t="s">
        <v>145</v>
      </c>
      <c r="D106" s="477">
        <v>44252</v>
      </c>
      <c r="E106" s="298">
        <v>214.25</v>
      </c>
      <c r="F106" s="298">
        <v>213.76666666666665</v>
      </c>
      <c r="G106" s="299">
        <v>207.93333333333331</v>
      </c>
      <c r="H106" s="299">
        <v>201.61666666666665</v>
      </c>
      <c r="I106" s="299">
        <v>195.7833333333333</v>
      </c>
      <c r="J106" s="299">
        <v>220.08333333333331</v>
      </c>
      <c r="K106" s="299">
        <v>225.91666666666669</v>
      </c>
      <c r="L106" s="299">
        <v>232.23333333333332</v>
      </c>
      <c r="M106" s="286">
        <v>219.6</v>
      </c>
      <c r="N106" s="286">
        <v>207.45</v>
      </c>
      <c r="O106" s="301">
        <v>34272000</v>
      </c>
      <c r="P106" s="302">
        <v>-1.6472478907191643E-2</v>
      </c>
    </row>
    <row r="107" spans="1:16" ht="15">
      <c r="A107" s="263">
        <v>97</v>
      </c>
      <c r="B107" s="364" t="s">
        <v>43</v>
      </c>
      <c r="C107" s="476" t="s">
        <v>146</v>
      </c>
      <c r="D107" s="477">
        <v>44252</v>
      </c>
      <c r="E107" s="298">
        <v>88252.45</v>
      </c>
      <c r="F107" s="298">
        <v>88277.916666666672</v>
      </c>
      <c r="G107" s="299">
        <v>87155.833333333343</v>
      </c>
      <c r="H107" s="299">
        <v>86059.216666666674</v>
      </c>
      <c r="I107" s="299">
        <v>84937.133333333346</v>
      </c>
      <c r="J107" s="299">
        <v>89374.53333333334</v>
      </c>
      <c r="K107" s="299">
        <v>90496.616666666683</v>
      </c>
      <c r="L107" s="299">
        <v>91593.233333333337</v>
      </c>
      <c r="M107" s="286">
        <v>89400</v>
      </c>
      <c r="N107" s="286">
        <v>87181.3</v>
      </c>
      <c r="O107" s="301">
        <v>59900</v>
      </c>
      <c r="P107" s="302">
        <v>-2.538236251220306E-2</v>
      </c>
    </row>
    <row r="108" spans="1:16" ht="15">
      <c r="A108" s="263">
        <v>98</v>
      </c>
      <c r="B108" s="364" t="s">
        <v>56</v>
      </c>
      <c r="C108" s="476" t="s">
        <v>147</v>
      </c>
      <c r="D108" s="477">
        <v>44252</v>
      </c>
      <c r="E108" s="298">
        <v>1295.8499999999999</v>
      </c>
      <c r="F108" s="298">
        <v>1297.2333333333333</v>
      </c>
      <c r="G108" s="299">
        <v>1274.4666666666667</v>
      </c>
      <c r="H108" s="299">
        <v>1253.0833333333333</v>
      </c>
      <c r="I108" s="299">
        <v>1230.3166666666666</v>
      </c>
      <c r="J108" s="299">
        <v>1318.6166666666668</v>
      </c>
      <c r="K108" s="299">
        <v>1341.3833333333337</v>
      </c>
      <c r="L108" s="299">
        <v>1362.7666666666669</v>
      </c>
      <c r="M108" s="286">
        <v>1320</v>
      </c>
      <c r="N108" s="286">
        <v>1275.8499999999999</v>
      </c>
      <c r="O108" s="301">
        <v>4168500</v>
      </c>
      <c r="P108" s="302">
        <v>-5.7327001356852106E-2</v>
      </c>
    </row>
    <row r="109" spans="1:16" ht="15">
      <c r="A109" s="263">
        <v>99</v>
      </c>
      <c r="B109" s="364" t="s">
        <v>111</v>
      </c>
      <c r="C109" s="476" t="s">
        <v>148</v>
      </c>
      <c r="D109" s="477">
        <v>44252</v>
      </c>
      <c r="E109" s="298">
        <v>51.85</v>
      </c>
      <c r="F109" s="298">
        <v>52.06666666666667</v>
      </c>
      <c r="G109" s="299">
        <v>50.683333333333337</v>
      </c>
      <c r="H109" s="299">
        <v>49.516666666666666</v>
      </c>
      <c r="I109" s="299">
        <v>48.133333333333333</v>
      </c>
      <c r="J109" s="299">
        <v>53.233333333333341</v>
      </c>
      <c r="K109" s="299">
        <v>54.616666666666681</v>
      </c>
      <c r="L109" s="299">
        <v>55.783333333333346</v>
      </c>
      <c r="M109" s="286">
        <v>53.45</v>
      </c>
      <c r="N109" s="286">
        <v>50.9</v>
      </c>
      <c r="O109" s="301">
        <v>62322000</v>
      </c>
      <c r="P109" s="302">
        <v>2.2023975466964038E-2</v>
      </c>
    </row>
    <row r="110" spans="1:16" ht="15">
      <c r="A110" s="263">
        <v>100</v>
      </c>
      <c r="B110" s="364" t="s">
        <v>39</v>
      </c>
      <c r="C110" s="476" t="s">
        <v>257</v>
      </c>
      <c r="D110" s="477">
        <v>44252</v>
      </c>
      <c r="E110" s="298">
        <v>5165.45</v>
      </c>
      <c r="F110" s="298">
        <v>5178.7333333333336</v>
      </c>
      <c r="G110" s="299">
        <v>5098.4666666666672</v>
      </c>
      <c r="H110" s="299">
        <v>5031.4833333333336</v>
      </c>
      <c r="I110" s="299">
        <v>4951.2166666666672</v>
      </c>
      <c r="J110" s="299">
        <v>5245.7166666666672</v>
      </c>
      <c r="K110" s="299">
        <v>5325.9833333333336</v>
      </c>
      <c r="L110" s="299">
        <v>5392.9666666666672</v>
      </c>
      <c r="M110" s="286">
        <v>5259</v>
      </c>
      <c r="N110" s="286">
        <v>5111.75</v>
      </c>
      <c r="O110" s="301">
        <v>828750</v>
      </c>
      <c r="P110" s="302">
        <v>-1.4858841010401188E-2</v>
      </c>
    </row>
    <row r="111" spans="1:16" ht="15">
      <c r="A111" s="263">
        <v>101</v>
      </c>
      <c r="B111" s="364" t="s">
        <v>49</v>
      </c>
      <c r="C111" s="476" t="s">
        <v>151</v>
      </c>
      <c r="D111" s="477">
        <v>44252</v>
      </c>
      <c r="E111" s="298">
        <v>16414.849999999999</v>
      </c>
      <c r="F111" s="298">
        <v>16372.566666666668</v>
      </c>
      <c r="G111" s="299">
        <v>16279.683333333334</v>
      </c>
      <c r="H111" s="299">
        <v>16144.516666666666</v>
      </c>
      <c r="I111" s="299">
        <v>16051.633333333333</v>
      </c>
      <c r="J111" s="299">
        <v>16507.733333333337</v>
      </c>
      <c r="K111" s="299">
        <v>16600.616666666669</v>
      </c>
      <c r="L111" s="299">
        <v>16735.783333333336</v>
      </c>
      <c r="M111" s="286">
        <v>16465.45</v>
      </c>
      <c r="N111" s="286">
        <v>16237.4</v>
      </c>
      <c r="O111" s="301">
        <v>403200</v>
      </c>
      <c r="P111" s="302">
        <v>-1.152243196861976E-2</v>
      </c>
    </row>
    <row r="112" spans="1:16" ht="15">
      <c r="A112" s="263">
        <v>102</v>
      </c>
      <c r="B112" s="364" t="s">
        <v>111</v>
      </c>
      <c r="C112" s="476" t="s">
        <v>152</v>
      </c>
      <c r="D112" s="477">
        <v>44252</v>
      </c>
      <c r="E112" s="298">
        <v>117.9</v>
      </c>
      <c r="F112" s="298">
        <v>119.2</v>
      </c>
      <c r="G112" s="299">
        <v>114.75</v>
      </c>
      <c r="H112" s="299">
        <v>111.6</v>
      </c>
      <c r="I112" s="299">
        <v>107.14999999999999</v>
      </c>
      <c r="J112" s="299">
        <v>122.35000000000001</v>
      </c>
      <c r="K112" s="299">
        <v>126.80000000000003</v>
      </c>
      <c r="L112" s="299">
        <v>129.95000000000002</v>
      </c>
      <c r="M112" s="286">
        <v>123.65</v>
      </c>
      <c r="N112" s="286">
        <v>116.05</v>
      </c>
      <c r="O112" s="301">
        <v>51127700</v>
      </c>
      <c r="P112" s="302">
        <v>-8.1881985963088121E-3</v>
      </c>
    </row>
    <row r="113" spans="1:16" ht="15">
      <c r="A113" s="263">
        <v>103</v>
      </c>
      <c r="B113" s="364" t="s">
        <v>42</v>
      </c>
      <c r="C113" s="476" t="s">
        <v>153</v>
      </c>
      <c r="D113" s="477">
        <v>44252</v>
      </c>
      <c r="E113" s="298">
        <v>104.5</v>
      </c>
      <c r="F113" s="298">
        <v>104.28333333333335</v>
      </c>
      <c r="G113" s="299">
        <v>101.86666666666669</v>
      </c>
      <c r="H113" s="299">
        <v>99.233333333333348</v>
      </c>
      <c r="I113" s="299">
        <v>96.816666666666691</v>
      </c>
      <c r="J113" s="299">
        <v>106.91666666666669</v>
      </c>
      <c r="K113" s="299">
        <v>109.33333333333334</v>
      </c>
      <c r="L113" s="299">
        <v>111.96666666666668</v>
      </c>
      <c r="M113" s="286">
        <v>106.7</v>
      </c>
      <c r="N113" s="286">
        <v>101.65</v>
      </c>
      <c r="O113" s="301">
        <v>89535600</v>
      </c>
      <c r="P113" s="302">
        <v>1.7159878261995727E-2</v>
      </c>
    </row>
    <row r="114" spans="1:16" ht="15">
      <c r="A114" s="263">
        <v>104</v>
      </c>
      <c r="B114" s="364" t="s">
        <v>72</v>
      </c>
      <c r="C114" s="476" t="s">
        <v>155</v>
      </c>
      <c r="D114" s="477">
        <v>44252</v>
      </c>
      <c r="E114" s="298">
        <v>105.25</v>
      </c>
      <c r="F114" s="298">
        <v>107.28333333333335</v>
      </c>
      <c r="G114" s="299">
        <v>102.06666666666669</v>
      </c>
      <c r="H114" s="299">
        <v>98.88333333333334</v>
      </c>
      <c r="I114" s="299">
        <v>93.666666666666686</v>
      </c>
      <c r="J114" s="299">
        <v>110.4666666666667</v>
      </c>
      <c r="K114" s="299">
        <v>115.68333333333337</v>
      </c>
      <c r="L114" s="299">
        <v>118.8666666666667</v>
      </c>
      <c r="M114" s="286">
        <v>112.5</v>
      </c>
      <c r="N114" s="286">
        <v>104.1</v>
      </c>
      <c r="O114" s="301">
        <v>56887600</v>
      </c>
      <c r="P114" s="302">
        <v>-3.6389722185991916E-2</v>
      </c>
    </row>
    <row r="115" spans="1:16" ht="15">
      <c r="A115" s="263">
        <v>105</v>
      </c>
      <c r="B115" s="364" t="s">
        <v>78</v>
      </c>
      <c r="C115" s="476" t="s">
        <v>156</v>
      </c>
      <c r="D115" s="477">
        <v>44252</v>
      </c>
      <c r="E115" s="298">
        <v>28305.65</v>
      </c>
      <c r="F115" s="298">
        <v>28535.216666666664</v>
      </c>
      <c r="G115" s="299">
        <v>27870.433333333327</v>
      </c>
      <c r="H115" s="299">
        <v>27435.216666666664</v>
      </c>
      <c r="I115" s="299">
        <v>26770.433333333327</v>
      </c>
      <c r="J115" s="299">
        <v>28970.433333333327</v>
      </c>
      <c r="K115" s="299">
        <v>29635.21666666666</v>
      </c>
      <c r="L115" s="299">
        <v>30070.433333333327</v>
      </c>
      <c r="M115" s="286">
        <v>29200</v>
      </c>
      <c r="N115" s="286">
        <v>28100</v>
      </c>
      <c r="O115" s="301">
        <v>101250</v>
      </c>
      <c r="P115" s="302">
        <v>8.6670651524208015E-3</v>
      </c>
    </row>
    <row r="116" spans="1:16" ht="15">
      <c r="A116" s="263">
        <v>106</v>
      </c>
      <c r="B116" s="364" t="s">
        <v>51</v>
      </c>
      <c r="C116" s="476" t="s">
        <v>157</v>
      </c>
      <c r="D116" s="477">
        <v>44252</v>
      </c>
      <c r="E116" s="298">
        <v>1845</v>
      </c>
      <c r="F116" s="298">
        <v>1846.2333333333333</v>
      </c>
      <c r="G116" s="299">
        <v>1801.7666666666667</v>
      </c>
      <c r="H116" s="299">
        <v>1758.5333333333333</v>
      </c>
      <c r="I116" s="299">
        <v>1714.0666666666666</v>
      </c>
      <c r="J116" s="299">
        <v>1889.4666666666667</v>
      </c>
      <c r="K116" s="299">
        <v>1933.9333333333334</v>
      </c>
      <c r="L116" s="299">
        <v>1977.1666666666667</v>
      </c>
      <c r="M116" s="286">
        <v>1890.7</v>
      </c>
      <c r="N116" s="286">
        <v>1803</v>
      </c>
      <c r="O116" s="301">
        <v>3957800</v>
      </c>
      <c r="P116" s="302">
        <v>-1.4246575342465753E-2</v>
      </c>
    </row>
    <row r="117" spans="1:16" ht="15">
      <c r="A117" s="263">
        <v>107</v>
      </c>
      <c r="B117" s="364" t="s">
        <v>72</v>
      </c>
      <c r="C117" s="476" t="s">
        <v>158</v>
      </c>
      <c r="D117" s="477">
        <v>44252</v>
      </c>
      <c r="E117" s="298">
        <v>252.1</v>
      </c>
      <c r="F117" s="298">
        <v>252.2166666666667</v>
      </c>
      <c r="G117" s="299">
        <v>247.18333333333339</v>
      </c>
      <c r="H117" s="299">
        <v>242.26666666666671</v>
      </c>
      <c r="I117" s="299">
        <v>237.23333333333341</v>
      </c>
      <c r="J117" s="299">
        <v>257.13333333333338</v>
      </c>
      <c r="K117" s="299">
        <v>262.16666666666669</v>
      </c>
      <c r="L117" s="299">
        <v>267.08333333333337</v>
      </c>
      <c r="M117" s="286">
        <v>257.25</v>
      </c>
      <c r="N117" s="286">
        <v>247.3</v>
      </c>
      <c r="O117" s="301">
        <v>19212000</v>
      </c>
      <c r="P117" s="302">
        <v>6.918238993710692E-3</v>
      </c>
    </row>
    <row r="118" spans="1:16" ht="15">
      <c r="A118" s="263">
        <v>108</v>
      </c>
      <c r="B118" s="364" t="s">
        <v>56</v>
      </c>
      <c r="C118" s="476" t="s">
        <v>159</v>
      </c>
      <c r="D118" s="477">
        <v>44252</v>
      </c>
      <c r="E118" s="298">
        <v>124.6</v>
      </c>
      <c r="F118" s="298">
        <v>126.73333333333335</v>
      </c>
      <c r="G118" s="299">
        <v>121.2166666666667</v>
      </c>
      <c r="H118" s="299">
        <v>117.83333333333334</v>
      </c>
      <c r="I118" s="299">
        <v>112.31666666666669</v>
      </c>
      <c r="J118" s="299">
        <v>130.1166666666667</v>
      </c>
      <c r="K118" s="299">
        <v>135.63333333333335</v>
      </c>
      <c r="L118" s="299">
        <v>139.01666666666671</v>
      </c>
      <c r="M118" s="286">
        <v>132.25</v>
      </c>
      <c r="N118" s="286">
        <v>123.35</v>
      </c>
      <c r="O118" s="301">
        <v>35947600</v>
      </c>
      <c r="P118" s="302">
        <v>2.1854071201973916E-2</v>
      </c>
    </row>
    <row r="119" spans="1:16" ht="15">
      <c r="A119" s="263">
        <v>109</v>
      </c>
      <c r="B119" s="364" t="s">
        <v>49</v>
      </c>
      <c r="C119" s="476" t="s">
        <v>160</v>
      </c>
      <c r="D119" s="477">
        <v>44252</v>
      </c>
      <c r="E119" s="298">
        <v>1783.5</v>
      </c>
      <c r="F119" s="298">
        <v>1787.5166666666667</v>
      </c>
      <c r="G119" s="299">
        <v>1768.0333333333333</v>
      </c>
      <c r="H119" s="299">
        <v>1752.5666666666666</v>
      </c>
      <c r="I119" s="299">
        <v>1733.0833333333333</v>
      </c>
      <c r="J119" s="299">
        <v>1802.9833333333333</v>
      </c>
      <c r="K119" s="299">
        <v>1822.4666666666665</v>
      </c>
      <c r="L119" s="299">
        <v>1837.9333333333334</v>
      </c>
      <c r="M119" s="286">
        <v>1807</v>
      </c>
      <c r="N119" s="286">
        <v>1772.05</v>
      </c>
      <c r="O119" s="301">
        <v>2308500</v>
      </c>
      <c r="P119" s="302">
        <v>-2.4508768223114305E-2</v>
      </c>
    </row>
    <row r="120" spans="1:16" ht="15">
      <c r="A120" s="263">
        <v>110</v>
      </c>
      <c r="B120" s="364" t="s">
        <v>53</v>
      </c>
      <c r="C120" s="476" t="s">
        <v>161</v>
      </c>
      <c r="D120" s="477">
        <v>44252</v>
      </c>
      <c r="E120" s="298">
        <v>42.1</v>
      </c>
      <c r="F120" s="298">
        <v>43.233333333333327</v>
      </c>
      <c r="G120" s="299">
        <v>40.116666666666653</v>
      </c>
      <c r="H120" s="299">
        <v>38.133333333333326</v>
      </c>
      <c r="I120" s="299">
        <v>35.016666666666652</v>
      </c>
      <c r="J120" s="299">
        <v>45.216666666666654</v>
      </c>
      <c r="K120" s="299">
        <v>48.333333333333329</v>
      </c>
      <c r="L120" s="299">
        <v>50.316666666666656</v>
      </c>
      <c r="M120" s="286">
        <v>46.35</v>
      </c>
      <c r="N120" s="286">
        <v>41.25</v>
      </c>
      <c r="O120" s="301">
        <v>205584000</v>
      </c>
      <c r="P120" s="302">
        <v>2.1870526483219341E-2</v>
      </c>
    </row>
    <row r="121" spans="1:16" ht="15">
      <c r="A121" s="263">
        <v>111</v>
      </c>
      <c r="B121" s="364" t="s">
        <v>42</v>
      </c>
      <c r="C121" s="476" t="s">
        <v>162</v>
      </c>
      <c r="D121" s="477">
        <v>44252</v>
      </c>
      <c r="E121" s="298">
        <v>232.7</v>
      </c>
      <c r="F121" s="298">
        <v>232.93333333333331</v>
      </c>
      <c r="G121" s="299">
        <v>229.11666666666662</v>
      </c>
      <c r="H121" s="299">
        <v>225.5333333333333</v>
      </c>
      <c r="I121" s="299">
        <v>221.71666666666661</v>
      </c>
      <c r="J121" s="299">
        <v>236.51666666666662</v>
      </c>
      <c r="K121" s="299">
        <v>240.33333333333329</v>
      </c>
      <c r="L121" s="299">
        <v>243.91666666666663</v>
      </c>
      <c r="M121" s="286">
        <v>236.75</v>
      </c>
      <c r="N121" s="286">
        <v>229.35</v>
      </c>
      <c r="O121" s="301">
        <v>19460000</v>
      </c>
      <c r="P121" s="302">
        <v>1.1224277696944502E-2</v>
      </c>
    </row>
    <row r="122" spans="1:16" ht="15">
      <c r="A122" s="263">
        <v>112</v>
      </c>
      <c r="B122" s="364" t="s">
        <v>88</v>
      </c>
      <c r="C122" s="476" t="s">
        <v>163</v>
      </c>
      <c r="D122" s="477">
        <v>44252</v>
      </c>
      <c r="E122" s="298">
        <v>1470.95</v>
      </c>
      <c r="F122" s="298">
        <v>1480</v>
      </c>
      <c r="G122" s="299">
        <v>1441</v>
      </c>
      <c r="H122" s="299">
        <v>1411.05</v>
      </c>
      <c r="I122" s="299">
        <v>1372.05</v>
      </c>
      <c r="J122" s="299">
        <v>1509.95</v>
      </c>
      <c r="K122" s="299">
        <v>1548.95</v>
      </c>
      <c r="L122" s="299">
        <v>1578.9</v>
      </c>
      <c r="M122" s="286">
        <v>1519</v>
      </c>
      <c r="N122" s="286">
        <v>1450.05</v>
      </c>
      <c r="O122" s="301">
        <v>1827837</v>
      </c>
      <c r="P122" s="302">
        <v>-2.242054854157597E-2</v>
      </c>
    </row>
    <row r="123" spans="1:16" ht="15">
      <c r="A123" s="263">
        <v>113</v>
      </c>
      <c r="B123" s="364" t="s">
        <v>37</v>
      </c>
      <c r="C123" s="476" t="s">
        <v>164</v>
      </c>
      <c r="D123" s="477">
        <v>44252</v>
      </c>
      <c r="E123" s="298">
        <v>963.15</v>
      </c>
      <c r="F123" s="298">
        <v>960.81666666666661</v>
      </c>
      <c r="G123" s="299">
        <v>947.63333333333321</v>
      </c>
      <c r="H123" s="299">
        <v>932.11666666666656</v>
      </c>
      <c r="I123" s="299">
        <v>918.93333333333317</v>
      </c>
      <c r="J123" s="299">
        <v>976.33333333333326</v>
      </c>
      <c r="K123" s="299">
        <v>989.51666666666665</v>
      </c>
      <c r="L123" s="299">
        <v>1005.0333333333333</v>
      </c>
      <c r="M123" s="286">
        <v>974</v>
      </c>
      <c r="N123" s="286">
        <v>945.3</v>
      </c>
      <c r="O123" s="301">
        <v>1802000</v>
      </c>
      <c r="P123" s="302">
        <v>5.1065939514129896E-2</v>
      </c>
    </row>
    <row r="124" spans="1:16" ht="15">
      <c r="A124" s="263">
        <v>114</v>
      </c>
      <c r="B124" s="364" t="s">
        <v>53</v>
      </c>
      <c r="C124" s="476" t="s">
        <v>165</v>
      </c>
      <c r="D124" s="477">
        <v>44252</v>
      </c>
      <c r="E124" s="298">
        <v>246.4</v>
      </c>
      <c r="F124" s="298">
        <v>249.85</v>
      </c>
      <c r="G124" s="299">
        <v>239.25</v>
      </c>
      <c r="H124" s="299">
        <v>232.1</v>
      </c>
      <c r="I124" s="299">
        <v>221.5</v>
      </c>
      <c r="J124" s="299">
        <v>257</v>
      </c>
      <c r="K124" s="299">
        <v>267.59999999999997</v>
      </c>
      <c r="L124" s="299">
        <v>274.75</v>
      </c>
      <c r="M124" s="286">
        <v>260.45</v>
      </c>
      <c r="N124" s="286">
        <v>242.7</v>
      </c>
      <c r="O124" s="301">
        <v>26082600</v>
      </c>
      <c r="P124" s="302">
        <v>6.6755674232309744E-4</v>
      </c>
    </row>
    <row r="125" spans="1:16" ht="15">
      <c r="A125" s="263">
        <v>115</v>
      </c>
      <c r="B125" s="364" t="s">
        <v>42</v>
      </c>
      <c r="C125" s="476" t="s">
        <v>166</v>
      </c>
      <c r="D125" s="477">
        <v>44252</v>
      </c>
      <c r="E125" s="298">
        <v>145.69999999999999</v>
      </c>
      <c r="F125" s="298">
        <v>148.11666666666665</v>
      </c>
      <c r="G125" s="299">
        <v>141.1333333333333</v>
      </c>
      <c r="H125" s="299">
        <v>136.56666666666666</v>
      </c>
      <c r="I125" s="299">
        <v>129.58333333333331</v>
      </c>
      <c r="J125" s="299">
        <v>152.68333333333328</v>
      </c>
      <c r="K125" s="299">
        <v>159.66666666666663</v>
      </c>
      <c r="L125" s="299">
        <v>164.23333333333326</v>
      </c>
      <c r="M125" s="286">
        <v>155.1</v>
      </c>
      <c r="N125" s="286">
        <v>143.55000000000001</v>
      </c>
      <c r="O125" s="301">
        <v>13980000</v>
      </c>
      <c r="P125" s="302">
        <v>-0.10177332305319969</v>
      </c>
    </row>
    <row r="126" spans="1:16" ht="15">
      <c r="A126" s="263">
        <v>116</v>
      </c>
      <c r="B126" s="364" t="s">
        <v>72</v>
      </c>
      <c r="C126" s="476" t="s">
        <v>167</v>
      </c>
      <c r="D126" s="477">
        <v>44252</v>
      </c>
      <c r="E126" s="298">
        <v>2084.1999999999998</v>
      </c>
      <c r="F126" s="298">
        <v>2084.2000000000003</v>
      </c>
      <c r="G126" s="299">
        <v>2058.7500000000005</v>
      </c>
      <c r="H126" s="299">
        <v>2033.3000000000002</v>
      </c>
      <c r="I126" s="299">
        <v>2007.8500000000004</v>
      </c>
      <c r="J126" s="299">
        <v>2109.6500000000005</v>
      </c>
      <c r="K126" s="299">
        <v>2135.1000000000004</v>
      </c>
      <c r="L126" s="299">
        <v>2160.5500000000006</v>
      </c>
      <c r="M126" s="286">
        <v>2109.65</v>
      </c>
      <c r="N126" s="286">
        <v>2058.75</v>
      </c>
      <c r="O126" s="301">
        <v>29737750</v>
      </c>
      <c r="P126" s="302">
        <v>-8.220982682575019E-3</v>
      </c>
    </row>
    <row r="127" spans="1:16" ht="15">
      <c r="A127" s="263">
        <v>117</v>
      </c>
      <c r="B127" s="364" t="s">
        <v>111</v>
      </c>
      <c r="C127" s="476" t="s">
        <v>168</v>
      </c>
      <c r="D127" s="477">
        <v>44252</v>
      </c>
      <c r="E127" s="298">
        <v>65.25</v>
      </c>
      <c r="F127" s="298">
        <v>65.916666666666671</v>
      </c>
      <c r="G127" s="299">
        <v>63.333333333333343</v>
      </c>
      <c r="H127" s="299">
        <v>61.416666666666671</v>
      </c>
      <c r="I127" s="299">
        <v>58.833333333333343</v>
      </c>
      <c r="J127" s="299">
        <v>67.833333333333343</v>
      </c>
      <c r="K127" s="299">
        <v>70.416666666666686</v>
      </c>
      <c r="L127" s="299">
        <v>72.333333333333343</v>
      </c>
      <c r="M127" s="286">
        <v>68.5</v>
      </c>
      <c r="N127" s="286">
        <v>64</v>
      </c>
      <c r="O127" s="301">
        <v>106400000</v>
      </c>
      <c r="P127" s="302">
        <v>-3.1141868512110725E-2</v>
      </c>
    </row>
    <row r="128" spans="1:16" ht="15">
      <c r="A128" s="263">
        <v>118</v>
      </c>
      <c r="B128" s="384" t="s">
        <v>56</v>
      </c>
      <c r="C128" s="476" t="s">
        <v>275</v>
      </c>
      <c r="D128" s="477">
        <v>44252</v>
      </c>
      <c r="E128" s="298">
        <v>881.5</v>
      </c>
      <c r="F128" s="298">
        <v>884.85</v>
      </c>
      <c r="G128" s="299">
        <v>870.90000000000009</v>
      </c>
      <c r="H128" s="299">
        <v>860.30000000000007</v>
      </c>
      <c r="I128" s="299">
        <v>846.35000000000014</v>
      </c>
      <c r="J128" s="299">
        <v>895.45</v>
      </c>
      <c r="K128" s="299">
        <v>909.40000000000009</v>
      </c>
      <c r="L128" s="299">
        <v>920</v>
      </c>
      <c r="M128" s="286">
        <v>898.8</v>
      </c>
      <c r="N128" s="286">
        <v>874.25</v>
      </c>
      <c r="O128" s="301">
        <v>5565000</v>
      </c>
      <c r="P128" s="302">
        <v>-3.1458034199190708E-2</v>
      </c>
    </row>
    <row r="129" spans="1:16" ht="15">
      <c r="A129" s="263">
        <v>119</v>
      </c>
      <c r="B129" s="364" t="s">
        <v>53</v>
      </c>
      <c r="C129" s="476" t="s">
        <v>169</v>
      </c>
      <c r="D129" s="477">
        <v>44252</v>
      </c>
      <c r="E129" s="298">
        <v>400.1</v>
      </c>
      <c r="F129" s="298">
        <v>403.4666666666667</v>
      </c>
      <c r="G129" s="299">
        <v>391.58333333333337</v>
      </c>
      <c r="H129" s="299">
        <v>383.06666666666666</v>
      </c>
      <c r="I129" s="299">
        <v>371.18333333333334</v>
      </c>
      <c r="J129" s="299">
        <v>411.98333333333341</v>
      </c>
      <c r="K129" s="299">
        <v>423.86666666666673</v>
      </c>
      <c r="L129" s="299">
        <v>432.38333333333344</v>
      </c>
      <c r="M129" s="286">
        <v>415.35</v>
      </c>
      <c r="N129" s="286">
        <v>394.95</v>
      </c>
      <c r="O129" s="301">
        <v>103842000</v>
      </c>
      <c r="P129" s="302">
        <v>-3.7484010900394861E-2</v>
      </c>
    </row>
    <row r="130" spans="1:16" ht="15">
      <c r="A130" s="263">
        <v>120</v>
      </c>
      <c r="B130" s="364" t="s">
        <v>37</v>
      </c>
      <c r="C130" s="476" t="s">
        <v>170</v>
      </c>
      <c r="D130" s="477">
        <v>44252</v>
      </c>
      <c r="E130" s="298">
        <v>27634.85</v>
      </c>
      <c r="F130" s="298">
        <v>27451.633333333331</v>
      </c>
      <c r="G130" s="299">
        <v>26992.666666666664</v>
      </c>
      <c r="H130" s="299">
        <v>26350.483333333334</v>
      </c>
      <c r="I130" s="299">
        <v>25891.516666666666</v>
      </c>
      <c r="J130" s="299">
        <v>28093.816666666662</v>
      </c>
      <c r="K130" s="299">
        <v>28552.783333333329</v>
      </c>
      <c r="L130" s="299">
        <v>29194.96666666666</v>
      </c>
      <c r="M130" s="286">
        <v>27910.6</v>
      </c>
      <c r="N130" s="286">
        <v>26809.45</v>
      </c>
      <c r="O130" s="301">
        <v>148300</v>
      </c>
      <c r="P130" s="302">
        <v>2.0270270270270271E-3</v>
      </c>
    </row>
    <row r="131" spans="1:16" ht="15">
      <c r="A131" s="263">
        <v>121</v>
      </c>
      <c r="B131" s="364" t="s">
        <v>63</v>
      </c>
      <c r="C131" s="476" t="s">
        <v>171</v>
      </c>
      <c r="D131" s="477">
        <v>44252</v>
      </c>
      <c r="E131" s="298">
        <v>1841.8</v>
      </c>
      <c r="F131" s="298">
        <v>1853.1166666666668</v>
      </c>
      <c r="G131" s="299">
        <v>1822.2333333333336</v>
      </c>
      <c r="H131" s="299">
        <v>1802.6666666666667</v>
      </c>
      <c r="I131" s="299">
        <v>1771.7833333333335</v>
      </c>
      <c r="J131" s="299">
        <v>1872.6833333333336</v>
      </c>
      <c r="K131" s="299">
        <v>1903.5666666666668</v>
      </c>
      <c r="L131" s="299">
        <v>1923.1333333333337</v>
      </c>
      <c r="M131" s="286">
        <v>1884</v>
      </c>
      <c r="N131" s="286">
        <v>1833.55</v>
      </c>
      <c r="O131" s="301">
        <v>823350</v>
      </c>
      <c r="P131" s="302">
        <v>-1.33422281521014E-3</v>
      </c>
    </row>
    <row r="132" spans="1:16" ht="15">
      <c r="A132" s="263">
        <v>122</v>
      </c>
      <c r="B132" s="364" t="s">
        <v>78</v>
      </c>
      <c r="C132" s="476" t="s">
        <v>172</v>
      </c>
      <c r="D132" s="477">
        <v>44252</v>
      </c>
      <c r="E132" s="298">
        <v>5506.9</v>
      </c>
      <c r="F132" s="298">
        <v>5541.3166666666666</v>
      </c>
      <c r="G132" s="299">
        <v>5375.583333333333</v>
      </c>
      <c r="H132" s="299">
        <v>5244.2666666666664</v>
      </c>
      <c r="I132" s="299">
        <v>5078.5333333333328</v>
      </c>
      <c r="J132" s="299">
        <v>5672.6333333333332</v>
      </c>
      <c r="K132" s="299">
        <v>5838.3666666666668</v>
      </c>
      <c r="L132" s="299">
        <v>5969.6833333333334</v>
      </c>
      <c r="M132" s="286">
        <v>5707.05</v>
      </c>
      <c r="N132" s="286">
        <v>5410</v>
      </c>
      <c r="O132" s="301">
        <v>307500</v>
      </c>
      <c r="P132" s="302">
        <v>-9.1244920576283708E-2</v>
      </c>
    </row>
    <row r="133" spans="1:16" ht="15">
      <c r="A133" s="263">
        <v>123</v>
      </c>
      <c r="B133" s="364" t="s">
        <v>56</v>
      </c>
      <c r="C133" s="476" t="s">
        <v>173</v>
      </c>
      <c r="D133" s="477">
        <v>44252</v>
      </c>
      <c r="E133" s="298">
        <v>1409.3</v>
      </c>
      <c r="F133" s="298">
        <v>1413.3833333333332</v>
      </c>
      <c r="G133" s="299">
        <v>1375.8666666666663</v>
      </c>
      <c r="H133" s="299">
        <v>1342.4333333333332</v>
      </c>
      <c r="I133" s="299">
        <v>1304.9166666666663</v>
      </c>
      <c r="J133" s="299">
        <v>1446.8166666666664</v>
      </c>
      <c r="K133" s="299">
        <v>1484.3333333333333</v>
      </c>
      <c r="L133" s="299">
        <v>1517.7666666666664</v>
      </c>
      <c r="M133" s="286">
        <v>1450.9</v>
      </c>
      <c r="N133" s="286">
        <v>1379.95</v>
      </c>
      <c r="O133" s="301">
        <v>4312000</v>
      </c>
      <c r="P133" s="302">
        <v>-3.0749865132170474E-2</v>
      </c>
    </row>
    <row r="134" spans="1:16" ht="15">
      <c r="A134" s="263">
        <v>124</v>
      </c>
      <c r="B134" s="364" t="s">
        <v>51</v>
      </c>
      <c r="C134" s="476" t="s">
        <v>175</v>
      </c>
      <c r="D134" s="477">
        <v>44252</v>
      </c>
      <c r="E134" s="298">
        <v>608.70000000000005</v>
      </c>
      <c r="F134" s="298">
        <v>611.18333333333328</v>
      </c>
      <c r="G134" s="299">
        <v>600.06666666666661</v>
      </c>
      <c r="H134" s="299">
        <v>591.43333333333328</v>
      </c>
      <c r="I134" s="299">
        <v>580.31666666666661</v>
      </c>
      <c r="J134" s="299">
        <v>619.81666666666661</v>
      </c>
      <c r="K134" s="299">
        <v>630.93333333333317</v>
      </c>
      <c r="L134" s="299">
        <v>639.56666666666661</v>
      </c>
      <c r="M134" s="286">
        <v>622.29999999999995</v>
      </c>
      <c r="N134" s="286">
        <v>602.54999999999995</v>
      </c>
      <c r="O134" s="301">
        <v>44121000</v>
      </c>
      <c r="P134" s="302">
        <v>-4.3283204852773913E-3</v>
      </c>
    </row>
    <row r="135" spans="1:16" ht="15">
      <c r="A135" s="263">
        <v>125</v>
      </c>
      <c r="B135" s="364" t="s">
        <v>88</v>
      </c>
      <c r="C135" s="476" t="s">
        <v>176</v>
      </c>
      <c r="D135" s="477">
        <v>44252</v>
      </c>
      <c r="E135" s="298">
        <v>505</v>
      </c>
      <c r="F135" s="298">
        <v>507.76666666666665</v>
      </c>
      <c r="G135" s="299">
        <v>494.68333333333328</v>
      </c>
      <c r="H135" s="299">
        <v>484.36666666666662</v>
      </c>
      <c r="I135" s="299">
        <v>471.28333333333325</v>
      </c>
      <c r="J135" s="299">
        <v>518.08333333333326</v>
      </c>
      <c r="K135" s="299">
        <v>531.16666666666674</v>
      </c>
      <c r="L135" s="299">
        <v>541.48333333333335</v>
      </c>
      <c r="M135" s="286">
        <v>520.85</v>
      </c>
      <c r="N135" s="286">
        <v>497.45</v>
      </c>
      <c r="O135" s="301">
        <v>11301000</v>
      </c>
      <c r="P135" s="302">
        <v>1.2226252855031573E-2</v>
      </c>
    </row>
    <row r="136" spans="1:16" ht="15">
      <c r="A136" s="263">
        <v>126</v>
      </c>
      <c r="B136" s="364" t="s">
        <v>177</v>
      </c>
      <c r="C136" s="476" t="s">
        <v>178</v>
      </c>
      <c r="D136" s="477">
        <v>44252</v>
      </c>
      <c r="E136" s="298">
        <v>620.5</v>
      </c>
      <c r="F136" s="298">
        <v>609.53333333333342</v>
      </c>
      <c r="G136" s="299">
        <v>589.16666666666686</v>
      </c>
      <c r="H136" s="299">
        <v>557.83333333333348</v>
      </c>
      <c r="I136" s="299">
        <v>537.46666666666692</v>
      </c>
      <c r="J136" s="299">
        <v>640.86666666666679</v>
      </c>
      <c r="K136" s="299">
        <v>661.23333333333335</v>
      </c>
      <c r="L136" s="299">
        <v>692.56666666666672</v>
      </c>
      <c r="M136" s="286">
        <v>629.9</v>
      </c>
      <c r="N136" s="286">
        <v>578.20000000000005</v>
      </c>
      <c r="O136" s="301">
        <v>10446000</v>
      </c>
      <c r="P136" s="302">
        <v>7.5133799917661587E-2</v>
      </c>
    </row>
    <row r="137" spans="1:16" ht="15">
      <c r="A137" s="263">
        <v>127</v>
      </c>
      <c r="B137" s="364" t="s">
        <v>39</v>
      </c>
      <c r="C137" s="476" t="s">
        <v>806</v>
      </c>
      <c r="D137" s="477">
        <v>44252</v>
      </c>
      <c r="E137" s="298">
        <v>617.75</v>
      </c>
      <c r="F137" s="298">
        <v>618.35</v>
      </c>
      <c r="G137" s="299">
        <v>609.25</v>
      </c>
      <c r="H137" s="299">
        <v>600.75</v>
      </c>
      <c r="I137" s="299">
        <v>591.65</v>
      </c>
      <c r="J137" s="299">
        <v>626.85</v>
      </c>
      <c r="K137" s="299">
        <v>635.95000000000016</v>
      </c>
      <c r="L137" s="299">
        <v>644.45000000000005</v>
      </c>
      <c r="M137" s="286">
        <v>627.45000000000005</v>
      </c>
      <c r="N137" s="286">
        <v>609.85</v>
      </c>
      <c r="O137" s="301">
        <v>14013000</v>
      </c>
      <c r="P137" s="302">
        <v>3.8550501156515033E-4</v>
      </c>
    </row>
    <row r="138" spans="1:16" ht="15">
      <c r="A138" s="263">
        <v>128</v>
      </c>
      <c r="B138" s="364" t="s">
        <v>43</v>
      </c>
      <c r="C138" s="476" t="s">
        <v>180</v>
      </c>
      <c r="D138" s="477">
        <v>44252</v>
      </c>
      <c r="E138" s="298">
        <v>311.75</v>
      </c>
      <c r="F138" s="298">
        <v>311.58333333333331</v>
      </c>
      <c r="G138" s="299">
        <v>301.61666666666662</v>
      </c>
      <c r="H138" s="299">
        <v>291.48333333333329</v>
      </c>
      <c r="I138" s="299">
        <v>281.51666666666659</v>
      </c>
      <c r="J138" s="299">
        <v>321.71666666666664</v>
      </c>
      <c r="K138" s="299">
        <v>331.68333333333334</v>
      </c>
      <c r="L138" s="299">
        <v>341.81666666666666</v>
      </c>
      <c r="M138" s="286">
        <v>321.55</v>
      </c>
      <c r="N138" s="286">
        <v>301.45</v>
      </c>
      <c r="O138" s="301">
        <v>82838100</v>
      </c>
      <c r="P138" s="302">
        <v>-1.571283440568913E-2</v>
      </c>
    </row>
    <row r="139" spans="1:16" ht="15">
      <c r="A139" s="263">
        <v>129</v>
      </c>
      <c r="B139" s="364" t="s">
        <v>42</v>
      </c>
      <c r="C139" s="476" t="s">
        <v>182</v>
      </c>
      <c r="D139" s="477">
        <v>44252</v>
      </c>
      <c r="E139" s="298">
        <v>91.1</v>
      </c>
      <c r="F139" s="298">
        <v>91.766666666666666</v>
      </c>
      <c r="G139" s="299">
        <v>88.633333333333326</v>
      </c>
      <c r="H139" s="299">
        <v>86.166666666666657</v>
      </c>
      <c r="I139" s="299">
        <v>83.033333333333317</v>
      </c>
      <c r="J139" s="299">
        <v>94.233333333333334</v>
      </c>
      <c r="K139" s="299">
        <v>97.366666666666688</v>
      </c>
      <c r="L139" s="299">
        <v>99.833333333333343</v>
      </c>
      <c r="M139" s="286">
        <v>94.9</v>
      </c>
      <c r="N139" s="286">
        <v>89.3</v>
      </c>
      <c r="O139" s="301">
        <v>135391500</v>
      </c>
      <c r="P139" s="302">
        <v>-2.2881018702745723E-3</v>
      </c>
    </row>
    <row r="140" spans="1:16" ht="15">
      <c r="A140" s="263">
        <v>130</v>
      </c>
      <c r="B140" s="364" t="s">
        <v>111</v>
      </c>
      <c r="C140" s="476" t="s">
        <v>183</v>
      </c>
      <c r="D140" s="477">
        <v>44252</v>
      </c>
      <c r="E140" s="298">
        <v>672.1</v>
      </c>
      <c r="F140" s="298">
        <v>675.15</v>
      </c>
      <c r="G140" s="299">
        <v>653.54999999999995</v>
      </c>
      <c r="H140" s="299">
        <v>635</v>
      </c>
      <c r="I140" s="299">
        <v>613.4</v>
      </c>
      <c r="J140" s="299">
        <v>693.69999999999993</v>
      </c>
      <c r="K140" s="299">
        <v>715.30000000000007</v>
      </c>
      <c r="L140" s="299">
        <v>733.84999999999991</v>
      </c>
      <c r="M140" s="286">
        <v>696.75</v>
      </c>
      <c r="N140" s="286">
        <v>656.6</v>
      </c>
      <c r="O140" s="301">
        <v>42817900</v>
      </c>
      <c r="P140" s="302">
        <v>7.1979845643219895E-3</v>
      </c>
    </row>
    <row r="141" spans="1:16" ht="15">
      <c r="A141" s="263">
        <v>131</v>
      </c>
      <c r="B141" s="364" t="s">
        <v>106</v>
      </c>
      <c r="C141" s="476" t="s">
        <v>184</v>
      </c>
      <c r="D141" s="477">
        <v>44252</v>
      </c>
      <c r="E141" s="298">
        <v>3080.2</v>
      </c>
      <c r="F141" s="298">
        <v>3065.65</v>
      </c>
      <c r="G141" s="299">
        <v>3037</v>
      </c>
      <c r="H141" s="299">
        <v>2993.7999999999997</v>
      </c>
      <c r="I141" s="299">
        <v>2965.1499999999996</v>
      </c>
      <c r="J141" s="299">
        <v>3108.8500000000004</v>
      </c>
      <c r="K141" s="299">
        <v>3137.5000000000009</v>
      </c>
      <c r="L141" s="299">
        <v>3180.7000000000007</v>
      </c>
      <c r="M141" s="286">
        <v>3094.3</v>
      </c>
      <c r="N141" s="286">
        <v>3022.45</v>
      </c>
      <c r="O141" s="301">
        <v>7860600</v>
      </c>
      <c r="P141" s="302">
        <v>-2.6996917820936536E-2</v>
      </c>
    </row>
    <row r="142" spans="1:16" ht="15">
      <c r="A142" s="263">
        <v>132</v>
      </c>
      <c r="B142" s="364" t="s">
        <v>106</v>
      </c>
      <c r="C142" s="476" t="s">
        <v>185</v>
      </c>
      <c r="D142" s="477">
        <v>44252</v>
      </c>
      <c r="E142" s="298">
        <v>995.1</v>
      </c>
      <c r="F142" s="298">
        <v>996.98333333333323</v>
      </c>
      <c r="G142" s="299">
        <v>974.11666666666645</v>
      </c>
      <c r="H142" s="299">
        <v>953.13333333333321</v>
      </c>
      <c r="I142" s="299">
        <v>930.26666666666642</v>
      </c>
      <c r="J142" s="299">
        <v>1017.9666666666665</v>
      </c>
      <c r="K142" s="299">
        <v>1040.8333333333333</v>
      </c>
      <c r="L142" s="299">
        <v>1061.8166666666666</v>
      </c>
      <c r="M142" s="286">
        <v>1019.85</v>
      </c>
      <c r="N142" s="286">
        <v>976</v>
      </c>
      <c r="O142" s="301">
        <v>12256800</v>
      </c>
      <c r="P142" s="302">
        <v>6.9999014098392981E-3</v>
      </c>
    </row>
    <row r="143" spans="1:16" ht="15">
      <c r="A143" s="263">
        <v>133</v>
      </c>
      <c r="B143" s="364" t="s">
        <v>49</v>
      </c>
      <c r="C143" s="476" t="s">
        <v>186</v>
      </c>
      <c r="D143" s="477">
        <v>44252</v>
      </c>
      <c r="E143" s="298">
        <v>1429.3</v>
      </c>
      <c r="F143" s="298">
        <v>1430.9166666666667</v>
      </c>
      <c r="G143" s="299">
        <v>1413.1333333333334</v>
      </c>
      <c r="H143" s="299">
        <v>1396.9666666666667</v>
      </c>
      <c r="I143" s="299">
        <v>1379.1833333333334</v>
      </c>
      <c r="J143" s="299">
        <v>1447.0833333333335</v>
      </c>
      <c r="K143" s="299">
        <v>1464.8666666666668</v>
      </c>
      <c r="L143" s="299">
        <v>1481.0333333333335</v>
      </c>
      <c r="M143" s="286">
        <v>1448.7</v>
      </c>
      <c r="N143" s="286">
        <v>1414.75</v>
      </c>
      <c r="O143" s="301">
        <v>7567500</v>
      </c>
      <c r="P143" s="302">
        <v>2.9591836734693878E-2</v>
      </c>
    </row>
    <row r="144" spans="1:16" ht="15">
      <c r="A144" s="263">
        <v>134</v>
      </c>
      <c r="B144" s="364" t="s">
        <v>51</v>
      </c>
      <c r="C144" s="476" t="s">
        <v>187</v>
      </c>
      <c r="D144" s="477">
        <v>44252</v>
      </c>
      <c r="E144" s="298">
        <v>2497.0500000000002</v>
      </c>
      <c r="F144" s="298">
        <v>2497.8833333333332</v>
      </c>
      <c r="G144" s="299">
        <v>2459.1666666666665</v>
      </c>
      <c r="H144" s="299">
        <v>2421.2833333333333</v>
      </c>
      <c r="I144" s="299">
        <v>2382.5666666666666</v>
      </c>
      <c r="J144" s="299">
        <v>2535.7666666666664</v>
      </c>
      <c r="K144" s="299">
        <v>2574.4833333333336</v>
      </c>
      <c r="L144" s="299">
        <v>2612.3666666666663</v>
      </c>
      <c r="M144" s="286">
        <v>2536.6</v>
      </c>
      <c r="N144" s="286">
        <v>2460</v>
      </c>
      <c r="O144" s="301">
        <v>1180000</v>
      </c>
      <c r="P144" s="302">
        <v>1.5927679724494187E-2</v>
      </c>
    </row>
    <row r="145" spans="1:16" ht="15">
      <c r="A145" s="263">
        <v>135</v>
      </c>
      <c r="B145" s="364" t="s">
        <v>42</v>
      </c>
      <c r="C145" s="476" t="s">
        <v>188</v>
      </c>
      <c r="D145" s="477">
        <v>44252</v>
      </c>
      <c r="E145" s="298">
        <v>366.6</v>
      </c>
      <c r="F145" s="298">
        <v>368.76666666666665</v>
      </c>
      <c r="G145" s="299">
        <v>359.58333333333331</v>
      </c>
      <c r="H145" s="299">
        <v>352.56666666666666</v>
      </c>
      <c r="I145" s="299">
        <v>343.38333333333333</v>
      </c>
      <c r="J145" s="299">
        <v>375.7833333333333</v>
      </c>
      <c r="K145" s="299">
        <v>384.9666666666667</v>
      </c>
      <c r="L145" s="299">
        <v>391.98333333333329</v>
      </c>
      <c r="M145" s="286">
        <v>377.95</v>
      </c>
      <c r="N145" s="286">
        <v>361.75</v>
      </c>
      <c r="O145" s="301">
        <v>3507000</v>
      </c>
      <c r="P145" s="302">
        <v>-1.8471872376154493E-2</v>
      </c>
    </row>
    <row r="146" spans="1:16" ht="15">
      <c r="A146" s="263">
        <v>136</v>
      </c>
      <c r="B146" s="364" t="s">
        <v>43</v>
      </c>
      <c r="C146" s="476" t="s">
        <v>189</v>
      </c>
      <c r="D146" s="477">
        <v>44252</v>
      </c>
      <c r="E146" s="298">
        <v>607.75</v>
      </c>
      <c r="F146" s="298">
        <v>609.43333333333339</v>
      </c>
      <c r="G146" s="299">
        <v>598.96666666666681</v>
      </c>
      <c r="H146" s="299">
        <v>590.18333333333339</v>
      </c>
      <c r="I146" s="299">
        <v>579.71666666666681</v>
      </c>
      <c r="J146" s="299">
        <v>618.21666666666681</v>
      </c>
      <c r="K146" s="299">
        <v>628.68333333333351</v>
      </c>
      <c r="L146" s="299">
        <v>637.46666666666681</v>
      </c>
      <c r="M146" s="286">
        <v>619.9</v>
      </c>
      <c r="N146" s="286">
        <v>600.65</v>
      </c>
      <c r="O146" s="301">
        <v>4611600</v>
      </c>
      <c r="P146" s="302">
        <v>-1.2589928057553957E-2</v>
      </c>
    </row>
    <row r="147" spans="1:16" ht="15">
      <c r="A147" s="263">
        <v>137</v>
      </c>
      <c r="B147" s="364" t="s">
        <v>49</v>
      </c>
      <c r="C147" s="476" t="s">
        <v>190</v>
      </c>
      <c r="D147" s="477">
        <v>44252</v>
      </c>
      <c r="E147" s="298">
        <v>1218.3499999999999</v>
      </c>
      <c r="F147" s="298">
        <v>1227.2166666666667</v>
      </c>
      <c r="G147" s="299">
        <v>1203.2833333333333</v>
      </c>
      <c r="H147" s="299">
        <v>1188.2166666666667</v>
      </c>
      <c r="I147" s="299">
        <v>1164.2833333333333</v>
      </c>
      <c r="J147" s="299">
        <v>1242.2833333333333</v>
      </c>
      <c r="K147" s="299">
        <v>1266.2166666666667</v>
      </c>
      <c r="L147" s="299">
        <v>1281.2833333333333</v>
      </c>
      <c r="M147" s="286">
        <v>1251.1500000000001</v>
      </c>
      <c r="N147" s="286">
        <v>1212.1500000000001</v>
      </c>
      <c r="O147" s="301">
        <v>1323000</v>
      </c>
      <c r="P147" s="302">
        <v>2.8291621327529923E-2</v>
      </c>
    </row>
    <row r="148" spans="1:16" ht="15">
      <c r="A148" s="263">
        <v>138</v>
      </c>
      <c r="B148" s="364" t="s">
        <v>37</v>
      </c>
      <c r="C148" s="476" t="s">
        <v>192</v>
      </c>
      <c r="D148" s="477">
        <v>44252</v>
      </c>
      <c r="E148" s="298">
        <v>6224.65</v>
      </c>
      <c r="F148" s="298">
        <v>6247.0166666666673</v>
      </c>
      <c r="G148" s="299">
        <v>6160.2333333333345</v>
      </c>
      <c r="H148" s="299">
        <v>6095.8166666666675</v>
      </c>
      <c r="I148" s="299">
        <v>6009.0333333333347</v>
      </c>
      <c r="J148" s="299">
        <v>6311.4333333333343</v>
      </c>
      <c r="K148" s="299">
        <v>6398.2166666666672</v>
      </c>
      <c r="L148" s="299">
        <v>6462.6333333333341</v>
      </c>
      <c r="M148" s="286">
        <v>6333.8</v>
      </c>
      <c r="N148" s="286">
        <v>6182.6</v>
      </c>
      <c r="O148" s="301">
        <v>1473400</v>
      </c>
      <c r="P148" s="302">
        <v>1.9512870190977027E-2</v>
      </c>
    </row>
    <row r="149" spans="1:16" ht="15">
      <c r="A149" s="263">
        <v>139</v>
      </c>
      <c r="B149" s="364" t="s">
        <v>177</v>
      </c>
      <c r="C149" s="476" t="s">
        <v>194</v>
      </c>
      <c r="D149" s="477">
        <v>44252</v>
      </c>
      <c r="E149" s="298">
        <v>553</v>
      </c>
      <c r="F149" s="298">
        <v>553.6</v>
      </c>
      <c r="G149" s="299">
        <v>540.05000000000007</v>
      </c>
      <c r="H149" s="299">
        <v>527.1</v>
      </c>
      <c r="I149" s="299">
        <v>513.55000000000007</v>
      </c>
      <c r="J149" s="299">
        <v>566.55000000000007</v>
      </c>
      <c r="K149" s="299">
        <v>580.1</v>
      </c>
      <c r="L149" s="299">
        <v>593.05000000000007</v>
      </c>
      <c r="M149" s="286">
        <v>567.15</v>
      </c>
      <c r="N149" s="286">
        <v>540.65</v>
      </c>
      <c r="O149" s="301">
        <v>19867900</v>
      </c>
      <c r="P149" s="302">
        <v>5.1317328197014518E-2</v>
      </c>
    </row>
    <row r="150" spans="1:16" ht="15">
      <c r="A150" s="263">
        <v>140</v>
      </c>
      <c r="B150" s="364" t="s">
        <v>111</v>
      </c>
      <c r="C150" s="476" t="s">
        <v>195</v>
      </c>
      <c r="D150" s="477">
        <v>44252</v>
      </c>
      <c r="E150" s="298">
        <v>191.6</v>
      </c>
      <c r="F150" s="298">
        <v>191.31666666666669</v>
      </c>
      <c r="G150" s="299">
        <v>186.28333333333339</v>
      </c>
      <c r="H150" s="299">
        <v>180.9666666666667</v>
      </c>
      <c r="I150" s="299">
        <v>175.93333333333339</v>
      </c>
      <c r="J150" s="299">
        <v>196.63333333333338</v>
      </c>
      <c r="K150" s="299">
        <v>201.66666666666669</v>
      </c>
      <c r="L150" s="299">
        <v>206.98333333333338</v>
      </c>
      <c r="M150" s="286">
        <v>196.35</v>
      </c>
      <c r="N150" s="286">
        <v>186</v>
      </c>
      <c r="O150" s="301">
        <v>96943200</v>
      </c>
      <c r="P150" s="302">
        <v>4.0527051307646236E-2</v>
      </c>
    </row>
    <row r="151" spans="1:16" ht="15">
      <c r="A151" s="263">
        <v>141</v>
      </c>
      <c r="B151" s="364" t="s">
        <v>63</v>
      </c>
      <c r="C151" s="476" t="s">
        <v>196</v>
      </c>
      <c r="D151" s="477">
        <v>44252</v>
      </c>
      <c r="E151" s="298">
        <v>1004</v>
      </c>
      <c r="F151" s="298">
        <v>1011.0166666666668</v>
      </c>
      <c r="G151" s="299">
        <v>987.18333333333362</v>
      </c>
      <c r="H151" s="299">
        <v>970.3666666666669</v>
      </c>
      <c r="I151" s="299">
        <v>946.53333333333376</v>
      </c>
      <c r="J151" s="299">
        <v>1027.8333333333335</v>
      </c>
      <c r="K151" s="299">
        <v>1051.6666666666667</v>
      </c>
      <c r="L151" s="299">
        <v>1068.4833333333333</v>
      </c>
      <c r="M151" s="286">
        <v>1034.8499999999999</v>
      </c>
      <c r="N151" s="286">
        <v>994.2</v>
      </c>
      <c r="O151" s="301">
        <v>2726000</v>
      </c>
      <c r="P151" s="302">
        <v>-8.0058224163027658E-3</v>
      </c>
    </row>
    <row r="152" spans="1:16" ht="15">
      <c r="A152" s="263">
        <v>142</v>
      </c>
      <c r="B152" s="364" t="s">
        <v>106</v>
      </c>
      <c r="C152" s="476" t="s">
        <v>197</v>
      </c>
      <c r="D152" s="477">
        <v>44252</v>
      </c>
      <c r="E152" s="298">
        <v>431.1</v>
      </c>
      <c r="F152" s="298">
        <v>431.65000000000003</v>
      </c>
      <c r="G152" s="299">
        <v>426.55000000000007</v>
      </c>
      <c r="H152" s="299">
        <v>422.00000000000006</v>
      </c>
      <c r="I152" s="299">
        <v>416.90000000000009</v>
      </c>
      <c r="J152" s="299">
        <v>436.20000000000005</v>
      </c>
      <c r="K152" s="299">
        <v>441.30000000000007</v>
      </c>
      <c r="L152" s="299">
        <v>445.85</v>
      </c>
      <c r="M152" s="286">
        <v>436.75</v>
      </c>
      <c r="N152" s="286">
        <v>427.1</v>
      </c>
      <c r="O152" s="301">
        <v>33843200</v>
      </c>
      <c r="P152" s="302">
        <v>-1.0386450828108917E-2</v>
      </c>
    </row>
    <row r="153" spans="1:16" ht="15">
      <c r="A153" s="263">
        <v>143</v>
      </c>
      <c r="B153" s="364" t="s">
        <v>88</v>
      </c>
      <c r="C153" s="476" t="s">
        <v>199</v>
      </c>
      <c r="D153" s="477">
        <v>44252</v>
      </c>
      <c r="E153" s="298">
        <v>208.6</v>
      </c>
      <c r="F153" s="298">
        <v>209.38333333333333</v>
      </c>
      <c r="G153" s="299">
        <v>204.71666666666664</v>
      </c>
      <c r="H153" s="299">
        <v>200.83333333333331</v>
      </c>
      <c r="I153" s="299">
        <v>196.16666666666663</v>
      </c>
      <c r="J153" s="299">
        <v>213.26666666666665</v>
      </c>
      <c r="K153" s="299">
        <v>217.93333333333334</v>
      </c>
      <c r="L153" s="299">
        <v>221.81666666666666</v>
      </c>
      <c r="M153" s="286">
        <v>214.05</v>
      </c>
      <c r="N153" s="286">
        <v>205.5</v>
      </c>
      <c r="O153" s="301">
        <v>38109000</v>
      </c>
      <c r="P153" s="302">
        <v>2.8916248177547385E-2</v>
      </c>
    </row>
    <row r="154" spans="1:16">
      <c r="A154" s="263">
        <v>144</v>
      </c>
      <c r="B154" s="278"/>
    </row>
    <row r="155" spans="1:16">
      <c r="A155" s="263">
        <v>145</v>
      </c>
      <c r="B155" s="278"/>
      <c r="C155" s="274"/>
      <c r="D155" s="274"/>
      <c r="E155" s="274"/>
      <c r="F155" s="273"/>
      <c r="G155" s="273"/>
      <c r="H155" s="273"/>
      <c r="I155" s="273"/>
      <c r="J155" s="273"/>
      <c r="K155" s="273"/>
      <c r="L155" s="273"/>
      <c r="M155" s="273"/>
    </row>
    <row r="156" spans="1:16">
      <c r="A156" s="263">
        <v>146</v>
      </c>
      <c r="B156" s="278"/>
      <c r="C156" s="274"/>
      <c r="D156" s="274"/>
      <c r="E156" s="274"/>
      <c r="F156" s="273"/>
      <c r="G156" s="273"/>
      <c r="H156" s="273"/>
      <c r="I156" s="273"/>
      <c r="J156" s="273"/>
      <c r="K156" s="273"/>
      <c r="L156" s="273"/>
      <c r="M156" s="273"/>
    </row>
    <row r="157" spans="1:16">
      <c r="A157" s="263">
        <v>147</v>
      </c>
      <c r="B157" s="278"/>
      <c r="C157" s="274"/>
      <c r="D157" s="274"/>
      <c r="E157" s="274"/>
      <c r="F157" s="273"/>
      <c r="G157" s="273"/>
      <c r="H157" s="273"/>
      <c r="I157" s="273"/>
      <c r="J157" s="273"/>
      <c r="K157" s="273"/>
      <c r="L157" s="273"/>
      <c r="M157" s="273"/>
    </row>
    <row r="158" spans="1:16">
      <c r="A158" s="263"/>
      <c r="C158" s="274"/>
      <c r="D158" s="274"/>
      <c r="E158" s="274"/>
      <c r="F158" s="273"/>
      <c r="G158" s="273"/>
      <c r="H158" s="273"/>
      <c r="I158" s="273"/>
      <c r="J158" s="273"/>
      <c r="K158" s="273"/>
      <c r="L158" s="273"/>
      <c r="M158" s="273"/>
    </row>
    <row r="159" spans="1:16">
      <c r="A159" s="263"/>
      <c r="B159" s="282"/>
      <c r="C159" s="274"/>
      <c r="D159" s="274"/>
      <c r="E159" s="274"/>
      <c r="F159" s="273"/>
      <c r="G159" s="273"/>
      <c r="H159" s="273"/>
      <c r="I159" s="273"/>
      <c r="J159" s="273"/>
      <c r="K159" s="273"/>
      <c r="L159" s="273"/>
      <c r="M159" s="273"/>
    </row>
    <row r="160" spans="1:16">
      <c r="A160" s="263"/>
      <c r="B160" s="303"/>
      <c r="C160" s="274"/>
      <c r="D160" s="274"/>
      <c r="E160" s="274"/>
      <c r="F160" s="273"/>
      <c r="G160" s="273"/>
      <c r="H160" s="273"/>
      <c r="I160" s="273"/>
      <c r="J160" s="273"/>
      <c r="K160" s="273"/>
      <c r="L160" s="273"/>
      <c r="M160" s="273"/>
    </row>
    <row r="161" spans="1:13">
      <c r="A161" s="263"/>
      <c r="B161" s="303"/>
      <c r="D161" s="303"/>
      <c r="E161" s="303"/>
      <c r="F161" s="305"/>
      <c r="G161" s="305"/>
      <c r="H161" s="273"/>
      <c r="I161" s="305"/>
      <c r="J161" s="305"/>
      <c r="K161" s="305"/>
      <c r="L161" s="305"/>
      <c r="M161" s="305"/>
    </row>
    <row r="162" spans="1:13">
      <c r="A162" s="263"/>
      <c r="B162" s="303"/>
      <c r="D162" s="303"/>
      <c r="E162" s="303"/>
      <c r="F162" s="305"/>
      <c r="G162" s="305"/>
      <c r="H162" s="305"/>
      <c r="I162" s="305"/>
      <c r="J162" s="305"/>
      <c r="K162" s="305"/>
      <c r="L162" s="305"/>
      <c r="M162" s="305"/>
    </row>
    <row r="163" spans="1:13">
      <c r="A163" s="263"/>
      <c r="B163" s="304"/>
      <c r="D163" s="304"/>
      <c r="E163" s="304"/>
      <c r="F163" s="305"/>
      <c r="G163" s="305"/>
      <c r="H163" s="305"/>
      <c r="I163" s="305"/>
      <c r="J163" s="305"/>
      <c r="K163" s="305"/>
      <c r="L163" s="305"/>
      <c r="M163" s="305"/>
    </row>
    <row r="164" spans="1:13">
      <c r="A164" s="263"/>
      <c r="B164" s="304"/>
      <c r="D164" s="304"/>
      <c r="E164" s="304"/>
      <c r="F164" s="305"/>
      <c r="G164" s="305"/>
      <c r="H164" s="305"/>
      <c r="I164" s="305"/>
      <c r="J164" s="305"/>
      <c r="K164" s="305"/>
      <c r="L164" s="305"/>
      <c r="M164" s="305"/>
    </row>
    <row r="165" spans="1:13">
      <c r="A165" s="263"/>
      <c r="B165" s="304"/>
      <c r="D165" s="304"/>
      <c r="E165" s="304"/>
      <c r="F165" s="305"/>
      <c r="G165" s="305"/>
      <c r="H165" s="305"/>
      <c r="I165" s="305"/>
      <c r="J165" s="305"/>
      <c r="K165" s="305"/>
      <c r="L165" s="305"/>
      <c r="M165" s="305"/>
    </row>
    <row r="166" spans="1:13">
      <c r="A166" s="263"/>
      <c r="B166" s="304"/>
      <c r="D166" s="304"/>
      <c r="E166" s="304"/>
      <c r="F166" s="305"/>
      <c r="G166" s="305"/>
      <c r="H166" s="305"/>
      <c r="I166" s="305"/>
      <c r="J166" s="305"/>
      <c r="K166" s="305"/>
      <c r="L166" s="305"/>
      <c r="M166" s="305"/>
    </row>
    <row r="167" spans="1:13">
      <c r="A167" s="272"/>
      <c r="B167" s="304"/>
      <c r="D167" s="304"/>
      <c r="E167" s="304"/>
      <c r="F167" s="305"/>
      <c r="G167" s="305"/>
      <c r="H167" s="305"/>
      <c r="I167" s="305"/>
      <c r="J167" s="305"/>
      <c r="K167" s="305"/>
      <c r="L167" s="305"/>
      <c r="M167" s="305"/>
    </row>
    <row r="168" spans="1:13">
      <c r="A168" s="272"/>
      <c r="B168" s="304"/>
      <c r="D168" s="304"/>
      <c r="E168" s="304"/>
      <c r="F168" s="305"/>
      <c r="G168" s="305"/>
      <c r="H168" s="305"/>
      <c r="I168" s="305"/>
      <c r="J168" s="305"/>
      <c r="K168" s="305"/>
      <c r="L168" s="305"/>
      <c r="M168" s="305"/>
    </row>
    <row r="169" spans="1:13">
      <c r="H169" s="305"/>
    </row>
    <row r="175" spans="1:13">
      <c r="A175" s="278" t="s">
        <v>200</v>
      </c>
    </row>
    <row r="176" spans="1:13">
      <c r="A176" s="278" t="s">
        <v>201</v>
      </c>
    </row>
    <row r="177" spans="1:1">
      <c r="A177" s="278" t="s">
        <v>202</v>
      </c>
    </row>
    <row r="178" spans="1:1">
      <c r="A178" s="278" t="s">
        <v>203</v>
      </c>
    </row>
    <row r="179" spans="1:1">
      <c r="A179" s="278" t="s">
        <v>204</v>
      </c>
    </row>
    <row r="181" spans="1:1">
      <c r="A181" s="282" t="s">
        <v>205</v>
      </c>
    </row>
    <row r="182" spans="1:1">
      <c r="A182" s="303" t="s">
        <v>206</v>
      </c>
    </row>
    <row r="183" spans="1:1">
      <c r="A183" s="303" t="s">
        <v>207</v>
      </c>
    </row>
    <row r="184" spans="1:1">
      <c r="A184" s="303" t="s">
        <v>208</v>
      </c>
    </row>
    <row r="185" spans="1:1">
      <c r="A185" s="304" t="s">
        <v>209</v>
      </c>
    </row>
    <row r="186" spans="1:1">
      <c r="A186" s="304" t="s">
        <v>210</v>
      </c>
    </row>
    <row r="187" spans="1:1">
      <c r="A187" s="304" t="s">
        <v>211</v>
      </c>
    </row>
    <row r="188" spans="1:1">
      <c r="A188" s="304" t="s">
        <v>212</v>
      </c>
    </row>
    <row r="189" spans="1:1">
      <c r="A189" s="304" t="s">
        <v>213</v>
      </c>
    </row>
    <row r="190" spans="1:1">
      <c r="A190" s="304" t="s">
        <v>214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8" sqref="B8:B9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1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7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7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7"/>
      <c r="M4" s="255"/>
      <c r="N4" s="255"/>
      <c r="O4" s="255"/>
    </row>
    <row r="5" spans="1:15" ht="25.5" customHeight="1">
      <c r="M5" s="246" t="s">
        <v>14</v>
      </c>
    </row>
    <row r="6" spans="1:15">
      <c r="A6" s="282" t="s">
        <v>15</v>
      </c>
      <c r="K6" s="266">
        <f>Main!B10</f>
        <v>44249</v>
      </c>
    </row>
    <row r="7" spans="1:15">
      <c r="A7"/>
    </row>
    <row r="8" spans="1:15" ht="28.5" customHeight="1">
      <c r="A8" s="577" t="s">
        <v>16</v>
      </c>
      <c r="B8" s="578" t="s">
        <v>18</v>
      </c>
      <c r="C8" s="576" t="s">
        <v>19</v>
      </c>
      <c r="D8" s="576" t="s">
        <v>20</v>
      </c>
      <c r="E8" s="576" t="s">
        <v>21</v>
      </c>
      <c r="F8" s="576"/>
      <c r="G8" s="576"/>
      <c r="H8" s="576" t="s">
        <v>22</v>
      </c>
      <c r="I8" s="576"/>
      <c r="J8" s="576"/>
      <c r="K8" s="260"/>
      <c r="L8" s="268"/>
      <c r="M8" s="268"/>
    </row>
    <row r="9" spans="1:15" ht="36" customHeight="1">
      <c r="A9" s="572"/>
      <c r="B9" s="574"/>
      <c r="C9" s="579" t="s">
        <v>23</v>
      </c>
      <c r="D9" s="579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8" t="s">
        <v>31</v>
      </c>
      <c r="M9" s="270" t="s">
        <v>215</v>
      </c>
    </row>
    <row r="10" spans="1:15">
      <c r="A10" s="283">
        <v>1</v>
      </c>
      <c r="B10" s="263" t="s">
        <v>216</v>
      </c>
      <c r="C10" s="284">
        <v>14981.75</v>
      </c>
      <c r="D10" s="285">
        <v>15008</v>
      </c>
      <c r="E10" s="285">
        <v>14871.95</v>
      </c>
      <c r="F10" s="285">
        <v>14762.150000000001</v>
      </c>
      <c r="G10" s="285">
        <v>14626.100000000002</v>
      </c>
      <c r="H10" s="285">
        <v>15117.8</v>
      </c>
      <c r="I10" s="285">
        <v>15253.849999999999</v>
      </c>
      <c r="J10" s="285">
        <v>15363.649999999998</v>
      </c>
      <c r="K10" s="284">
        <v>15144.05</v>
      </c>
      <c r="L10" s="284">
        <v>14898.2</v>
      </c>
      <c r="M10" s="289"/>
    </row>
    <row r="11" spans="1:15">
      <c r="A11" s="283">
        <v>2</v>
      </c>
      <c r="B11" s="263" t="s">
        <v>217</v>
      </c>
      <c r="C11" s="286">
        <v>35841.599999999999</v>
      </c>
      <c r="D11" s="265">
        <v>36027.466666666667</v>
      </c>
      <c r="E11" s="265">
        <v>35398.733333333337</v>
      </c>
      <c r="F11" s="265">
        <v>34955.866666666669</v>
      </c>
      <c r="G11" s="265">
        <v>34327.133333333339</v>
      </c>
      <c r="H11" s="265">
        <v>36470.333333333336</v>
      </c>
      <c r="I11" s="265">
        <v>37099.066666666658</v>
      </c>
      <c r="J11" s="265">
        <v>37541.933333333334</v>
      </c>
      <c r="K11" s="286">
        <v>36656.199999999997</v>
      </c>
      <c r="L11" s="286">
        <v>35584.6</v>
      </c>
      <c r="M11" s="289"/>
    </row>
    <row r="12" spans="1:15">
      <c r="A12" s="283">
        <v>3</v>
      </c>
      <c r="B12" s="271" t="s">
        <v>218</v>
      </c>
      <c r="C12" s="286">
        <v>1806.7</v>
      </c>
      <c r="D12" s="265">
        <v>1817.8500000000001</v>
      </c>
      <c r="E12" s="265">
        <v>1776.7500000000002</v>
      </c>
      <c r="F12" s="265">
        <v>1746.8000000000002</v>
      </c>
      <c r="G12" s="265">
        <v>1705.7000000000003</v>
      </c>
      <c r="H12" s="265">
        <v>1847.8000000000002</v>
      </c>
      <c r="I12" s="265">
        <v>1888.9</v>
      </c>
      <c r="J12" s="265">
        <v>1918.8500000000001</v>
      </c>
      <c r="K12" s="286">
        <v>1858.95</v>
      </c>
      <c r="L12" s="286">
        <v>1787.9</v>
      </c>
      <c r="M12" s="289"/>
    </row>
    <row r="13" spans="1:15">
      <c r="A13" s="283">
        <v>4</v>
      </c>
      <c r="B13" s="263" t="s">
        <v>219</v>
      </c>
      <c r="C13" s="286">
        <v>4159.8500000000004</v>
      </c>
      <c r="D13" s="265">
        <v>4174.8833333333341</v>
      </c>
      <c r="E13" s="265">
        <v>4118.2666666666682</v>
      </c>
      <c r="F13" s="265">
        <v>4076.6833333333343</v>
      </c>
      <c r="G13" s="265">
        <v>4020.0666666666684</v>
      </c>
      <c r="H13" s="265">
        <v>4216.4666666666681</v>
      </c>
      <c r="I13" s="265">
        <v>4273.0833333333348</v>
      </c>
      <c r="J13" s="265">
        <v>4314.6666666666679</v>
      </c>
      <c r="K13" s="286">
        <v>4231.5</v>
      </c>
      <c r="L13" s="286">
        <v>4133.3</v>
      </c>
      <c r="M13" s="289"/>
    </row>
    <row r="14" spans="1:15">
      <c r="A14" s="283">
        <v>5</v>
      </c>
      <c r="B14" s="263" t="s">
        <v>220</v>
      </c>
      <c r="C14" s="286">
        <v>25503.200000000001</v>
      </c>
      <c r="D14" s="265">
        <v>25490.616666666669</v>
      </c>
      <c r="E14" s="265">
        <v>25305.233333333337</v>
      </c>
      <c r="F14" s="265">
        <v>25107.26666666667</v>
      </c>
      <c r="G14" s="265">
        <v>24921.883333333339</v>
      </c>
      <c r="H14" s="265">
        <v>25688.583333333336</v>
      </c>
      <c r="I14" s="265">
        <v>25873.966666666667</v>
      </c>
      <c r="J14" s="265">
        <v>26071.933333333334</v>
      </c>
      <c r="K14" s="286">
        <v>25676</v>
      </c>
      <c r="L14" s="286">
        <v>25292.65</v>
      </c>
      <c r="M14" s="289"/>
    </row>
    <row r="15" spans="1:15">
      <c r="A15" s="283">
        <v>6</v>
      </c>
      <c r="B15" s="263" t="s">
        <v>221</v>
      </c>
      <c r="C15" s="286">
        <v>3167.25</v>
      </c>
      <c r="D15" s="265">
        <v>3182.7666666666664</v>
      </c>
      <c r="E15" s="265">
        <v>3112.2333333333327</v>
      </c>
      <c r="F15" s="265">
        <v>3057.2166666666662</v>
      </c>
      <c r="G15" s="265">
        <v>2986.6833333333325</v>
      </c>
      <c r="H15" s="265">
        <v>3237.7833333333328</v>
      </c>
      <c r="I15" s="265">
        <v>3308.3166666666666</v>
      </c>
      <c r="J15" s="265">
        <v>3363.333333333333</v>
      </c>
      <c r="K15" s="286">
        <v>3253.3</v>
      </c>
      <c r="L15" s="286">
        <v>3127.75</v>
      </c>
      <c r="M15" s="289"/>
    </row>
    <row r="16" spans="1:15">
      <c r="A16" s="283">
        <v>7</v>
      </c>
      <c r="B16" s="263" t="s">
        <v>222</v>
      </c>
      <c r="C16" s="286">
        <v>6767.75</v>
      </c>
      <c r="D16" s="265">
        <v>6800.6833333333334</v>
      </c>
      <c r="E16" s="265">
        <v>6655.8166666666666</v>
      </c>
      <c r="F16" s="265">
        <v>6543.8833333333332</v>
      </c>
      <c r="G16" s="265">
        <v>6399.0166666666664</v>
      </c>
      <c r="H16" s="265">
        <v>6912.6166666666668</v>
      </c>
      <c r="I16" s="265">
        <v>7057.4833333333336</v>
      </c>
      <c r="J16" s="265">
        <v>7169.416666666667</v>
      </c>
      <c r="K16" s="286">
        <v>6945.55</v>
      </c>
      <c r="L16" s="286">
        <v>6688.75</v>
      </c>
      <c r="M16" s="289"/>
    </row>
    <row r="17" spans="1:13">
      <c r="A17" s="283">
        <v>8</v>
      </c>
      <c r="B17" s="263" t="s">
        <v>38</v>
      </c>
      <c r="C17" s="263">
        <v>1747.35</v>
      </c>
      <c r="D17" s="265">
        <v>1761.5333333333335</v>
      </c>
      <c r="E17" s="265">
        <v>1721.3166666666671</v>
      </c>
      <c r="F17" s="265">
        <v>1695.2833333333335</v>
      </c>
      <c r="G17" s="265">
        <v>1655.0666666666671</v>
      </c>
      <c r="H17" s="265">
        <v>1787.5666666666671</v>
      </c>
      <c r="I17" s="265">
        <v>1827.7833333333338</v>
      </c>
      <c r="J17" s="265">
        <v>1853.8166666666671</v>
      </c>
      <c r="K17" s="263">
        <v>1801.75</v>
      </c>
      <c r="L17" s="263">
        <v>1735.5</v>
      </c>
      <c r="M17" s="263">
        <v>7.6784800000000004</v>
      </c>
    </row>
    <row r="18" spans="1:13">
      <c r="A18" s="283">
        <v>9</v>
      </c>
      <c r="B18" s="263" t="s">
        <v>223</v>
      </c>
      <c r="C18" s="263">
        <v>1109</v>
      </c>
      <c r="D18" s="265">
        <v>1108.0999999999999</v>
      </c>
      <c r="E18" s="265">
        <v>1084.4999999999998</v>
      </c>
      <c r="F18" s="265">
        <v>1059.9999999999998</v>
      </c>
      <c r="G18" s="265">
        <v>1036.3999999999996</v>
      </c>
      <c r="H18" s="265">
        <v>1132.5999999999999</v>
      </c>
      <c r="I18" s="265">
        <v>1156.2000000000003</v>
      </c>
      <c r="J18" s="265">
        <v>1180.7</v>
      </c>
      <c r="K18" s="263">
        <v>1131.7</v>
      </c>
      <c r="L18" s="263">
        <v>1083.5999999999999</v>
      </c>
      <c r="M18" s="263">
        <v>5.5374699999999999</v>
      </c>
    </row>
    <row r="19" spans="1:13">
      <c r="A19" s="283">
        <v>10</v>
      </c>
      <c r="B19" s="263" t="s">
        <v>736</v>
      </c>
      <c r="C19" s="264">
        <v>1187.9000000000001</v>
      </c>
      <c r="D19" s="265">
        <v>1201.5333333333335</v>
      </c>
      <c r="E19" s="265">
        <v>1163.166666666667</v>
      </c>
      <c r="F19" s="265">
        <v>1138.4333333333334</v>
      </c>
      <c r="G19" s="265">
        <v>1100.0666666666668</v>
      </c>
      <c r="H19" s="265">
        <v>1226.2666666666671</v>
      </c>
      <c r="I19" s="265">
        <v>1264.6333333333334</v>
      </c>
      <c r="J19" s="265">
        <v>1289.3666666666672</v>
      </c>
      <c r="K19" s="263">
        <v>1239.9000000000001</v>
      </c>
      <c r="L19" s="263">
        <v>1176.8</v>
      </c>
      <c r="M19" s="263">
        <v>3.10371</v>
      </c>
    </row>
    <row r="20" spans="1:13">
      <c r="A20" s="283">
        <v>11</v>
      </c>
      <c r="B20" s="263" t="s">
        <v>289</v>
      </c>
      <c r="C20" s="263">
        <v>14716.3</v>
      </c>
      <c r="D20" s="265">
        <v>14772.1</v>
      </c>
      <c r="E20" s="265">
        <v>14594.2</v>
      </c>
      <c r="F20" s="265">
        <v>14472.1</v>
      </c>
      <c r="G20" s="265">
        <v>14294.2</v>
      </c>
      <c r="H20" s="265">
        <v>14894.2</v>
      </c>
      <c r="I20" s="265">
        <v>15072.099999999999</v>
      </c>
      <c r="J20" s="265">
        <v>15194.2</v>
      </c>
      <c r="K20" s="263">
        <v>14950</v>
      </c>
      <c r="L20" s="263">
        <v>14650</v>
      </c>
      <c r="M20" s="263">
        <v>9.4070000000000001E-2</v>
      </c>
    </row>
    <row r="21" spans="1:13">
      <c r="A21" s="283">
        <v>12</v>
      </c>
      <c r="B21" s="263" t="s">
        <v>40</v>
      </c>
      <c r="C21" s="263">
        <v>781.9</v>
      </c>
      <c r="D21" s="265">
        <v>780.80000000000007</v>
      </c>
      <c r="E21" s="265">
        <v>730.60000000000014</v>
      </c>
      <c r="F21" s="265">
        <v>679.30000000000007</v>
      </c>
      <c r="G21" s="265">
        <v>629.10000000000014</v>
      </c>
      <c r="H21" s="265">
        <v>832.10000000000014</v>
      </c>
      <c r="I21" s="265">
        <v>882.30000000000018</v>
      </c>
      <c r="J21" s="265">
        <v>933.60000000000014</v>
      </c>
      <c r="K21" s="263">
        <v>831</v>
      </c>
      <c r="L21" s="263">
        <v>729.5</v>
      </c>
      <c r="M21" s="263">
        <v>202.10882000000001</v>
      </c>
    </row>
    <row r="22" spans="1:13">
      <c r="A22" s="283">
        <v>13</v>
      </c>
      <c r="B22" s="263" t="s">
        <v>290</v>
      </c>
      <c r="C22" s="263">
        <v>1117.7</v>
      </c>
      <c r="D22" s="265">
        <v>1104.9166666666667</v>
      </c>
      <c r="E22" s="265">
        <v>1081.8333333333335</v>
      </c>
      <c r="F22" s="265">
        <v>1045.9666666666667</v>
      </c>
      <c r="G22" s="265">
        <v>1022.8833333333334</v>
      </c>
      <c r="H22" s="265">
        <v>1140.7833333333335</v>
      </c>
      <c r="I22" s="265">
        <v>1163.866666666667</v>
      </c>
      <c r="J22" s="265">
        <v>1199.7333333333336</v>
      </c>
      <c r="K22" s="263">
        <v>1128</v>
      </c>
      <c r="L22" s="263">
        <v>1069.05</v>
      </c>
      <c r="M22" s="263">
        <v>10.04331</v>
      </c>
    </row>
    <row r="23" spans="1:13">
      <c r="A23" s="283">
        <v>14</v>
      </c>
      <c r="B23" s="263" t="s">
        <v>41</v>
      </c>
      <c r="C23" s="263">
        <v>653.5</v>
      </c>
      <c r="D23" s="265">
        <v>652.93333333333339</v>
      </c>
      <c r="E23" s="265">
        <v>629.21666666666681</v>
      </c>
      <c r="F23" s="265">
        <v>604.93333333333339</v>
      </c>
      <c r="G23" s="265">
        <v>581.21666666666681</v>
      </c>
      <c r="H23" s="265">
        <v>677.21666666666681</v>
      </c>
      <c r="I23" s="265">
        <v>700.93333333333351</v>
      </c>
      <c r="J23" s="265">
        <v>725.21666666666681</v>
      </c>
      <c r="K23" s="263">
        <v>676.65</v>
      </c>
      <c r="L23" s="263">
        <v>628.65</v>
      </c>
      <c r="M23" s="263">
        <v>175.53743</v>
      </c>
    </row>
    <row r="24" spans="1:13">
      <c r="A24" s="283">
        <v>15</v>
      </c>
      <c r="B24" s="263" t="s">
        <v>837</v>
      </c>
      <c r="C24" s="263">
        <v>497.65</v>
      </c>
      <c r="D24" s="265">
        <v>492.06666666666661</v>
      </c>
      <c r="E24" s="265">
        <v>464.23333333333323</v>
      </c>
      <c r="F24" s="265">
        <v>430.81666666666661</v>
      </c>
      <c r="G24" s="265">
        <v>402.98333333333323</v>
      </c>
      <c r="H24" s="265">
        <v>525.48333333333323</v>
      </c>
      <c r="I24" s="265">
        <v>553.31666666666661</v>
      </c>
      <c r="J24" s="265">
        <v>586.73333333333323</v>
      </c>
      <c r="K24" s="263">
        <v>519.9</v>
      </c>
      <c r="L24" s="263">
        <v>458.65</v>
      </c>
      <c r="M24" s="263">
        <v>24.978919999999999</v>
      </c>
    </row>
    <row r="25" spans="1:13">
      <c r="A25" s="283">
        <v>16</v>
      </c>
      <c r="B25" s="263" t="s">
        <v>291</v>
      </c>
      <c r="C25" s="263">
        <v>770.15</v>
      </c>
      <c r="D25" s="265">
        <v>760.7166666666667</v>
      </c>
      <c r="E25" s="265">
        <v>729.43333333333339</v>
      </c>
      <c r="F25" s="265">
        <v>688.7166666666667</v>
      </c>
      <c r="G25" s="265">
        <v>657.43333333333339</v>
      </c>
      <c r="H25" s="265">
        <v>801.43333333333339</v>
      </c>
      <c r="I25" s="265">
        <v>832.7166666666667</v>
      </c>
      <c r="J25" s="265">
        <v>873.43333333333339</v>
      </c>
      <c r="K25" s="263">
        <v>792</v>
      </c>
      <c r="L25" s="263">
        <v>720</v>
      </c>
      <c r="M25" s="263">
        <v>17.633469999999999</v>
      </c>
    </row>
    <row r="26" spans="1:13">
      <c r="A26" s="283">
        <v>17</v>
      </c>
      <c r="B26" s="263" t="s">
        <v>224</v>
      </c>
      <c r="C26" s="263">
        <v>98.65</v>
      </c>
      <c r="D26" s="265">
        <v>99.8</v>
      </c>
      <c r="E26" s="265">
        <v>94.949999999999989</v>
      </c>
      <c r="F26" s="265">
        <v>91.249999999999986</v>
      </c>
      <c r="G26" s="265">
        <v>86.399999999999977</v>
      </c>
      <c r="H26" s="265">
        <v>103.5</v>
      </c>
      <c r="I26" s="265">
        <v>108.35</v>
      </c>
      <c r="J26" s="265">
        <v>112.05000000000001</v>
      </c>
      <c r="K26" s="263">
        <v>104.65</v>
      </c>
      <c r="L26" s="263">
        <v>96.1</v>
      </c>
      <c r="M26" s="263">
        <v>75.678489999999996</v>
      </c>
    </row>
    <row r="27" spans="1:13">
      <c r="A27" s="283">
        <v>18</v>
      </c>
      <c r="B27" s="263" t="s">
        <v>225</v>
      </c>
      <c r="C27" s="263">
        <v>166</v>
      </c>
      <c r="D27" s="265">
        <v>165.9</v>
      </c>
      <c r="E27" s="265">
        <v>162</v>
      </c>
      <c r="F27" s="265">
        <v>158</v>
      </c>
      <c r="G27" s="265">
        <v>154.1</v>
      </c>
      <c r="H27" s="265">
        <v>169.9</v>
      </c>
      <c r="I27" s="265">
        <v>173.80000000000004</v>
      </c>
      <c r="J27" s="265">
        <v>177.8</v>
      </c>
      <c r="K27" s="263">
        <v>169.8</v>
      </c>
      <c r="L27" s="263">
        <v>161.9</v>
      </c>
      <c r="M27" s="263">
        <v>29.181899999999999</v>
      </c>
    </row>
    <row r="28" spans="1:13">
      <c r="A28" s="283">
        <v>19</v>
      </c>
      <c r="B28" s="263" t="s">
        <v>226</v>
      </c>
      <c r="C28" s="263">
        <v>1738.4</v>
      </c>
      <c r="D28" s="265">
        <v>1750.5166666666664</v>
      </c>
      <c r="E28" s="265">
        <v>1713.9833333333329</v>
      </c>
      <c r="F28" s="265">
        <v>1689.5666666666664</v>
      </c>
      <c r="G28" s="265">
        <v>1653.0333333333328</v>
      </c>
      <c r="H28" s="265">
        <v>1774.9333333333329</v>
      </c>
      <c r="I28" s="265">
        <v>1811.4666666666667</v>
      </c>
      <c r="J28" s="265">
        <v>1835.883333333333</v>
      </c>
      <c r="K28" s="263">
        <v>1787.05</v>
      </c>
      <c r="L28" s="263">
        <v>1726.1</v>
      </c>
      <c r="M28" s="263">
        <v>0.54335</v>
      </c>
    </row>
    <row r="29" spans="1:13">
      <c r="A29" s="283">
        <v>20</v>
      </c>
      <c r="B29" s="263" t="s">
        <v>295</v>
      </c>
      <c r="C29" s="263">
        <v>902.4</v>
      </c>
      <c r="D29" s="265">
        <v>915.33333333333337</v>
      </c>
      <c r="E29" s="265">
        <v>881.86666666666679</v>
      </c>
      <c r="F29" s="265">
        <v>861.33333333333337</v>
      </c>
      <c r="G29" s="265">
        <v>827.86666666666679</v>
      </c>
      <c r="H29" s="265">
        <v>935.86666666666679</v>
      </c>
      <c r="I29" s="265">
        <v>969.33333333333326</v>
      </c>
      <c r="J29" s="265">
        <v>989.86666666666679</v>
      </c>
      <c r="K29" s="263">
        <v>948.8</v>
      </c>
      <c r="L29" s="263">
        <v>894.8</v>
      </c>
      <c r="M29" s="263">
        <v>5.2214099999999997</v>
      </c>
    </row>
    <row r="30" spans="1:13">
      <c r="A30" s="283">
        <v>21</v>
      </c>
      <c r="B30" s="263" t="s">
        <v>227</v>
      </c>
      <c r="C30" s="263">
        <v>2875.5</v>
      </c>
      <c r="D30" s="265">
        <v>2870.0833333333335</v>
      </c>
      <c r="E30" s="265">
        <v>2848.166666666667</v>
      </c>
      <c r="F30" s="265">
        <v>2820.8333333333335</v>
      </c>
      <c r="G30" s="265">
        <v>2798.916666666667</v>
      </c>
      <c r="H30" s="265">
        <v>2897.416666666667</v>
      </c>
      <c r="I30" s="265">
        <v>2919.3333333333339</v>
      </c>
      <c r="J30" s="265">
        <v>2946.666666666667</v>
      </c>
      <c r="K30" s="263">
        <v>2892</v>
      </c>
      <c r="L30" s="263">
        <v>2842.75</v>
      </c>
      <c r="M30" s="263">
        <v>1.0053099999999999</v>
      </c>
    </row>
    <row r="31" spans="1:13">
      <c r="A31" s="283">
        <v>22</v>
      </c>
      <c r="B31" s="263" t="s">
        <v>44</v>
      </c>
      <c r="C31" s="263">
        <v>877.55</v>
      </c>
      <c r="D31" s="265">
        <v>881.4</v>
      </c>
      <c r="E31" s="265">
        <v>864.15</v>
      </c>
      <c r="F31" s="265">
        <v>850.75</v>
      </c>
      <c r="G31" s="265">
        <v>833.5</v>
      </c>
      <c r="H31" s="265">
        <v>894.8</v>
      </c>
      <c r="I31" s="265">
        <v>912.05</v>
      </c>
      <c r="J31" s="265">
        <v>925.44999999999993</v>
      </c>
      <c r="K31" s="263">
        <v>898.65</v>
      </c>
      <c r="L31" s="263">
        <v>868</v>
      </c>
      <c r="M31" s="263">
        <v>10.9564</v>
      </c>
    </row>
    <row r="32" spans="1:13">
      <c r="A32" s="283">
        <v>23</v>
      </c>
      <c r="B32" s="263" t="s">
        <v>45</v>
      </c>
      <c r="C32" s="263">
        <v>275.3</v>
      </c>
      <c r="D32" s="265">
        <v>278.95</v>
      </c>
      <c r="E32" s="265">
        <v>269.39999999999998</v>
      </c>
      <c r="F32" s="265">
        <v>263.5</v>
      </c>
      <c r="G32" s="265">
        <v>253.95</v>
      </c>
      <c r="H32" s="265">
        <v>284.84999999999997</v>
      </c>
      <c r="I32" s="265">
        <v>294.40000000000003</v>
      </c>
      <c r="J32" s="265">
        <v>300.29999999999995</v>
      </c>
      <c r="K32" s="263">
        <v>288.5</v>
      </c>
      <c r="L32" s="263">
        <v>273.05</v>
      </c>
      <c r="M32" s="263">
        <v>180.15853999999999</v>
      </c>
    </row>
    <row r="33" spans="1:13">
      <c r="A33" s="283">
        <v>24</v>
      </c>
      <c r="B33" s="263" t="s">
        <v>46</v>
      </c>
      <c r="C33" s="263">
        <v>2919.95</v>
      </c>
      <c r="D33" s="265">
        <v>2975.0666666666671</v>
      </c>
      <c r="E33" s="265">
        <v>2840.8833333333341</v>
      </c>
      <c r="F33" s="265">
        <v>2761.8166666666671</v>
      </c>
      <c r="G33" s="265">
        <v>2627.6333333333341</v>
      </c>
      <c r="H33" s="265">
        <v>3054.1333333333341</v>
      </c>
      <c r="I33" s="265">
        <v>3188.3166666666675</v>
      </c>
      <c r="J33" s="265">
        <v>3267.3833333333341</v>
      </c>
      <c r="K33" s="263">
        <v>3109.25</v>
      </c>
      <c r="L33" s="263">
        <v>2896</v>
      </c>
      <c r="M33" s="263">
        <v>20.37556</v>
      </c>
    </row>
    <row r="34" spans="1:13">
      <c r="A34" s="283">
        <v>25</v>
      </c>
      <c r="B34" s="263" t="s">
        <v>47</v>
      </c>
      <c r="C34" s="263">
        <v>238.55</v>
      </c>
      <c r="D34" s="265">
        <v>239.23333333333335</v>
      </c>
      <c r="E34" s="265">
        <v>234.41666666666669</v>
      </c>
      <c r="F34" s="265">
        <v>230.28333333333333</v>
      </c>
      <c r="G34" s="265">
        <v>225.46666666666667</v>
      </c>
      <c r="H34" s="265">
        <v>243.3666666666667</v>
      </c>
      <c r="I34" s="265">
        <v>248.18333333333337</v>
      </c>
      <c r="J34" s="265">
        <v>252.31666666666672</v>
      </c>
      <c r="K34" s="263">
        <v>244.05</v>
      </c>
      <c r="L34" s="263">
        <v>235.1</v>
      </c>
      <c r="M34" s="263">
        <v>130.29320999999999</v>
      </c>
    </row>
    <row r="35" spans="1:13">
      <c r="A35" s="283">
        <v>26</v>
      </c>
      <c r="B35" s="263" t="s">
        <v>48</v>
      </c>
      <c r="C35" s="263">
        <v>123.4</v>
      </c>
      <c r="D35" s="265">
        <v>124.61666666666667</v>
      </c>
      <c r="E35" s="265">
        <v>120.28333333333336</v>
      </c>
      <c r="F35" s="265">
        <v>117.16666666666669</v>
      </c>
      <c r="G35" s="265">
        <v>112.83333333333337</v>
      </c>
      <c r="H35" s="265">
        <v>127.73333333333335</v>
      </c>
      <c r="I35" s="265">
        <v>132.06666666666666</v>
      </c>
      <c r="J35" s="265">
        <v>135.18333333333334</v>
      </c>
      <c r="K35" s="263">
        <v>128.94999999999999</v>
      </c>
      <c r="L35" s="263">
        <v>121.5</v>
      </c>
      <c r="M35" s="263">
        <v>298.90147999999999</v>
      </c>
    </row>
    <row r="36" spans="1:13">
      <c r="A36" s="283">
        <v>27</v>
      </c>
      <c r="B36" s="263" t="s">
        <v>50</v>
      </c>
      <c r="C36" s="263">
        <v>2416.4499999999998</v>
      </c>
      <c r="D36" s="265">
        <v>2429.1166666666668</v>
      </c>
      <c r="E36" s="265">
        <v>2387.3333333333335</v>
      </c>
      <c r="F36" s="265">
        <v>2358.2166666666667</v>
      </c>
      <c r="G36" s="265">
        <v>2316.4333333333334</v>
      </c>
      <c r="H36" s="265">
        <v>2458.2333333333336</v>
      </c>
      <c r="I36" s="265">
        <v>2500.0166666666664</v>
      </c>
      <c r="J36" s="265">
        <v>2529.1333333333337</v>
      </c>
      <c r="K36" s="263">
        <v>2470.9</v>
      </c>
      <c r="L36" s="263">
        <v>2400</v>
      </c>
      <c r="M36" s="263">
        <v>22.44567</v>
      </c>
    </row>
    <row r="37" spans="1:13">
      <c r="A37" s="283">
        <v>28</v>
      </c>
      <c r="B37" s="263" t="s">
        <v>52</v>
      </c>
      <c r="C37" s="263">
        <v>888.55</v>
      </c>
      <c r="D37" s="265">
        <v>897.7833333333333</v>
      </c>
      <c r="E37" s="265">
        <v>873.76666666666665</v>
      </c>
      <c r="F37" s="265">
        <v>858.98333333333335</v>
      </c>
      <c r="G37" s="265">
        <v>834.9666666666667</v>
      </c>
      <c r="H37" s="265">
        <v>912.56666666666661</v>
      </c>
      <c r="I37" s="265">
        <v>936.58333333333326</v>
      </c>
      <c r="J37" s="265">
        <v>951.36666666666656</v>
      </c>
      <c r="K37" s="263">
        <v>921.8</v>
      </c>
      <c r="L37" s="263">
        <v>883</v>
      </c>
      <c r="M37" s="263">
        <v>32.9499</v>
      </c>
    </row>
    <row r="38" spans="1:13">
      <c r="A38" s="283">
        <v>29</v>
      </c>
      <c r="B38" s="263" t="s">
        <v>228</v>
      </c>
      <c r="C38" s="263">
        <v>3101.65</v>
      </c>
      <c r="D38" s="265">
        <v>3108.5499999999997</v>
      </c>
      <c r="E38" s="265">
        <v>3051.0999999999995</v>
      </c>
      <c r="F38" s="265">
        <v>3000.5499999999997</v>
      </c>
      <c r="G38" s="265">
        <v>2943.0999999999995</v>
      </c>
      <c r="H38" s="265">
        <v>3159.0999999999995</v>
      </c>
      <c r="I38" s="265">
        <v>3216.5499999999993</v>
      </c>
      <c r="J38" s="265">
        <v>3267.0999999999995</v>
      </c>
      <c r="K38" s="263">
        <v>3166</v>
      </c>
      <c r="L38" s="263">
        <v>3058</v>
      </c>
      <c r="M38" s="263">
        <v>4.0444199999999997</v>
      </c>
    </row>
    <row r="39" spans="1:13">
      <c r="A39" s="283">
        <v>30</v>
      </c>
      <c r="B39" s="263" t="s">
        <v>54</v>
      </c>
      <c r="C39" s="263">
        <v>749.65</v>
      </c>
      <c r="D39" s="265">
        <v>756.06666666666661</v>
      </c>
      <c r="E39" s="265">
        <v>734.93333333333317</v>
      </c>
      <c r="F39" s="265">
        <v>720.21666666666658</v>
      </c>
      <c r="G39" s="265">
        <v>699.08333333333314</v>
      </c>
      <c r="H39" s="265">
        <v>770.78333333333319</v>
      </c>
      <c r="I39" s="265">
        <v>791.91666666666663</v>
      </c>
      <c r="J39" s="265">
        <v>806.63333333333321</v>
      </c>
      <c r="K39" s="263">
        <v>777.2</v>
      </c>
      <c r="L39" s="263">
        <v>741.35</v>
      </c>
      <c r="M39" s="263">
        <v>156.34787</v>
      </c>
    </row>
    <row r="40" spans="1:13">
      <c r="A40" s="283">
        <v>31</v>
      </c>
      <c r="B40" s="263" t="s">
        <v>55</v>
      </c>
      <c r="C40" s="263">
        <v>4001.1</v>
      </c>
      <c r="D40" s="265">
        <v>4028.3333333333335</v>
      </c>
      <c r="E40" s="265">
        <v>3949.9666666666672</v>
      </c>
      <c r="F40" s="265">
        <v>3898.8333333333335</v>
      </c>
      <c r="G40" s="265">
        <v>3820.4666666666672</v>
      </c>
      <c r="H40" s="265">
        <v>4079.4666666666672</v>
      </c>
      <c r="I40" s="265">
        <v>4157.833333333333</v>
      </c>
      <c r="J40" s="265">
        <v>4208.9666666666672</v>
      </c>
      <c r="K40" s="263">
        <v>4106.7</v>
      </c>
      <c r="L40" s="263">
        <v>3977.2</v>
      </c>
      <c r="M40" s="263">
        <v>7.6219999999999999</v>
      </c>
    </row>
    <row r="41" spans="1:13">
      <c r="A41" s="283">
        <v>32</v>
      </c>
      <c r="B41" s="263" t="s">
        <v>58</v>
      </c>
      <c r="C41" s="263">
        <v>5497.95</v>
      </c>
      <c r="D41" s="265">
        <v>5514.9666666666672</v>
      </c>
      <c r="E41" s="265">
        <v>5407.9833333333345</v>
      </c>
      <c r="F41" s="265">
        <v>5318.0166666666673</v>
      </c>
      <c r="G41" s="265">
        <v>5211.0333333333347</v>
      </c>
      <c r="H41" s="265">
        <v>5604.9333333333343</v>
      </c>
      <c r="I41" s="265">
        <v>5711.9166666666679</v>
      </c>
      <c r="J41" s="265">
        <v>5801.8833333333341</v>
      </c>
      <c r="K41" s="263">
        <v>5621.95</v>
      </c>
      <c r="L41" s="263">
        <v>5425</v>
      </c>
      <c r="M41" s="263">
        <v>27.444559999999999</v>
      </c>
    </row>
    <row r="42" spans="1:13">
      <c r="A42" s="283">
        <v>33</v>
      </c>
      <c r="B42" s="263" t="s">
        <v>57</v>
      </c>
      <c r="C42" s="263">
        <v>10250.450000000001</v>
      </c>
      <c r="D42" s="265">
        <v>10272.699999999999</v>
      </c>
      <c r="E42" s="265">
        <v>10117.749999999998</v>
      </c>
      <c r="F42" s="265">
        <v>9985.0499999999993</v>
      </c>
      <c r="G42" s="265">
        <v>9830.0999999999985</v>
      </c>
      <c r="H42" s="265">
        <v>10405.399999999998</v>
      </c>
      <c r="I42" s="265">
        <v>10560.349999999999</v>
      </c>
      <c r="J42" s="265">
        <v>10693.049999999997</v>
      </c>
      <c r="K42" s="263">
        <v>10427.65</v>
      </c>
      <c r="L42" s="263">
        <v>10140</v>
      </c>
      <c r="M42" s="263">
        <v>6.2334300000000002</v>
      </c>
    </row>
    <row r="43" spans="1:13">
      <c r="A43" s="283">
        <v>34</v>
      </c>
      <c r="B43" s="263" t="s">
        <v>229</v>
      </c>
      <c r="C43" s="263">
        <v>3611</v>
      </c>
      <c r="D43" s="265">
        <v>3588.9833333333336</v>
      </c>
      <c r="E43" s="265">
        <v>3532.0666666666671</v>
      </c>
      <c r="F43" s="265">
        <v>3453.1333333333337</v>
      </c>
      <c r="G43" s="265">
        <v>3396.2166666666672</v>
      </c>
      <c r="H43" s="265">
        <v>3667.916666666667</v>
      </c>
      <c r="I43" s="265">
        <v>3724.833333333333</v>
      </c>
      <c r="J43" s="265">
        <v>3803.7666666666669</v>
      </c>
      <c r="K43" s="263">
        <v>3645.9</v>
      </c>
      <c r="L43" s="263">
        <v>3510.05</v>
      </c>
      <c r="M43" s="263">
        <v>0.32639000000000001</v>
      </c>
    </row>
    <row r="44" spans="1:13">
      <c r="A44" s="283">
        <v>35</v>
      </c>
      <c r="B44" s="263" t="s">
        <v>59</v>
      </c>
      <c r="C44" s="263">
        <v>1550.25</v>
      </c>
      <c r="D44" s="265">
        <v>1562</v>
      </c>
      <c r="E44" s="265">
        <v>1524</v>
      </c>
      <c r="F44" s="265">
        <v>1497.75</v>
      </c>
      <c r="G44" s="265">
        <v>1459.75</v>
      </c>
      <c r="H44" s="265">
        <v>1588.25</v>
      </c>
      <c r="I44" s="265">
        <v>1626.25</v>
      </c>
      <c r="J44" s="265">
        <v>1652.5</v>
      </c>
      <c r="K44" s="263">
        <v>1600</v>
      </c>
      <c r="L44" s="263">
        <v>1535.75</v>
      </c>
      <c r="M44" s="263">
        <v>12.1295</v>
      </c>
    </row>
    <row r="45" spans="1:13">
      <c r="A45" s="283">
        <v>36</v>
      </c>
      <c r="B45" s="263" t="s">
        <v>230</v>
      </c>
      <c r="C45" s="263">
        <v>337.25</v>
      </c>
      <c r="D45" s="265">
        <v>340.68333333333334</v>
      </c>
      <c r="E45" s="265">
        <v>331.56666666666666</v>
      </c>
      <c r="F45" s="265">
        <v>325.88333333333333</v>
      </c>
      <c r="G45" s="265">
        <v>316.76666666666665</v>
      </c>
      <c r="H45" s="265">
        <v>346.36666666666667</v>
      </c>
      <c r="I45" s="265">
        <v>355.48333333333335</v>
      </c>
      <c r="J45" s="265">
        <v>361.16666666666669</v>
      </c>
      <c r="K45" s="263">
        <v>349.8</v>
      </c>
      <c r="L45" s="263">
        <v>335</v>
      </c>
      <c r="M45" s="263">
        <v>72.110110000000006</v>
      </c>
    </row>
    <row r="46" spans="1:13">
      <c r="A46" s="283">
        <v>37</v>
      </c>
      <c r="B46" s="263" t="s">
        <v>60</v>
      </c>
      <c r="C46" s="263">
        <v>91.2</v>
      </c>
      <c r="D46" s="265">
        <v>93.233333333333348</v>
      </c>
      <c r="E46" s="265">
        <v>86.616666666666703</v>
      </c>
      <c r="F46" s="265">
        <v>82.03333333333336</v>
      </c>
      <c r="G46" s="265">
        <v>75.416666666666714</v>
      </c>
      <c r="H46" s="265">
        <v>97.816666666666691</v>
      </c>
      <c r="I46" s="265">
        <v>104.43333333333334</v>
      </c>
      <c r="J46" s="265">
        <v>109.01666666666668</v>
      </c>
      <c r="K46" s="263">
        <v>99.85</v>
      </c>
      <c r="L46" s="263">
        <v>88.65</v>
      </c>
      <c r="M46" s="263">
        <v>1842.0558100000001</v>
      </c>
    </row>
    <row r="47" spans="1:13">
      <c r="A47" s="283">
        <v>38</v>
      </c>
      <c r="B47" s="263" t="s">
        <v>61</v>
      </c>
      <c r="C47" s="263">
        <v>84.3</v>
      </c>
      <c r="D47" s="265">
        <v>89.84999999999998</v>
      </c>
      <c r="E47" s="265">
        <v>78.299999999999955</v>
      </c>
      <c r="F47" s="265">
        <v>72.299999999999969</v>
      </c>
      <c r="G47" s="265">
        <v>60.749999999999943</v>
      </c>
      <c r="H47" s="265">
        <v>95.849999999999966</v>
      </c>
      <c r="I47" s="265">
        <v>107.4</v>
      </c>
      <c r="J47" s="265">
        <v>113.39999999999998</v>
      </c>
      <c r="K47" s="263">
        <v>101.4</v>
      </c>
      <c r="L47" s="263">
        <v>83.85</v>
      </c>
      <c r="M47" s="263">
        <v>659.63703999999996</v>
      </c>
    </row>
    <row r="48" spans="1:13">
      <c r="A48" s="283">
        <v>39</v>
      </c>
      <c r="B48" s="263" t="s">
        <v>62</v>
      </c>
      <c r="C48" s="263">
        <v>1499</v>
      </c>
      <c r="D48" s="265">
        <v>1506.4833333333333</v>
      </c>
      <c r="E48" s="265">
        <v>1480.0666666666666</v>
      </c>
      <c r="F48" s="265">
        <v>1461.1333333333332</v>
      </c>
      <c r="G48" s="265">
        <v>1434.7166666666665</v>
      </c>
      <c r="H48" s="265">
        <v>1525.4166666666667</v>
      </c>
      <c r="I48" s="265">
        <v>1551.8333333333333</v>
      </c>
      <c r="J48" s="265">
        <v>1570.7666666666669</v>
      </c>
      <c r="K48" s="263">
        <v>1532.9</v>
      </c>
      <c r="L48" s="263">
        <v>1487.55</v>
      </c>
      <c r="M48" s="263">
        <v>5.8990900000000002</v>
      </c>
    </row>
    <row r="49" spans="1:13">
      <c r="A49" s="283">
        <v>40</v>
      </c>
      <c r="B49" s="263" t="s">
        <v>65</v>
      </c>
      <c r="C49" s="263">
        <v>741.25</v>
      </c>
      <c r="D49" s="265">
        <v>747.65</v>
      </c>
      <c r="E49" s="265">
        <v>731.9</v>
      </c>
      <c r="F49" s="265">
        <v>722.55</v>
      </c>
      <c r="G49" s="265">
        <v>706.8</v>
      </c>
      <c r="H49" s="265">
        <v>757</v>
      </c>
      <c r="I49" s="265">
        <v>772.75</v>
      </c>
      <c r="J49" s="265">
        <v>782.1</v>
      </c>
      <c r="K49" s="263">
        <v>763.4</v>
      </c>
      <c r="L49" s="263">
        <v>738.3</v>
      </c>
      <c r="M49" s="263">
        <v>7.1198499999999996</v>
      </c>
    </row>
    <row r="50" spans="1:13">
      <c r="A50" s="283">
        <v>41</v>
      </c>
      <c r="B50" s="263" t="s">
        <v>64</v>
      </c>
      <c r="C50" s="263">
        <v>135.4</v>
      </c>
      <c r="D50" s="265">
        <v>137.03333333333333</v>
      </c>
      <c r="E50" s="265">
        <v>131.36666666666667</v>
      </c>
      <c r="F50" s="265">
        <v>127.33333333333334</v>
      </c>
      <c r="G50" s="265">
        <v>121.66666666666669</v>
      </c>
      <c r="H50" s="265">
        <v>141.06666666666666</v>
      </c>
      <c r="I50" s="265">
        <v>146.73333333333335</v>
      </c>
      <c r="J50" s="265">
        <v>150.76666666666665</v>
      </c>
      <c r="K50" s="263">
        <v>142.69999999999999</v>
      </c>
      <c r="L50" s="263">
        <v>133</v>
      </c>
      <c r="M50" s="263">
        <v>172.12311</v>
      </c>
    </row>
    <row r="51" spans="1:13">
      <c r="A51" s="283">
        <v>42</v>
      </c>
      <c r="B51" s="263" t="s">
        <v>66</v>
      </c>
      <c r="C51" s="263">
        <v>603</v>
      </c>
      <c r="D51" s="265">
        <v>609.63333333333333</v>
      </c>
      <c r="E51" s="265">
        <v>588.41666666666663</v>
      </c>
      <c r="F51" s="265">
        <v>573.83333333333326</v>
      </c>
      <c r="G51" s="265">
        <v>552.61666666666656</v>
      </c>
      <c r="H51" s="265">
        <v>624.2166666666667</v>
      </c>
      <c r="I51" s="265">
        <v>645.43333333333339</v>
      </c>
      <c r="J51" s="265">
        <v>660.01666666666677</v>
      </c>
      <c r="K51" s="263">
        <v>630.85</v>
      </c>
      <c r="L51" s="263">
        <v>595.04999999999995</v>
      </c>
      <c r="M51" s="263">
        <v>29.339210000000001</v>
      </c>
    </row>
    <row r="52" spans="1:13">
      <c r="A52" s="283">
        <v>43</v>
      </c>
      <c r="B52" s="263" t="s">
        <v>69</v>
      </c>
      <c r="C52" s="263">
        <v>40.4</v>
      </c>
      <c r="D52" s="265">
        <v>41.083333333333336</v>
      </c>
      <c r="E52" s="265">
        <v>38.916666666666671</v>
      </c>
      <c r="F52" s="265">
        <v>37.433333333333337</v>
      </c>
      <c r="G52" s="265">
        <v>35.266666666666673</v>
      </c>
      <c r="H52" s="265">
        <v>42.56666666666667</v>
      </c>
      <c r="I52" s="265">
        <v>44.733333333333341</v>
      </c>
      <c r="J52" s="265">
        <v>46.216666666666669</v>
      </c>
      <c r="K52" s="263">
        <v>43.25</v>
      </c>
      <c r="L52" s="263">
        <v>39.6</v>
      </c>
      <c r="M52" s="263">
        <v>744.72617000000002</v>
      </c>
    </row>
    <row r="53" spans="1:13">
      <c r="A53" s="283">
        <v>44</v>
      </c>
      <c r="B53" s="263" t="s">
        <v>73</v>
      </c>
      <c r="C53" s="263">
        <v>430</v>
      </c>
      <c r="D53" s="265">
        <v>432.76666666666665</v>
      </c>
      <c r="E53" s="265">
        <v>420.73333333333329</v>
      </c>
      <c r="F53" s="265">
        <v>411.46666666666664</v>
      </c>
      <c r="G53" s="265">
        <v>399.43333333333328</v>
      </c>
      <c r="H53" s="265">
        <v>442.0333333333333</v>
      </c>
      <c r="I53" s="265">
        <v>454.06666666666661</v>
      </c>
      <c r="J53" s="265">
        <v>463.33333333333331</v>
      </c>
      <c r="K53" s="263">
        <v>444.8</v>
      </c>
      <c r="L53" s="263">
        <v>423.5</v>
      </c>
      <c r="M53" s="263">
        <v>244.46305000000001</v>
      </c>
    </row>
    <row r="54" spans="1:13">
      <c r="A54" s="283">
        <v>45</v>
      </c>
      <c r="B54" s="263" t="s">
        <v>68</v>
      </c>
      <c r="C54" s="263">
        <v>581.35</v>
      </c>
      <c r="D54" s="265">
        <v>584.2833333333333</v>
      </c>
      <c r="E54" s="265">
        <v>572.56666666666661</v>
      </c>
      <c r="F54" s="265">
        <v>563.7833333333333</v>
      </c>
      <c r="G54" s="265">
        <v>552.06666666666661</v>
      </c>
      <c r="H54" s="265">
        <v>593.06666666666661</v>
      </c>
      <c r="I54" s="265">
        <v>604.7833333333333</v>
      </c>
      <c r="J54" s="265">
        <v>613.56666666666661</v>
      </c>
      <c r="K54" s="263">
        <v>596</v>
      </c>
      <c r="L54" s="263">
        <v>575.5</v>
      </c>
      <c r="M54" s="263">
        <v>191.06404000000001</v>
      </c>
    </row>
    <row r="55" spans="1:13">
      <c r="A55" s="283">
        <v>46</v>
      </c>
      <c r="B55" s="263" t="s">
        <v>70</v>
      </c>
      <c r="C55" s="263">
        <v>404</v>
      </c>
      <c r="D55" s="265">
        <v>408.4666666666667</v>
      </c>
      <c r="E55" s="265">
        <v>397.13333333333338</v>
      </c>
      <c r="F55" s="265">
        <v>390.26666666666671</v>
      </c>
      <c r="G55" s="265">
        <v>378.93333333333339</v>
      </c>
      <c r="H55" s="265">
        <v>415.33333333333337</v>
      </c>
      <c r="I55" s="265">
        <v>426.66666666666663</v>
      </c>
      <c r="J55" s="265">
        <v>433.53333333333336</v>
      </c>
      <c r="K55" s="263">
        <v>419.8</v>
      </c>
      <c r="L55" s="263">
        <v>401.6</v>
      </c>
      <c r="M55" s="263">
        <v>48.341560000000001</v>
      </c>
    </row>
    <row r="56" spans="1:13">
      <c r="A56" s="283">
        <v>47</v>
      </c>
      <c r="B56" s="263" t="s">
        <v>231</v>
      </c>
      <c r="C56" s="263">
        <v>1192.25</v>
      </c>
      <c r="D56" s="265">
        <v>1198.6666666666667</v>
      </c>
      <c r="E56" s="265">
        <v>1178.3333333333335</v>
      </c>
      <c r="F56" s="265">
        <v>1164.4166666666667</v>
      </c>
      <c r="G56" s="265">
        <v>1144.0833333333335</v>
      </c>
      <c r="H56" s="265">
        <v>1212.5833333333335</v>
      </c>
      <c r="I56" s="265">
        <v>1232.916666666667</v>
      </c>
      <c r="J56" s="265">
        <v>1246.8333333333335</v>
      </c>
      <c r="K56" s="263">
        <v>1219</v>
      </c>
      <c r="L56" s="263">
        <v>1184.75</v>
      </c>
      <c r="M56" s="263">
        <v>0.71135999999999999</v>
      </c>
    </row>
    <row r="57" spans="1:13">
      <c r="A57" s="283">
        <v>48</v>
      </c>
      <c r="B57" s="263" t="s">
        <v>71</v>
      </c>
      <c r="C57" s="263">
        <v>15581.45</v>
      </c>
      <c r="D57" s="265">
        <v>15693.85</v>
      </c>
      <c r="E57" s="265">
        <v>15388.7</v>
      </c>
      <c r="F57" s="265">
        <v>15195.95</v>
      </c>
      <c r="G57" s="265">
        <v>14890.800000000001</v>
      </c>
      <c r="H57" s="265">
        <v>15886.6</v>
      </c>
      <c r="I57" s="265">
        <v>16191.749999999998</v>
      </c>
      <c r="J57" s="265">
        <v>16384.5</v>
      </c>
      <c r="K57" s="263">
        <v>15999</v>
      </c>
      <c r="L57" s="263">
        <v>15501.1</v>
      </c>
      <c r="M57" s="263">
        <v>0.54003000000000001</v>
      </c>
    </row>
    <row r="58" spans="1:13">
      <c r="A58" s="283">
        <v>49</v>
      </c>
      <c r="B58" s="263" t="s">
        <v>74</v>
      </c>
      <c r="C58" s="263">
        <v>3331.2</v>
      </c>
      <c r="D58" s="265">
        <v>3344.7333333333336</v>
      </c>
      <c r="E58" s="265">
        <v>3306.4666666666672</v>
      </c>
      <c r="F58" s="265">
        <v>3281.7333333333336</v>
      </c>
      <c r="G58" s="265">
        <v>3243.4666666666672</v>
      </c>
      <c r="H58" s="265">
        <v>3369.4666666666672</v>
      </c>
      <c r="I58" s="265">
        <v>3407.7333333333336</v>
      </c>
      <c r="J58" s="265">
        <v>3432.4666666666672</v>
      </c>
      <c r="K58" s="263">
        <v>3383</v>
      </c>
      <c r="L58" s="263">
        <v>3320</v>
      </c>
      <c r="M58" s="263">
        <v>7.6567600000000002</v>
      </c>
    </row>
    <row r="59" spans="1:13">
      <c r="A59" s="283">
        <v>50</v>
      </c>
      <c r="B59" s="263" t="s">
        <v>80</v>
      </c>
      <c r="C59" s="263">
        <v>611.4</v>
      </c>
      <c r="D59" s="265">
        <v>615.66666666666663</v>
      </c>
      <c r="E59" s="265">
        <v>603.88333333333321</v>
      </c>
      <c r="F59" s="265">
        <v>596.36666666666656</v>
      </c>
      <c r="G59" s="265">
        <v>584.58333333333314</v>
      </c>
      <c r="H59" s="265">
        <v>623.18333333333328</v>
      </c>
      <c r="I59" s="265">
        <v>634.96666666666681</v>
      </c>
      <c r="J59" s="265">
        <v>642.48333333333335</v>
      </c>
      <c r="K59" s="263">
        <v>627.45000000000005</v>
      </c>
      <c r="L59" s="263">
        <v>608.15</v>
      </c>
      <c r="M59" s="263">
        <v>4.1802299999999999</v>
      </c>
    </row>
    <row r="60" spans="1:13">
      <c r="A60" s="283">
        <v>51</v>
      </c>
      <c r="B60" s="263" t="s">
        <v>75</v>
      </c>
      <c r="C60" s="263">
        <v>452.4</v>
      </c>
      <c r="D60" s="265">
        <v>455.25</v>
      </c>
      <c r="E60" s="265">
        <v>444.2</v>
      </c>
      <c r="F60" s="265">
        <v>436</v>
      </c>
      <c r="G60" s="265">
        <v>424.95</v>
      </c>
      <c r="H60" s="265">
        <v>463.45</v>
      </c>
      <c r="I60" s="265">
        <v>474.49999999999994</v>
      </c>
      <c r="J60" s="265">
        <v>482.7</v>
      </c>
      <c r="K60" s="263">
        <v>466.3</v>
      </c>
      <c r="L60" s="263">
        <v>447.05</v>
      </c>
      <c r="M60" s="263">
        <v>32.832430000000002</v>
      </c>
    </row>
    <row r="61" spans="1:13">
      <c r="A61" s="283">
        <v>52</v>
      </c>
      <c r="B61" s="263" t="s">
        <v>76</v>
      </c>
      <c r="C61" s="263">
        <v>160</v>
      </c>
      <c r="D61" s="265">
        <v>162.48333333333332</v>
      </c>
      <c r="E61" s="265">
        <v>155.76666666666665</v>
      </c>
      <c r="F61" s="265">
        <v>151.53333333333333</v>
      </c>
      <c r="G61" s="265">
        <v>144.81666666666666</v>
      </c>
      <c r="H61" s="265">
        <v>166.71666666666664</v>
      </c>
      <c r="I61" s="265">
        <v>173.43333333333328</v>
      </c>
      <c r="J61" s="265">
        <v>177.66666666666663</v>
      </c>
      <c r="K61" s="263">
        <v>169.2</v>
      </c>
      <c r="L61" s="263">
        <v>158.25</v>
      </c>
      <c r="M61" s="263">
        <v>322.82645000000002</v>
      </c>
    </row>
    <row r="62" spans="1:13">
      <c r="A62" s="283">
        <v>53</v>
      </c>
      <c r="B62" s="263" t="s">
        <v>77</v>
      </c>
      <c r="C62" s="263">
        <v>128.80000000000001</v>
      </c>
      <c r="D62" s="265">
        <v>129.98333333333332</v>
      </c>
      <c r="E62" s="265">
        <v>126.76666666666665</v>
      </c>
      <c r="F62" s="265">
        <v>124.73333333333333</v>
      </c>
      <c r="G62" s="265">
        <v>121.51666666666667</v>
      </c>
      <c r="H62" s="265">
        <v>132.01666666666665</v>
      </c>
      <c r="I62" s="265">
        <v>135.23333333333329</v>
      </c>
      <c r="J62" s="265">
        <v>137.26666666666662</v>
      </c>
      <c r="K62" s="263">
        <v>133.19999999999999</v>
      </c>
      <c r="L62" s="263">
        <v>127.95</v>
      </c>
      <c r="M62" s="263">
        <v>17.898849999999999</v>
      </c>
    </row>
    <row r="63" spans="1:13">
      <c r="A63" s="283">
        <v>54</v>
      </c>
      <c r="B63" s="263" t="s">
        <v>81</v>
      </c>
      <c r="C63" s="263">
        <v>530.35</v>
      </c>
      <c r="D63" s="265">
        <v>527.91666666666663</v>
      </c>
      <c r="E63" s="265">
        <v>520.23333333333323</v>
      </c>
      <c r="F63" s="265">
        <v>510.11666666666656</v>
      </c>
      <c r="G63" s="265">
        <v>502.43333333333317</v>
      </c>
      <c r="H63" s="265">
        <v>538.0333333333333</v>
      </c>
      <c r="I63" s="265">
        <v>545.7166666666667</v>
      </c>
      <c r="J63" s="265">
        <v>555.83333333333337</v>
      </c>
      <c r="K63" s="263">
        <v>535.6</v>
      </c>
      <c r="L63" s="263">
        <v>517.79999999999995</v>
      </c>
      <c r="M63" s="263">
        <v>86.541989999999998</v>
      </c>
    </row>
    <row r="64" spans="1:13">
      <c r="A64" s="283">
        <v>55</v>
      </c>
      <c r="B64" s="263" t="s">
        <v>82</v>
      </c>
      <c r="C64" s="263">
        <v>807.35</v>
      </c>
      <c r="D64" s="265">
        <v>810.6</v>
      </c>
      <c r="E64" s="265">
        <v>795.75</v>
      </c>
      <c r="F64" s="265">
        <v>784.15</v>
      </c>
      <c r="G64" s="265">
        <v>769.3</v>
      </c>
      <c r="H64" s="265">
        <v>822.2</v>
      </c>
      <c r="I64" s="265">
        <v>837.05000000000018</v>
      </c>
      <c r="J64" s="265">
        <v>848.65000000000009</v>
      </c>
      <c r="K64" s="263">
        <v>825.45</v>
      </c>
      <c r="L64" s="263">
        <v>799</v>
      </c>
      <c r="M64" s="263">
        <v>38.344430000000003</v>
      </c>
    </row>
    <row r="65" spans="1:13">
      <c r="A65" s="283">
        <v>56</v>
      </c>
      <c r="B65" s="263" t="s">
        <v>232</v>
      </c>
      <c r="C65" s="263">
        <v>164.45</v>
      </c>
      <c r="D65" s="265">
        <v>165.06666666666663</v>
      </c>
      <c r="E65" s="265">
        <v>162.78333333333327</v>
      </c>
      <c r="F65" s="265">
        <v>161.11666666666665</v>
      </c>
      <c r="G65" s="265">
        <v>158.83333333333329</v>
      </c>
      <c r="H65" s="265">
        <v>166.73333333333326</v>
      </c>
      <c r="I65" s="265">
        <v>169.01666666666662</v>
      </c>
      <c r="J65" s="265">
        <v>170.68333333333325</v>
      </c>
      <c r="K65" s="263">
        <v>167.35</v>
      </c>
      <c r="L65" s="263">
        <v>163.4</v>
      </c>
      <c r="M65" s="263">
        <v>16.999020000000002</v>
      </c>
    </row>
    <row r="66" spans="1:13">
      <c r="A66" s="283">
        <v>57</v>
      </c>
      <c r="B66" s="263" t="s">
        <v>83</v>
      </c>
      <c r="C66" s="263">
        <v>139.25</v>
      </c>
      <c r="D66" s="265">
        <v>139.9</v>
      </c>
      <c r="E66" s="265">
        <v>136.60000000000002</v>
      </c>
      <c r="F66" s="265">
        <v>133.95000000000002</v>
      </c>
      <c r="G66" s="265">
        <v>130.65000000000003</v>
      </c>
      <c r="H66" s="265">
        <v>142.55000000000001</v>
      </c>
      <c r="I66" s="265">
        <v>145.85000000000002</v>
      </c>
      <c r="J66" s="265">
        <v>148.5</v>
      </c>
      <c r="K66" s="263">
        <v>143.19999999999999</v>
      </c>
      <c r="L66" s="263">
        <v>137.25</v>
      </c>
      <c r="M66" s="263">
        <v>229.4478</v>
      </c>
    </row>
    <row r="67" spans="1:13">
      <c r="A67" s="283">
        <v>58</v>
      </c>
      <c r="B67" s="263" t="s">
        <v>825</v>
      </c>
      <c r="C67" s="263">
        <v>2570.25</v>
      </c>
      <c r="D67" s="265">
        <v>2586.4166666666665</v>
      </c>
      <c r="E67" s="265">
        <v>2527.9333333333329</v>
      </c>
      <c r="F67" s="265">
        <v>2485.6166666666663</v>
      </c>
      <c r="G67" s="265">
        <v>2427.1333333333328</v>
      </c>
      <c r="H67" s="265">
        <v>2628.7333333333331</v>
      </c>
      <c r="I67" s="265">
        <v>2687.2166666666667</v>
      </c>
      <c r="J67" s="265">
        <v>2729.5333333333333</v>
      </c>
      <c r="K67" s="263">
        <v>2644.9</v>
      </c>
      <c r="L67" s="263">
        <v>2544.1</v>
      </c>
      <c r="M67" s="263">
        <v>2.09259</v>
      </c>
    </row>
    <row r="68" spans="1:13">
      <c r="A68" s="283">
        <v>59</v>
      </c>
      <c r="B68" s="263" t="s">
        <v>84</v>
      </c>
      <c r="C68" s="263">
        <v>1554.8</v>
      </c>
      <c r="D68" s="265">
        <v>1560.3999999999999</v>
      </c>
      <c r="E68" s="265">
        <v>1541.3999999999996</v>
      </c>
      <c r="F68" s="265">
        <v>1527.9999999999998</v>
      </c>
      <c r="G68" s="265">
        <v>1508.9999999999995</v>
      </c>
      <c r="H68" s="265">
        <v>1573.7999999999997</v>
      </c>
      <c r="I68" s="265">
        <v>1592.8000000000002</v>
      </c>
      <c r="J68" s="265">
        <v>1606.1999999999998</v>
      </c>
      <c r="K68" s="263">
        <v>1579.4</v>
      </c>
      <c r="L68" s="263">
        <v>1547</v>
      </c>
      <c r="M68" s="263">
        <v>3.6305999999999998</v>
      </c>
    </row>
    <row r="69" spans="1:13">
      <c r="A69" s="283">
        <v>60</v>
      </c>
      <c r="B69" s="263" t="s">
        <v>85</v>
      </c>
      <c r="C69" s="263">
        <v>568.95000000000005</v>
      </c>
      <c r="D69" s="265">
        <v>570.98333333333335</v>
      </c>
      <c r="E69" s="265">
        <v>554.4666666666667</v>
      </c>
      <c r="F69" s="265">
        <v>539.98333333333335</v>
      </c>
      <c r="G69" s="265">
        <v>523.4666666666667</v>
      </c>
      <c r="H69" s="265">
        <v>585.4666666666667</v>
      </c>
      <c r="I69" s="265">
        <v>601.98333333333335</v>
      </c>
      <c r="J69" s="265">
        <v>616.4666666666667</v>
      </c>
      <c r="K69" s="263">
        <v>587.5</v>
      </c>
      <c r="L69" s="263">
        <v>556.5</v>
      </c>
      <c r="M69" s="263">
        <v>98.805800000000005</v>
      </c>
    </row>
    <row r="70" spans="1:13">
      <c r="A70" s="283">
        <v>61</v>
      </c>
      <c r="B70" s="263" t="s">
        <v>233</v>
      </c>
      <c r="C70" s="263">
        <v>768.4</v>
      </c>
      <c r="D70" s="265">
        <v>773.63333333333333</v>
      </c>
      <c r="E70" s="265">
        <v>758.26666666666665</v>
      </c>
      <c r="F70" s="265">
        <v>748.13333333333333</v>
      </c>
      <c r="G70" s="265">
        <v>732.76666666666665</v>
      </c>
      <c r="H70" s="265">
        <v>783.76666666666665</v>
      </c>
      <c r="I70" s="265">
        <v>799.13333333333321</v>
      </c>
      <c r="J70" s="265">
        <v>809.26666666666665</v>
      </c>
      <c r="K70" s="263">
        <v>789</v>
      </c>
      <c r="L70" s="263">
        <v>763.5</v>
      </c>
      <c r="M70" s="263">
        <v>3.2743500000000001</v>
      </c>
    </row>
    <row r="71" spans="1:13">
      <c r="A71" s="283">
        <v>62</v>
      </c>
      <c r="B71" s="263" t="s">
        <v>234</v>
      </c>
      <c r="C71" s="263">
        <v>396.65</v>
      </c>
      <c r="D71" s="265">
        <v>397.61666666666662</v>
      </c>
      <c r="E71" s="265">
        <v>392.73333333333323</v>
      </c>
      <c r="F71" s="265">
        <v>388.81666666666661</v>
      </c>
      <c r="G71" s="265">
        <v>383.93333333333322</v>
      </c>
      <c r="H71" s="265">
        <v>401.53333333333325</v>
      </c>
      <c r="I71" s="265">
        <v>406.41666666666657</v>
      </c>
      <c r="J71" s="265">
        <v>410.33333333333326</v>
      </c>
      <c r="K71" s="263">
        <v>402.5</v>
      </c>
      <c r="L71" s="263">
        <v>393.7</v>
      </c>
      <c r="M71" s="263">
        <v>16.0867</v>
      </c>
    </row>
    <row r="72" spans="1:13">
      <c r="A72" s="283">
        <v>63</v>
      </c>
      <c r="B72" s="263" t="s">
        <v>86</v>
      </c>
      <c r="C72" s="263">
        <v>769.7</v>
      </c>
      <c r="D72" s="265">
        <v>769.33333333333337</v>
      </c>
      <c r="E72" s="265">
        <v>753.66666666666674</v>
      </c>
      <c r="F72" s="265">
        <v>737.63333333333333</v>
      </c>
      <c r="G72" s="265">
        <v>721.9666666666667</v>
      </c>
      <c r="H72" s="265">
        <v>785.36666666666679</v>
      </c>
      <c r="I72" s="265">
        <v>801.03333333333353</v>
      </c>
      <c r="J72" s="265">
        <v>817.06666666666683</v>
      </c>
      <c r="K72" s="263">
        <v>785</v>
      </c>
      <c r="L72" s="263">
        <v>753.3</v>
      </c>
      <c r="M72" s="263">
        <v>8.3326399999999996</v>
      </c>
    </row>
    <row r="73" spans="1:13">
      <c r="A73" s="283">
        <v>64</v>
      </c>
      <c r="B73" s="263" t="s">
        <v>92</v>
      </c>
      <c r="C73" s="263">
        <v>300.60000000000002</v>
      </c>
      <c r="D73" s="265">
        <v>301.55</v>
      </c>
      <c r="E73" s="265">
        <v>292.10000000000002</v>
      </c>
      <c r="F73" s="265">
        <v>283.60000000000002</v>
      </c>
      <c r="G73" s="265">
        <v>274.15000000000003</v>
      </c>
      <c r="H73" s="265">
        <v>310.05</v>
      </c>
      <c r="I73" s="265">
        <v>319.49999999999994</v>
      </c>
      <c r="J73" s="265">
        <v>328</v>
      </c>
      <c r="K73" s="263">
        <v>311</v>
      </c>
      <c r="L73" s="263">
        <v>293.05</v>
      </c>
      <c r="M73" s="263">
        <v>205.51419999999999</v>
      </c>
    </row>
    <row r="74" spans="1:13">
      <c r="A74" s="283">
        <v>65</v>
      </c>
      <c r="B74" s="263" t="s">
        <v>87</v>
      </c>
      <c r="C74" s="263">
        <v>513.45000000000005</v>
      </c>
      <c r="D74" s="265">
        <v>512.1</v>
      </c>
      <c r="E74" s="265">
        <v>509.20000000000005</v>
      </c>
      <c r="F74" s="265">
        <v>504.95000000000005</v>
      </c>
      <c r="G74" s="265">
        <v>502.05000000000007</v>
      </c>
      <c r="H74" s="265">
        <v>516.35</v>
      </c>
      <c r="I74" s="265">
        <v>519.24999999999989</v>
      </c>
      <c r="J74" s="265">
        <v>523.5</v>
      </c>
      <c r="K74" s="263">
        <v>515</v>
      </c>
      <c r="L74" s="263">
        <v>507.85</v>
      </c>
      <c r="M74" s="263">
        <v>138.49233000000001</v>
      </c>
    </row>
    <row r="75" spans="1:13">
      <c r="A75" s="283">
        <v>66</v>
      </c>
      <c r="B75" s="263" t="s">
        <v>235</v>
      </c>
      <c r="C75" s="263">
        <v>1476.3</v>
      </c>
      <c r="D75" s="265">
        <v>1479.2666666666664</v>
      </c>
      <c r="E75" s="265">
        <v>1463.6333333333328</v>
      </c>
      <c r="F75" s="265">
        <v>1450.9666666666662</v>
      </c>
      <c r="G75" s="265">
        <v>1435.3333333333326</v>
      </c>
      <c r="H75" s="265">
        <v>1491.9333333333329</v>
      </c>
      <c r="I75" s="265">
        <v>1507.5666666666666</v>
      </c>
      <c r="J75" s="265">
        <v>1520.2333333333331</v>
      </c>
      <c r="K75" s="263">
        <v>1494.9</v>
      </c>
      <c r="L75" s="263">
        <v>1466.6</v>
      </c>
      <c r="M75" s="263">
        <v>1.4853700000000001</v>
      </c>
    </row>
    <row r="76" spans="1:13">
      <c r="A76" s="283">
        <v>67</v>
      </c>
      <c r="B76" s="263" t="s">
        <v>839</v>
      </c>
      <c r="C76" s="263">
        <v>357.05</v>
      </c>
      <c r="D76" s="265">
        <v>359.41666666666669</v>
      </c>
      <c r="E76" s="265">
        <v>343.83333333333337</v>
      </c>
      <c r="F76" s="265">
        <v>330.61666666666667</v>
      </c>
      <c r="G76" s="265">
        <v>315.03333333333336</v>
      </c>
      <c r="H76" s="265">
        <v>372.63333333333338</v>
      </c>
      <c r="I76" s="265">
        <v>388.21666666666675</v>
      </c>
      <c r="J76" s="265">
        <v>401.43333333333339</v>
      </c>
      <c r="K76" s="263">
        <v>375</v>
      </c>
      <c r="L76" s="263">
        <v>346.2</v>
      </c>
      <c r="M76" s="263">
        <v>28.77948</v>
      </c>
    </row>
    <row r="77" spans="1:13">
      <c r="A77" s="283">
        <v>68</v>
      </c>
      <c r="B77" s="263" t="s">
        <v>90</v>
      </c>
      <c r="C77" s="263">
        <v>3523.2</v>
      </c>
      <c r="D77" s="265">
        <v>3539.4</v>
      </c>
      <c r="E77" s="265">
        <v>3473.8</v>
      </c>
      <c r="F77" s="265">
        <v>3424.4</v>
      </c>
      <c r="G77" s="265">
        <v>3358.8</v>
      </c>
      <c r="H77" s="265">
        <v>3588.8</v>
      </c>
      <c r="I77" s="265">
        <v>3654.3999999999996</v>
      </c>
      <c r="J77" s="265">
        <v>3703.8</v>
      </c>
      <c r="K77" s="263">
        <v>3605</v>
      </c>
      <c r="L77" s="263">
        <v>3490</v>
      </c>
      <c r="M77" s="263">
        <v>7.4541599999999999</v>
      </c>
    </row>
    <row r="78" spans="1:13">
      <c r="A78" s="283">
        <v>69</v>
      </c>
      <c r="B78" s="263" t="s">
        <v>349</v>
      </c>
      <c r="C78" s="263">
        <v>2428.9</v>
      </c>
      <c r="D78" s="265">
        <v>2438.9666666666667</v>
      </c>
      <c r="E78" s="265">
        <v>2385.9333333333334</v>
      </c>
      <c r="F78" s="265">
        <v>2342.9666666666667</v>
      </c>
      <c r="G78" s="265">
        <v>2289.9333333333334</v>
      </c>
      <c r="H78" s="265">
        <v>2481.9333333333334</v>
      </c>
      <c r="I78" s="265">
        <v>2534.9666666666672</v>
      </c>
      <c r="J78" s="265">
        <v>2577.9333333333334</v>
      </c>
      <c r="K78" s="263">
        <v>2492</v>
      </c>
      <c r="L78" s="263">
        <v>2396</v>
      </c>
      <c r="M78" s="263">
        <v>1.88808</v>
      </c>
    </row>
    <row r="79" spans="1:13">
      <c r="A79" s="283">
        <v>70</v>
      </c>
      <c r="B79" s="263" t="s">
        <v>93</v>
      </c>
      <c r="C79" s="263">
        <v>4681.45</v>
      </c>
      <c r="D79" s="265">
        <v>4646.4833333333336</v>
      </c>
      <c r="E79" s="265">
        <v>4564.9666666666672</v>
      </c>
      <c r="F79" s="265">
        <v>4448.4833333333336</v>
      </c>
      <c r="G79" s="265">
        <v>4366.9666666666672</v>
      </c>
      <c r="H79" s="265">
        <v>4762.9666666666672</v>
      </c>
      <c r="I79" s="265">
        <v>4844.4833333333336</v>
      </c>
      <c r="J79" s="265">
        <v>4960.9666666666672</v>
      </c>
      <c r="K79" s="263">
        <v>4728</v>
      </c>
      <c r="L79" s="263">
        <v>4530</v>
      </c>
      <c r="M79" s="263">
        <v>12.78534</v>
      </c>
    </row>
    <row r="80" spans="1:13">
      <c r="A80" s="283">
        <v>71</v>
      </c>
      <c r="B80" s="263" t="s">
        <v>236</v>
      </c>
      <c r="C80" s="263">
        <v>63.25</v>
      </c>
      <c r="D80" s="265">
        <v>63.666666666666664</v>
      </c>
      <c r="E80" s="265">
        <v>62.333333333333329</v>
      </c>
      <c r="F80" s="265">
        <v>61.416666666666664</v>
      </c>
      <c r="G80" s="265">
        <v>60.083333333333329</v>
      </c>
      <c r="H80" s="265">
        <v>64.583333333333329</v>
      </c>
      <c r="I80" s="265">
        <v>65.916666666666657</v>
      </c>
      <c r="J80" s="265">
        <v>66.833333333333329</v>
      </c>
      <c r="K80" s="263">
        <v>65</v>
      </c>
      <c r="L80" s="263">
        <v>62.75</v>
      </c>
      <c r="M80" s="263">
        <v>23.871569999999998</v>
      </c>
    </row>
    <row r="81" spans="1:13">
      <c r="A81" s="283">
        <v>72</v>
      </c>
      <c r="B81" s="263" t="s">
        <v>94</v>
      </c>
      <c r="C81" s="263">
        <v>2584.65</v>
      </c>
      <c r="D81" s="265">
        <v>2600.85</v>
      </c>
      <c r="E81" s="265">
        <v>2553.7999999999997</v>
      </c>
      <c r="F81" s="265">
        <v>2522.9499999999998</v>
      </c>
      <c r="G81" s="265">
        <v>2475.8999999999996</v>
      </c>
      <c r="H81" s="265">
        <v>2631.7</v>
      </c>
      <c r="I81" s="265">
        <v>2678.75</v>
      </c>
      <c r="J81" s="265">
        <v>2709.6</v>
      </c>
      <c r="K81" s="263">
        <v>2647.9</v>
      </c>
      <c r="L81" s="263">
        <v>2570</v>
      </c>
      <c r="M81" s="263">
        <v>15.88781</v>
      </c>
    </row>
    <row r="82" spans="1:13">
      <c r="A82" s="283">
        <v>73</v>
      </c>
      <c r="B82" s="263" t="s">
        <v>237</v>
      </c>
      <c r="C82" s="263">
        <v>473.9</v>
      </c>
      <c r="D82" s="265">
        <v>470.46666666666664</v>
      </c>
      <c r="E82" s="265">
        <v>460.98333333333329</v>
      </c>
      <c r="F82" s="265">
        <v>448.06666666666666</v>
      </c>
      <c r="G82" s="265">
        <v>438.58333333333331</v>
      </c>
      <c r="H82" s="265">
        <v>483.38333333333327</v>
      </c>
      <c r="I82" s="265">
        <v>492.86666666666662</v>
      </c>
      <c r="J82" s="265">
        <v>505.78333333333325</v>
      </c>
      <c r="K82" s="263">
        <v>479.95</v>
      </c>
      <c r="L82" s="263">
        <v>457.55</v>
      </c>
      <c r="M82" s="263">
        <v>3.58914</v>
      </c>
    </row>
    <row r="83" spans="1:13">
      <c r="A83" s="283">
        <v>74</v>
      </c>
      <c r="B83" s="263" t="s">
        <v>238</v>
      </c>
      <c r="C83" s="263">
        <v>1395.45</v>
      </c>
      <c r="D83" s="265">
        <v>1405.0666666666666</v>
      </c>
      <c r="E83" s="265">
        <v>1371.8833333333332</v>
      </c>
      <c r="F83" s="265">
        <v>1348.3166666666666</v>
      </c>
      <c r="G83" s="265">
        <v>1315.1333333333332</v>
      </c>
      <c r="H83" s="265">
        <v>1428.6333333333332</v>
      </c>
      <c r="I83" s="265">
        <v>1461.8166666666666</v>
      </c>
      <c r="J83" s="265">
        <v>1485.3833333333332</v>
      </c>
      <c r="K83" s="263">
        <v>1438.25</v>
      </c>
      <c r="L83" s="263">
        <v>1381.5</v>
      </c>
      <c r="M83" s="263">
        <v>1.0230999999999999</v>
      </c>
    </row>
    <row r="84" spans="1:13">
      <c r="A84" s="283">
        <v>75</v>
      </c>
      <c r="B84" s="263" t="s">
        <v>96</v>
      </c>
      <c r="C84" s="263">
        <v>1335.95</v>
      </c>
      <c r="D84" s="265">
        <v>1343.8833333333332</v>
      </c>
      <c r="E84" s="265">
        <v>1318.7666666666664</v>
      </c>
      <c r="F84" s="265">
        <v>1301.5833333333333</v>
      </c>
      <c r="G84" s="265">
        <v>1276.4666666666665</v>
      </c>
      <c r="H84" s="265">
        <v>1361.0666666666664</v>
      </c>
      <c r="I84" s="265">
        <v>1386.1833333333332</v>
      </c>
      <c r="J84" s="265">
        <v>1403.3666666666663</v>
      </c>
      <c r="K84" s="263">
        <v>1369</v>
      </c>
      <c r="L84" s="263">
        <v>1326.7</v>
      </c>
      <c r="M84" s="263">
        <v>8.8922500000000007</v>
      </c>
    </row>
    <row r="85" spans="1:13">
      <c r="A85" s="283">
        <v>76</v>
      </c>
      <c r="B85" s="263" t="s">
        <v>97</v>
      </c>
      <c r="C85" s="263">
        <v>204.45</v>
      </c>
      <c r="D85" s="265">
        <v>206.13333333333333</v>
      </c>
      <c r="E85" s="265">
        <v>200.41666666666666</v>
      </c>
      <c r="F85" s="265">
        <v>196.38333333333333</v>
      </c>
      <c r="G85" s="265">
        <v>190.66666666666666</v>
      </c>
      <c r="H85" s="265">
        <v>210.16666666666666</v>
      </c>
      <c r="I85" s="265">
        <v>215.88333333333335</v>
      </c>
      <c r="J85" s="265">
        <v>219.91666666666666</v>
      </c>
      <c r="K85" s="263">
        <v>211.85</v>
      </c>
      <c r="L85" s="263">
        <v>202.1</v>
      </c>
      <c r="M85" s="263">
        <v>49.68674</v>
      </c>
    </row>
    <row r="86" spans="1:13">
      <c r="A86" s="283">
        <v>77</v>
      </c>
      <c r="B86" s="263" t="s">
        <v>98</v>
      </c>
      <c r="C86" s="263">
        <v>83.45</v>
      </c>
      <c r="D86" s="265">
        <v>84.500000000000014</v>
      </c>
      <c r="E86" s="265">
        <v>81.600000000000023</v>
      </c>
      <c r="F86" s="265">
        <v>79.750000000000014</v>
      </c>
      <c r="G86" s="265">
        <v>76.850000000000023</v>
      </c>
      <c r="H86" s="265">
        <v>86.350000000000023</v>
      </c>
      <c r="I86" s="265">
        <v>89.250000000000028</v>
      </c>
      <c r="J86" s="265">
        <v>91.100000000000023</v>
      </c>
      <c r="K86" s="263">
        <v>87.4</v>
      </c>
      <c r="L86" s="263">
        <v>82.65</v>
      </c>
      <c r="M86" s="263">
        <v>219.97526999999999</v>
      </c>
    </row>
    <row r="87" spans="1:13">
      <c r="A87" s="283">
        <v>78</v>
      </c>
      <c r="B87" s="263" t="s">
        <v>360</v>
      </c>
      <c r="C87" s="263">
        <v>158.85</v>
      </c>
      <c r="D87" s="265">
        <v>159.45000000000002</v>
      </c>
      <c r="E87" s="265">
        <v>157.40000000000003</v>
      </c>
      <c r="F87" s="265">
        <v>155.95000000000002</v>
      </c>
      <c r="G87" s="265">
        <v>153.90000000000003</v>
      </c>
      <c r="H87" s="265">
        <v>160.90000000000003</v>
      </c>
      <c r="I87" s="265">
        <v>162.95000000000005</v>
      </c>
      <c r="J87" s="265">
        <v>164.40000000000003</v>
      </c>
      <c r="K87" s="263">
        <v>161.5</v>
      </c>
      <c r="L87" s="263">
        <v>158</v>
      </c>
      <c r="M87" s="263">
        <v>18.037669999999999</v>
      </c>
    </row>
    <row r="88" spans="1:13">
      <c r="A88" s="283">
        <v>79</v>
      </c>
      <c r="B88" s="263" t="s">
        <v>241</v>
      </c>
      <c r="C88" s="263">
        <v>76.05</v>
      </c>
      <c r="D88" s="265">
        <v>77.083333333333329</v>
      </c>
      <c r="E88" s="265">
        <v>73.966666666666654</v>
      </c>
      <c r="F88" s="265">
        <v>71.883333333333326</v>
      </c>
      <c r="G88" s="265">
        <v>68.766666666666652</v>
      </c>
      <c r="H88" s="265">
        <v>79.166666666666657</v>
      </c>
      <c r="I88" s="265">
        <v>82.283333333333331</v>
      </c>
      <c r="J88" s="265">
        <v>84.36666666666666</v>
      </c>
      <c r="K88" s="263">
        <v>80.2</v>
      </c>
      <c r="L88" s="263">
        <v>75</v>
      </c>
      <c r="M88" s="263">
        <v>41.962989999999998</v>
      </c>
    </row>
    <row r="89" spans="1:13">
      <c r="A89" s="283">
        <v>80</v>
      </c>
      <c r="B89" s="263" t="s">
        <v>99</v>
      </c>
      <c r="C89" s="263">
        <v>145.4</v>
      </c>
      <c r="D89" s="265">
        <v>146.11666666666667</v>
      </c>
      <c r="E89" s="265">
        <v>142.78333333333336</v>
      </c>
      <c r="F89" s="265">
        <v>140.16666666666669</v>
      </c>
      <c r="G89" s="265">
        <v>136.83333333333337</v>
      </c>
      <c r="H89" s="265">
        <v>148.73333333333335</v>
      </c>
      <c r="I89" s="265">
        <v>152.06666666666666</v>
      </c>
      <c r="J89" s="265">
        <v>154.68333333333334</v>
      </c>
      <c r="K89" s="263">
        <v>149.44999999999999</v>
      </c>
      <c r="L89" s="263">
        <v>143.5</v>
      </c>
      <c r="M89" s="263">
        <v>696.53863999999999</v>
      </c>
    </row>
    <row r="90" spans="1:13">
      <c r="A90" s="283">
        <v>81</v>
      </c>
      <c r="B90" s="263" t="s">
        <v>102</v>
      </c>
      <c r="C90" s="263">
        <v>25.2</v>
      </c>
      <c r="D90" s="265">
        <v>25.466666666666669</v>
      </c>
      <c r="E90" s="265">
        <v>24.583333333333336</v>
      </c>
      <c r="F90" s="265">
        <v>23.966666666666669</v>
      </c>
      <c r="G90" s="265">
        <v>23.083333333333336</v>
      </c>
      <c r="H90" s="265">
        <v>26.083333333333336</v>
      </c>
      <c r="I90" s="265">
        <v>26.966666666666669</v>
      </c>
      <c r="J90" s="265">
        <v>27.583333333333336</v>
      </c>
      <c r="K90" s="263">
        <v>26.35</v>
      </c>
      <c r="L90" s="263">
        <v>24.85</v>
      </c>
      <c r="M90" s="263">
        <v>162.39597000000001</v>
      </c>
    </row>
    <row r="91" spans="1:13">
      <c r="A91" s="283">
        <v>82</v>
      </c>
      <c r="B91" s="263" t="s">
        <v>242</v>
      </c>
      <c r="C91" s="263">
        <v>205.05</v>
      </c>
      <c r="D91" s="265">
        <v>200.05000000000004</v>
      </c>
      <c r="E91" s="265">
        <v>195.05000000000007</v>
      </c>
      <c r="F91" s="265">
        <v>185.05000000000004</v>
      </c>
      <c r="G91" s="265">
        <v>180.05000000000007</v>
      </c>
      <c r="H91" s="265">
        <v>210.05000000000007</v>
      </c>
      <c r="I91" s="265">
        <v>215.05</v>
      </c>
      <c r="J91" s="265">
        <v>225.05000000000007</v>
      </c>
      <c r="K91" s="263">
        <v>205.05</v>
      </c>
      <c r="L91" s="263">
        <v>190.05</v>
      </c>
      <c r="M91" s="263">
        <v>77.574370000000002</v>
      </c>
    </row>
    <row r="92" spans="1:13">
      <c r="A92" s="283">
        <v>83</v>
      </c>
      <c r="B92" s="263" t="s">
        <v>100</v>
      </c>
      <c r="C92" s="263">
        <v>482.25</v>
      </c>
      <c r="D92" s="265">
        <v>487.41666666666669</v>
      </c>
      <c r="E92" s="265">
        <v>472.98333333333335</v>
      </c>
      <c r="F92" s="265">
        <v>463.71666666666664</v>
      </c>
      <c r="G92" s="265">
        <v>449.2833333333333</v>
      </c>
      <c r="H92" s="265">
        <v>496.68333333333339</v>
      </c>
      <c r="I92" s="265">
        <v>511.11666666666667</v>
      </c>
      <c r="J92" s="265">
        <v>520.38333333333344</v>
      </c>
      <c r="K92" s="263">
        <v>501.85</v>
      </c>
      <c r="L92" s="263">
        <v>478.15</v>
      </c>
      <c r="M92" s="263">
        <v>30.07629</v>
      </c>
    </row>
    <row r="93" spans="1:13">
      <c r="A93" s="283">
        <v>84</v>
      </c>
      <c r="B93" s="263" t="s">
        <v>243</v>
      </c>
      <c r="C93" s="263">
        <v>484.05</v>
      </c>
      <c r="D93" s="265">
        <v>485.86666666666662</v>
      </c>
      <c r="E93" s="265">
        <v>478.23333333333323</v>
      </c>
      <c r="F93" s="265">
        <v>472.41666666666663</v>
      </c>
      <c r="G93" s="265">
        <v>464.78333333333325</v>
      </c>
      <c r="H93" s="265">
        <v>491.68333333333322</v>
      </c>
      <c r="I93" s="265">
        <v>499.31666666666655</v>
      </c>
      <c r="J93" s="265">
        <v>505.13333333333321</v>
      </c>
      <c r="K93" s="263">
        <v>493.5</v>
      </c>
      <c r="L93" s="263">
        <v>480.05</v>
      </c>
      <c r="M93" s="263">
        <v>1.72461</v>
      </c>
    </row>
    <row r="94" spans="1:13">
      <c r="A94" s="283">
        <v>85</v>
      </c>
      <c r="B94" s="263" t="s">
        <v>103</v>
      </c>
      <c r="C94" s="263">
        <v>709.7</v>
      </c>
      <c r="D94" s="265">
        <v>715.31666666666661</v>
      </c>
      <c r="E94" s="265">
        <v>697.68333333333317</v>
      </c>
      <c r="F94" s="265">
        <v>685.66666666666652</v>
      </c>
      <c r="G94" s="265">
        <v>668.03333333333308</v>
      </c>
      <c r="H94" s="265">
        <v>727.33333333333326</v>
      </c>
      <c r="I94" s="265">
        <v>744.9666666666667</v>
      </c>
      <c r="J94" s="265">
        <v>756.98333333333335</v>
      </c>
      <c r="K94" s="263">
        <v>732.95</v>
      </c>
      <c r="L94" s="263">
        <v>703.3</v>
      </c>
      <c r="M94" s="263">
        <v>17.58878</v>
      </c>
    </row>
    <row r="95" spans="1:13">
      <c r="A95" s="283">
        <v>86</v>
      </c>
      <c r="B95" s="263" t="s">
        <v>244</v>
      </c>
      <c r="C95" s="263">
        <v>448</v>
      </c>
      <c r="D95" s="265">
        <v>446.36666666666662</v>
      </c>
      <c r="E95" s="265">
        <v>439.88333333333321</v>
      </c>
      <c r="F95" s="265">
        <v>431.76666666666659</v>
      </c>
      <c r="G95" s="265">
        <v>425.28333333333319</v>
      </c>
      <c r="H95" s="265">
        <v>454.48333333333323</v>
      </c>
      <c r="I95" s="265">
        <v>460.9666666666667</v>
      </c>
      <c r="J95" s="265">
        <v>469.08333333333326</v>
      </c>
      <c r="K95" s="263">
        <v>452.85</v>
      </c>
      <c r="L95" s="263">
        <v>438.25</v>
      </c>
      <c r="M95" s="263">
        <v>1.99315</v>
      </c>
    </row>
    <row r="96" spans="1:13">
      <c r="A96" s="283">
        <v>87</v>
      </c>
      <c r="B96" s="263" t="s">
        <v>245</v>
      </c>
      <c r="C96" s="263">
        <v>1523.25</v>
      </c>
      <c r="D96" s="265">
        <v>1518.2666666666664</v>
      </c>
      <c r="E96" s="265">
        <v>1500.5833333333328</v>
      </c>
      <c r="F96" s="265">
        <v>1477.9166666666663</v>
      </c>
      <c r="G96" s="265">
        <v>1460.2333333333327</v>
      </c>
      <c r="H96" s="265">
        <v>1540.9333333333329</v>
      </c>
      <c r="I96" s="265">
        <v>1558.6166666666663</v>
      </c>
      <c r="J96" s="265">
        <v>1581.2833333333331</v>
      </c>
      <c r="K96" s="263">
        <v>1535.95</v>
      </c>
      <c r="L96" s="263">
        <v>1495.6</v>
      </c>
      <c r="M96" s="263">
        <v>10.6267</v>
      </c>
    </row>
    <row r="97" spans="1:13">
      <c r="A97" s="283">
        <v>88</v>
      </c>
      <c r="B97" s="263" t="s">
        <v>104</v>
      </c>
      <c r="C97" s="263">
        <v>1218</v>
      </c>
      <c r="D97" s="265">
        <v>1222.5666666666666</v>
      </c>
      <c r="E97" s="265">
        <v>1205.4333333333332</v>
      </c>
      <c r="F97" s="265">
        <v>1192.8666666666666</v>
      </c>
      <c r="G97" s="265">
        <v>1175.7333333333331</v>
      </c>
      <c r="H97" s="265">
        <v>1235.1333333333332</v>
      </c>
      <c r="I97" s="265">
        <v>1252.2666666666664</v>
      </c>
      <c r="J97" s="265">
        <v>1264.8333333333333</v>
      </c>
      <c r="K97" s="263">
        <v>1239.7</v>
      </c>
      <c r="L97" s="263">
        <v>1210</v>
      </c>
      <c r="M97" s="263">
        <v>13.14508</v>
      </c>
    </row>
    <row r="98" spans="1:13">
      <c r="A98" s="283">
        <v>89</v>
      </c>
      <c r="B98" s="263" t="s">
        <v>373</v>
      </c>
      <c r="C98" s="263">
        <v>495.85</v>
      </c>
      <c r="D98" s="265">
        <v>494.73333333333335</v>
      </c>
      <c r="E98" s="265">
        <v>483.4666666666667</v>
      </c>
      <c r="F98" s="265">
        <v>471.08333333333337</v>
      </c>
      <c r="G98" s="265">
        <v>459.81666666666672</v>
      </c>
      <c r="H98" s="265">
        <v>507.11666666666667</v>
      </c>
      <c r="I98" s="265">
        <v>518.38333333333333</v>
      </c>
      <c r="J98" s="265">
        <v>530.76666666666665</v>
      </c>
      <c r="K98" s="263">
        <v>506</v>
      </c>
      <c r="L98" s="263">
        <v>482.35</v>
      </c>
      <c r="M98" s="263">
        <v>20.368539999999999</v>
      </c>
    </row>
    <row r="99" spans="1:13">
      <c r="A99" s="283">
        <v>90</v>
      </c>
      <c r="B99" s="263" t="s">
        <v>247</v>
      </c>
      <c r="C99" s="263">
        <v>248.7</v>
      </c>
      <c r="D99" s="265">
        <v>252.16666666666666</v>
      </c>
      <c r="E99" s="265">
        <v>243.5333333333333</v>
      </c>
      <c r="F99" s="265">
        <v>238.36666666666665</v>
      </c>
      <c r="G99" s="265">
        <v>229.73333333333329</v>
      </c>
      <c r="H99" s="265">
        <v>257.33333333333331</v>
      </c>
      <c r="I99" s="265">
        <v>265.9666666666667</v>
      </c>
      <c r="J99" s="265">
        <v>271.13333333333333</v>
      </c>
      <c r="K99" s="263">
        <v>260.8</v>
      </c>
      <c r="L99" s="263">
        <v>247</v>
      </c>
      <c r="M99" s="263">
        <v>13.922549999999999</v>
      </c>
    </row>
    <row r="100" spans="1:13">
      <c r="A100" s="283">
        <v>91</v>
      </c>
      <c r="B100" s="263" t="s">
        <v>107</v>
      </c>
      <c r="C100" s="263">
        <v>950.15</v>
      </c>
      <c r="D100" s="265">
        <v>950.86666666666679</v>
      </c>
      <c r="E100" s="265">
        <v>943.73333333333358</v>
      </c>
      <c r="F100" s="265">
        <v>937.31666666666683</v>
      </c>
      <c r="G100" s="265">
        <v>930.18333333333362</v>
      </c>
      <c r="H100" s="265">
        <v>957.28333333333353</v>
      </c>
      <c r="I100" s="265">
        <v>964.41666666666674</v>
      </c>
      <c r="J100" s="265">
        <v>970.83333333333348</v>
      </c>
      <c r="K100" s="263">
        <v>958</v>
      </c>
      <c r="L100" s="263">
        <v>944.45</v>
      </c>
      <c r="M100" s="263">
        <v>54.948160000000001</v>
      </c>
    </row>
    <row r="101" spans="1:13">
      <c r="A101" s="283">
        <v>92</v>
      </c>
      <c r="B101" s="263" t="s">
        <v>249</v>
      </c>
      <c r="C101" s="263">
        <v>2934.25</v>
      </c>
      <c r="D101" s="265">
        <v>2944.9333333333329</v>
      </c>
      <c r="E101" s="265">
        <v>2891.516666666666</v>
      </c>
      <c r="F101" s="265">
        <v>2848.7833333333328</v>
      </c>
      <c r="G101" s="265">
        <v>2795.3666666666659</v>
      </c>
      <c r="H101" s="265">
        <v>2987.6666666666661</v>
      </c>
      <c r="I101" s="265">
        <v>3041.083333333333</v>
      </c>
      <c r="J101" s="265">
        <v>3083.8166666666662</v>
      </c>
      <c r="K101" s="263">
        <v>2998.35</v>
      </c>
      <c r="L101" s="263">
        <v>2902.2</v>
      </c>
      <c r="M101" s="263">
        <v>1.4468399999999999</v>
      </c>
    </row>
    <row r="102" spans="1:13">
      <c r="A102" s="283">
        <v>93</v>
      </c>
      <c r="B102" s="263" t="s">
        <v>109</v>
      </c>
      <c r="C102" s="263">
        <v>1539.1</v>
      </c>
      <c r="D102" s="265">
        <v>1545.4333333333334</v>
      </c>
      <c r="E102" s="265">
        <v>1526.6666666666667</v>
      </c>
      <c r="F102" s="265">
        <v>1514.2333333333333</v>
      </c>
      <c r="G102" s="265">
        <v>1495.4666666666667</v>
      </c>
      <c r="H102" s="265">
        <v>1557.8666666666668</v>
      </c>
      <c r="I102" s="265">
        <v>1576.6333333333332</v>
      </c>
      <c r="J102" s="265">
        <v>1589.0666666666668</v>
      </c>
      <c r="K102" s="263">
        <v>1564.2</v>
      </c>
      <c r="L102" s="263">
        <v>1533</v>
      </c>
      <c r="M102" s="263">
        <v>85.697540000000004</v>
      </c>
    </row>
    <row r="103" spans="1:13">
      <c r="A103" s="283">
        <v>94</v>
      </c>
      <c r="B103" s="263" t="s">
        <v>250</v>
      </c>
      <c r="C103" s="263">
        <v>710.65</v>
      </c>
      <c r="D103" s="265">
        <v>712.4</v>
      </c>
      <c r="E103" s="265">
        <v>701.34999999999991</v>
      </c>
      <c r="F103" s="265">
        <v>692.05</v>
      </c>
      <c r="G103" s="265">
        <v>680.99999999999989</v>
      </c>
      <c r="H103" s="265">
        <v>721.69999999999993</v>
      </c>
      <c r="I103" s="265">
        <v>732.74999999999989</v>
      </c>
      <c r="J103" s="265">
        <v>742.05</v>
      </c>
      <c r="K103" s="263">
        <v>723.45</v>
      </c>
      <c r="L103" s="263">
        <v>703.1</v>
      </c>
      <c r="M103" s="263">
        <v>37.876379999999997</v>
      </c>
    </row>
    <row r="104" spans="1:13">
      <c r="A104" s="283">
        <v>95</v>
      </c>
      <c r="B104" s="263" t="s">
        <v>105</v>
      </c>
      <c r="C104" s="263">
        <v>1139</v>
      </c>
      <c r="D104" s="265">
        <v>1146.2166666666667</v>
      </c>
      <c r="E104" s="265">
        <v>1121.9333333333334</v>
      </c>
      <c r="F104" s="265">
        <v>1104.8666666666668</v>
      </c>
      <c r="G104" s="265">
        <v>1080.5833333333335</v>
      </c>
      <c r="H104" s="265">
        <v>1163.2833333333333</v>
      </c>
      <c r="I104" s="265">
        <v>1187.5666666666666</v>
      </c>
      <c r="J104" s="265">
        <v>1204.6333333333332</v>
      </c>
      <c r="K104" s="263">
        <v>1170.5</v>
      </c>
      <c r="L104" s="263">
        <v>1129.1500000000001</v>
      </c>
      <c r="M104" s="263">
        <v>15.885</v>
      </c>
    </row>
    <row r="105" spans="1:13">
      <c r="A105" s="283">
        <v>96</v>
      </c>
      <c r="B105" s="263" t="s">
        <v>110</v>
      </c>
      <c r="C105" s="263">
        <v>3389.7</v>
      </c>
      <c r="D105" s="265">
        <v>3427.5166666666664</v>
      </c>
      <c r="E105" s="265">
        <v>3332.1833333333329</v>
      </c>
      <c r="F105" s="265">
        <v>3274.6666666666665</v>
      </c>
      <c r="G105" s="265">
        <v>3179.333333333333</v>
      </c>
      <c r="H105" s="265">
        <v>3485.0333333333328</v>
      </c>
      <c r="I105" s="265">
        <v>3580.3666666666668</v>
      </c>
      <c r="J105" s="265">
        <v>3637.8833333333328</v>
      </c>
      <c r="K105" s="263">
        <v>3522.85</v>
      </c>
      <c r="L105" s="263">
        <v>3370</v>
      </c>
      <c r="M105" s="263">
        <v>9.95322</v>
      </c>
    </row>
    <row r="106" spans="1:13">
      <c r="A106" s="283">
        <v>97</v>
      </c>
      <c r="B106" s="263" t="s">
        <v>112</v>
      </c>
      <c r="C106" s="263">
        <v>308</v>
      </c>
      <c r="D106" s="265">
        <v>307.86666666666667</v>
      </c>
      <c r="E106" s="265">
        <v>302.38333333333333</v>
      </c>
      <c r="F106" s="265">
        <v>296.76666666666665</v>
      </c>
      <c r="G106" s="265">
        <v>291.2833333333333</v>
      </c>
      <c r="H106" s="265">
        <v>313.48333333333335</v>
      </c>
      <c r="I106" s="265">
        <v>318.9666666666667</v>
      </c>
      <c r="J106" s="265">
        <v>324.58333333333337</v>
      </c>
      <c r="K106" s="263">
        <v>313.35000000000002</v>
      </c>
      <c r="L106" s="263">
        <v>302.25</v>
      </c>
      <c r="M106" s="263">
        <v>174.10356999999999</v>
      </c>
    </row>
    <row r="107" spans="1:13">
      <c r="A107" s="283">
        <v>98</v>
      </c>
      <c r="B107" s="263" t="s">
        <v>113</v>
      </c>
      <c r="C107" s="263">
        <v>244</v>
      </c>
      <c r="D107" s="265">
        <v>244.96666666666667</v>
      </c>
      <c r="E107" s="265">
        <v>237.53333333333333</v>
      </c>
      <c r="F107" s="265">
        <v>231.06666666666666</v>
      </c>
      <c r="G107" s="265">
        <v>223.63333333333333</v>
      </c>
      <c r="H107" s="265">
        <v>251.43333333333334</v>
      </c>
      <c r="I107" s="265">
        <v>258.86666666666667</v>
      </c>
      <c r="J107" s="265">
        <v>265.33333333333337</v>
      </c>
      <c r="K107" s="263">
        <v>252.4</v>
      </c>
      <c r="L107" s="263">
        <v>238.5</v>
      </c>
      <c r="M107" s="263">
        <v>133.01954000000001</v>
      </c>
    </row>
    <row r="108" spans="1:13">
      <c r="A108" s="283">
        <v>99</v>
      </c>
      <c r="B108" s="263" t="s">
        <v>114</v>
      </c>
      <c r="C108" s="263">
        <v>2181.1</v>
      </c>
      <c r="D108" s="265">
        <v>2175.0333333333333</v>
      </c>
      <c r="E108" s="265">
        <v>2156.0666666666666</v>
      </c>
      <c r="F108" s="265">
        <v>2131.0333333333333</v>
      </c>
      <c r="G108" s="265">
        <v>2112.0666666666666</v>
      </c>
      <c r="H108" s="265">
        <v>2200.0666666666666</v>
      </c>
      <c r="I108" s="265">
        <v>2219.0333333333328</v>
      </c>
      <c r="J108" s="265">
        <v>2244.0666666666666</v>
      </c>
      <c r="K108" s="263">
        <v>2194</v>
      </c>
      <c r="L108" s="263">
        <v>2150</v>
      </c>
      <c r="M108" s="263">
        <v>33.640300000000003</v>
      </c>
    </row>
    <row r="109" spans="1:13">
      <c r="A109" s="283">
        <v>100</v>
      </c>
      <c r="B109" s="263" t="s">
        <v>251</v>
      </c>
      <c r="C109" s="263">
        <v>300.5</v>
      </c>
      <c r="D109" s="265">
        <v>302.13333333333338</v>
      </c>
      <c r="E109" s="265">
        <v>296.41666666666674</v>
      </c>
      <c r="F109" s="265">
        <v>292.33333333333337</v>
      </c>
      <c r="G109" s="265">
        <v>286.61666666666673</v>
      </c>
      <c r="H109" s="265">
        <v>306.21666666666675</v>
      </c>
      <c r="I109" s="265">
        <v>311.93333333333334</v>
      </c>
      <c r="J109" s="265">
        <v>316.01666666666677</v>
      </c>
      <c r="K109" s="263">
        <v>307.85000000000002</v>
      </c>
      <c r="L109" s="263">
        <v>298.05</v>
      </c>
      <c r="M109" s="263">
        <v>8.1194799999999994</v>
      </c>
    </row>
    <row r="110" spans="1:13">
      <c r="A110" s="283">
        <v>101</v>
      </c>
      <c r="B110" s="263" t="s">
        <v>252</v>
      </c>
      <c r="C110" s="263">
        <v>45.15</v>
      </c>
      <c r="D110" s="265">
        <v>45.716666666666661</v>
      </c>
      <c r="E110" s="265">
        <v>43.633333333333326</v>
      </c>
      <c r="F110" s="265">
        <v>42.116666666666667</v>
      </c>
      <c r="G110" s="265">
        <v>40.033333333333331</v>
      </c>
      <c r="H110" s="265">
        <v>47.23333333333332</v>
      </c>
      <c r="I110" s="265">
        <v>49.316666666666649</v>
      </c>
      <c r="J110" s="265">
        <v>50.833333333333314</v>
      </c>
      <c r="K110" s="263">
        <v>47.8</v>
      </c>
      <c r="L110" s="263">
        <v>44.2</v>
      </c>
      <c r="M110" s="263">
        <v>48.405659999999997</v>
      </c>
    </row>
    <row r="111" spans="1:13">
      <c r="A111" s="283">
        <v>102</v>
      </c>
      <c r="B111" s="263" t="s">
        <v>108</v>
      </c>
      <c r="C111" s="263">
        <v>2741.3</v>
      </c>
      <c r="D111" s="265">
        <v>2740.15</v>
      </c>
      <c r="E111" s="265">
        <v>2715.3</v>
      </c>
      <c r="F111" s="265">
        <v>2689.3</v>
      </c>
      <c r="G111" s="265">
        <v>2664.4500000000003</v>
      </c>
      <c r="H111" s="265">
        <v>2766.15</v>
      </c>
      <c r="I111" s="265">
        <v>2790.9999999999995</v>
      </c>
      <c r="J111" s="265">
        <v>2817</v>
      </c>
      <c r="K111" s="263">
        <v>2765</v>
      </c>
      <c r="L111" s="263">
        <v>2714.15</v>
      </c>
      <c r="M111" s="263">
        <v>22.751460000000002</v>
      </c>
    </row>
    <row r="112" spans="1:13">
      <c r="A112" s="283">
        <v>103</v>
      </c>
      <c r="B112" s="263" t="s">
        <v>116</v>
      </c>
      <c r="C112" s="263">
        <v>624.04999999999995</v>
      </c>
      <c r="D112" s="265">
        <v>626.18333333333328</v>
      </c>
      <c r="E112" s="265">
        <v>616.86666666666656</v>
      </c>
      <c r="F112" s="265">
        <v>609.68333333333328</v>
      </c>
      <c r="G112" s="265">
        <v>600.36666666666656</v>
      </c>
      <c r="H112" s="265">
        <v>633.36666666666656</v>
      </c>
      <c r="I112" s="265">
        <v>642.68333333333339</v>
      </c>
      <c r="J112" s="265">
        <v>649.86666666666656</v>
      </c>
      <c r="K112" s="263">
        <v>635.5</v>
      </c>
      <c r="L112" s="263">
        <v>619</v>
      </c>
      <c r="M112" s="263">
        <v>240.55811</v>
      </c>
    </row>
    <row r="113" spans="1:13">
      <c r="A113" s="283">
        <v>104</v>
      </c>
      <c r="B113" s="263" t="s">
        <v>253</v>
      </c>
      <c r="C113" s="263">
        <v>1493.75</v>
      </c>
      <c r="D113" s="265">
        <v>1500.6833333333334</v>
      </c>
      <c r="E113" s="265">
        <v>1481.3666666666668</v>
      </c>
      <c r="F113" s="265">
        <v>1468.9833333333333</v>
      </c>
      <c r="G113" s="265">
        <v>1449.6666666666667</v>
      </c>
      <c r="H113" s="265">
        <v>1513.0666666666668</v>
      </c>
      <c r="I113" s="265">
        <v>1532.3833333333334</v>
      </c>
      <c r="J113" s="265">
        <v>1544.7666666666669</v>
      </c>
      <c r="K113" s="263">
        <v>1520</v>
      </c>
      <c r="L113" s="263">
        <v>1488.3</v>
      </c>
      <c r="M113" s="263">
        <v>7.0551000000000004</v>
      </c>
    </row>
    <row r="114" spans="1:13">
      <c r="A114" s="283">
        <v>105</v>
      </c>
      <c r="B114" s="263" t="s">
        <v>117</v>
      </c>
      <c r="C114" s="263">
        <v>485.45</v>
      </c>
      <c r="D114" s="265">
        <v>487.40000000000003</v>
      </c>
      <c r="E114" s="265">
        <v>477.35000000000008</v>
      </c>
      <c r="F114" s="265">
        <v>469.25000000000006</v>
      </c>
      <c r="G114" s="265">
        <v>459.2000000000001</v>
      </c>
      <c r="H114" s="265">
        <v>495.50000000000006</v>
      </c>
      <c r="I114" s="265">
        <v>505.55</v>
      </c>
      <c r="J114" s="265">
        <v>513.65000000000009</v>
      </c>
      <c r="K114" s="263">
        <v>497.45</v>
      </c>
      <c r="L114" s="263">
        <v>479.3</v>
      </c>
      <c r="M114" s="263">
        <v>31.91423</v>
      </c>
    </row>
    <row r="115" spans="1:13">
      <c r="A115" s="283">
        <v>106</v>
      </c>
      <c r="B115" s="263" t="s">
        <v>388</v>
      </c>
      <c r="C115" s="263">
        <v>402.9</v>
      </c>
      <c r="D115" s="265">
        <v>406.38333333333338</v>
      </c>
      <c r="E115" s="265">
        <v>396.51666666666677</v>
      </c>
      <c r="F115" s="265">
        <v>390.13333333333338</v>
      </c>
      <c r="G115" s="265">
        <v>380.26666666666677</v>
      </c>
      <c r="H115" s="265">
        <v>412.76666666666677</v>
      </c>
      <c r="I115" s="265">
        <v>422.63333333333344</v>
      </c>
      <c r="J115" s="265">
        <v>429.01666666666677</v>
      </c>
      <c r="K115" s="263">
        <v>416.25</v>
      </c>
      <c r="L115" s="263">
        <v>400</v>
      </c>
      <c r="M115" s="263">
        <v>6.2582000000000004</v>
      </c>
    </row>
    <row r="116" spans="1:13">
      <c r="A116" s="283">
        <v>107</v>
      </c>
      <c r="B116" s="263" t="s">
        <v>119</v>
      </c>
      <c r="C116" s="263">
        <v>62.4</v>
      </c>
      <c r="D116" s="265">
        <v>62.266666666666659</v>
      </c>
      <c r="E116" s="265">
        <v>57.73333333333332</v>
      </c>
      <c r="F116" s="265">
        <v>53.066666666666663</v>
      </c>
      <c r="G116" s="265">
        <v>48.533333333333324</v>
      </c>
      <c r="H116" s="265">
        <v>66.933333333333309</v>
      </c>
      <c r="I116" s="265">
        <v>71.466666666666669</v>
      </c>
      <c r="J116" s="265">
        <v>76.133333333333312</v>
      </c>
      <c r="K116" s="263">
        <v>66.8</v>
      </c>
      <c r="L116" s="263">
        <v>57.6</v>
      </c>
      <c r="M116" s="263">
        <v>2614.1798899999999</v>
      </c>
    </row>
    <row r="117" spans="1:13">
      <c r="A117" s="283">
        <v>108</v>
      </c>
      <c r="B117" s="263" t="s">
        <v>126</v>
      </c>
      <c r="C117" s="263">
        <v>215.95</v>
      </c>
      <c r="D117" s="265">
        <v>216.28333333333333</v>
      </c>
      <c r="E117" s="265">
        <v>213.66666666666666</v>
      </c>
      <c r="F117" s="265">
        <v>211.38333333333333</v>
      </c>
      <c r="G117" s="265">
        <v>208.76666666666665</v>
      </c>
      <c r="H117" s="265">
        <v>218.56666666666666</v>
      </c>
      <c r="I117" s="265">
        <v>221.18333333333334</v>
      </c>
      <c r="J117" s="265">
        <v>223.46666666666667</v>
      </c>
      <c r="K117" s="263">
        <v>218.9</v>
      </c>
      <c r="L117" s="263">
        <v>214</v>
      </c>
      <c r="M117" s="263">
        <v>281.25202999999999</v>
      </c>
    </row>
    <row r="118" spans="1:13">
      <c r="A118" s="283">
        <v>109</v>
      </c>
      <c r="B118" s="263" t="s">
        <v>115</v>
      </c>
      <c r="C118" s="263">
        <v>228.9</v>
      </c>
      <c r="D118" s="265">
        <v>233.20000000000002</v>
      </c>
      <c r="E118" s="265">
        <v>219.00000000000003</v>
      </c>
      <c r="F118" s="265">
        <v>209.10000000000002</v>
      </c>
      <c r="G118" s="265">
        <v>194.90000000000003</v>
      </c>
      <c r="H118" s="265">
        <v>243.10000000000002</v>
      </c>
      <c r="I118" s="265">
        <v>257.3</v>
      </c>
      <c r="J118" s="265">
        <v>267.20000000000005</v>
      </c>
      <c r="K118" s="263">
        <v>247.4</v>
      </c>
      <c r="L118" s="263">
        <v>223.3</v>
      </c>
      <c r="M118" s="263">
        <v>563.44546000000003</v>
      </c>
    </row>
    <row r="119" spans="1:13">
      <c r="A119" s="283">
        <v>110</v>
      </c>
      <c r="B119" s="263" t="s">
        <v>256</v>
      </c>
      <c r="C119" s="263">
        <v>123.8</v>
      </c>
      <c r="D119" s="265">
        <v>124.45</v>
      </c>
      <c r="E119" s="265">
        <v>122.7</v>
      </c>
      <c r="F119" s="265">
        <v>121.6</v>
      </c>
      <c r="G119" s="265">
        <v>119.85</v>
      </c>
      <c r="H119" s="265">
        <v>125.55000000000001</v>
      </c>
      <c r="I119" s="265">
        <v>127.30000000000001</v>
      </c>
      <c r="J119" s="265">
        <v>128.40000000000003</v>
      </c>
      <c r="K119" s="263">
        <v>126.2</v>
      </c>
      <c r="L119" s="263">
        <v>123.35</v>
      </c>
      <c r="M119" s="263">
        <v>43.351649999999999</v>
      </c>
    </row>
    <row r="120" spans="1:13">
      <c r="A120" s="283">
        <v>111</v>
      </c>
      <c r="B120" s="263" t="s">
        <v>125</v>
      </c>
      <c r="C120" s="263">
        <v>97.55</v>
      </c>
      <c r="D120" s="265">
        <v>98.05</v>
      </c>
      <c r="E120" s="265">
        <v>95.6</v>
      </c>
      <c r="F120" s="265">
        <v>93.649999999999991</v>
      </c>
      <c r="G120" s="265">
        <v>91.199999999999989</v>
      </c>
      <c r="H120" s="265">
        <v>100</v>
      </c>
      <c r="I120" s="265">
        <v>102.45000000000002</v>
      </c>
      <c r="J120" s="265">
        <v>104.4</v>
      </c>
      <c r="K120" s="263">
        <v>100.5</v>
      </c>
      <c r="L120" s="263">
        <v>96.1</v>
      </c>
      <c r="M120" s="263">
        <v>421.93351000000001</v>
      </c>
    </row>
    <row r="121" spans="1:13">
      <c r="A121" s="283">
        <v>112</v>
      </c>
      <c r="B121" s="263" t="s">
        <v>773</v>
      </c>
      <c r="C121" s="263">
        <v>1675.4</v>
      </c>
      <c r="D121" s="265">
        <v>1682.2</v>
      </c>
      <c r="E121" s="265">
        <v>1649.15</v>
      </c>
      <c r="F121" s="265">
        <v>1622.9</v>
      </c>
      <c r="G121" s="265">
        <v>1589.8500000000001</v>
      </c>
      <c r="H121" s="265">
        <v>1708.45</v>
      </c>
      <c r="I121" s="265">
        <v>1741.4999999999998</v>
      </c>
      <c r="J121" s="265">
        <v>1767.75</v>
      </c>
      <c r="K121" s="263">
        <v>1715.25</v>
      </c>
      <c r="L121" s="263">
        <v>1655.95</v>
      </c>
      <c r="M121" s="263">
        <v>9.9736399999999996</v>
      </c>
    </row>
    <row r="122" spans="1:13">
      <c r="A122" s="283">
        <v>113</v>
      </c>
      <c r="B122" s="263" t="s">
        <v>120</v>
      </c>
      <c r="C122" s="263">
        <v>542.95000000000005</v>
      </c>
      <c r="D122" s="265">
        <v>549.18333333333339</v>
      </c>
      <c r="E122" s="265">
        <v>528.41666666666674</v>
      </c>
      <c r="F122" s="265">
        <v>513.88333333333333</v>
      </c>
      <c r="G122" s="265">
        <v>493.11666666666667</v>
      </c>
      <c r="H122" s="265">
        <v>563.71666666666681</v>
      </c>
      <c r="I122" s="265">
        <v>584.48333333333346</v>
      </c>
      <c r="J122" s="265">
        <v>599.01666666666688</v>
      </c>
      <c r="K122" s="263">
        <v>569.95000000000005</v>
      </c>
      <c r="L122" s="263">
        <v>534.65</v>
      </c>
      <c r="M122" s="263">
        <v>51.114420000000003</v>
      </c>
    </row>
    <row r="123" spans="1:13">
      <c r="A123" s="283">
        <v>114</v>
      </c>
      <c r="B123" s="263" t="s">
        <v>831</v>
      </c>
      <c r="C123" s="263">
        <v>260.75</v>
      </c>
      <c r="D123" s="265">
        <v>260.2166666666667</v>
      </c>
      <c r="E123" s="265">
        <v>254.58333333333337</v>
      </c>
      <c r="F123" s="265">
        <v>248.41666666666669</v>
      </c>
      <c r="G123" s="265">
        <v>242.78333333333336</v>
      </c>
      <c r="H123" s="265">
        <v>266.38333333333338</v>
      </c>
      <c r="I123" s="265">
        <v>272.01666666666671</v>
      </c>
      <c r="J123" s="265">
        <v>278.18333333333339</v>
      </c>
      <c r="K123" s="263">
        <v>265.85000000000002</v>
      </c>
      <c r="L123" s="263">
        <v>254.05</v>
      </c>
      <c r="M123" s="263">
        <v>58.510199999999998</v>
      </c>
    </row>
    <row r="124" spans="1:13">
      <c r="A124" s="283">
        <v>115</v>
      </c>
      <c r="B124" s="263" t="s">
        <v>122</v>
      </c>
      <c r="C124" s="263">
        <v>1065.9000000000001</v>
      </c>
      <c r="D124" s="265">
        <v>1056.0833333333333</v>
      </c>
      <c r="E124" s="265">
        <v>1037.6166666666666</v>
      </c>
      <c r="F124" s="265">
        <v>1009.3333333333333</v>
      </c>
      <c r="G124" s="265">
        <v>990.86666666666656</v>
      </c>
      <c r="H124" s="265">
        <v>1084.3666666666666</v>
      </c>
      <c r="I124" s="265">
        <v>1102.8333333333333</v>
      </c>
      <c r="J124" s="265">
        <v>1131.1166666666666</v>
      </c>
      <c r="K124" s="263">
        <v>1074.55</v>
      </c>
      <c r="L124" s="263">
        <v>1027.8</v>
      </c>
      <c r="M124" s="263">
        <v>145.57526999999999</v>
      </c>
    </row>
    <row r="125" spans="1:13">
      <c r="A125" s="283">
        <v>116</v>
      </c>
      <c r="B125" s="263" t="s">
        <v>257</v>
      </c>
      <c r="C125" s="263">
        <v>5170.1499999999996</v>
      </c>
      <c r="D125" s="265">
        <v>5183.5666666666666</v>
      </c>
      <c r="E125" s="265">
        <v>5097.1333333333332</v>
      </c>
      <c r="F125" s="265">
        <v>5024.1166666666668</v>
      </c>
      <c r="G125" s="265">
        <v>4937.6833333333334</v>
      </c>
      <c r="H125" s="265">
        <v>5256.583333333333</v>
      </c>
      <c r="I125" s="265">
        <v>5343.0166666666655</v>
      </c>
      <c r="J125" s="265">
        <v>5416.0333333333328</v>
      </c>
      <c r="K125" s="263">
        <v>5270</v>
      </c>
      <c r="L125" s="263">
        <v>5110.55</v>
      </c>
      <c r="M125" s="263">
        <v>8.6544600000000003</v>
      </c>
    </row>
    <row r="126" spans="1:13">
      <c r="A126" s="283">
        <v>117</v>
      </c>
      <c r="B126" s="263" t="s">
        <v>124</v>
      </c>
      <c r="C126" s="263">
        <v>1291.3</v>
      </c>
      <c r="D126" s="265">
        <v>1289.2</v>
      </c>
      <c r="E126" s="265">
        <v>1278.9000000000001</v>
      </c>
      <c r="F126" s="265">
        <v>1266.5</v>
      </c>
      <c r="G126" s="265">
        <v>1256.2</v>
      </c>
      <c r="H126" s="265">
        <v>1301.6000000000001</v>
      </c>
      <c r="I126" s="265">
        <v>1311.8999999999999</v>
      </c>
      <c r="J126" s="265">
        <v>1324.3000000000002</v>
      </c>
      <c r="K126" s="263">
        <v>1299.5</v>
      </c>
      <c r="L126" s="263">
        <v>1276.8</v>
      </c>
      <c r="M126" s="263">
        <v>53.89696</v>
      </c>
    </row>
    <row r="127" spans="1:13">
      <c r="A127" s="283">
        <v>118</v>
      </c>
      <c r="B127" s="263" t="s">
        <v>121</v>
      </c>
      <c r="C127" s="263">
        <v>1565.8</v>
      </c>
      <c r="D127" s="265">
        <v>1573.1000000000001</v>
      </c>
      <c r="E127" s="265">
        <v>1537.7500000000002</v>
      </c>
      <c r="F127" s="265">
        <v>1509.7</v>
      </c>
      <c r="G127" s="265">
        <v>1474.3500000000001</v>
      </c>
      <c r="H127" s="265">
        <v>1601.1500000000003</v>
      </c>
      <c r="I127" s="265">
        <v>1636.5000000000002</v>
      </c>
      <c r="J127" s="265">
        <v>1664.5500000000004</v>
      </c>
      <c r="K127" s="263">
        <v>1608.45</v>
      </c>
      <c r="L127" s="263">
        <v>1545.05</v>
      </c>
      <c r="M127" s="263">
        <v>8.5539299999999994</v>
      </c>
    </row>
    <row r="128" spans="1:13">
      <c r="A128" s="283">
        <v>119</v>
      </c>
      <c r="B128" s="263" t="s">
        <v>258</v>
      </c>
      <c r="C128" s="263">
        <v>1849.55</v>
      </c>
      <c r="D128" s="265">
        <v>1851.1166666666668</v>
      </c>
      <c r="E128" s="265">
        <v>1838.4333333333336</v>
      </c>
      <c r="F128" s="265">
        <v>1827.3166666666668</v>
      </c>
      <c r="G128" s="265">
        <v>1814.6333333333337</v>
      </c>
      <c r="H128" s="265">
        <v>1862.2333333333336</v>
      </c>
      <c r="I128" s="265">
        <v>1874.916666666667</v>
      </c>
      <c r="J128" s="265">
        <v>1886.0333333333335</v>
      </c>
      <c r="K128" s="263">
        <v>1863.8</v>
      </c>
      <c r="L128" s="263">
        <v>1840</v>
      </c>
      <c r="M128" s="263">
        <v>1.9214500000000001</v>
      </c>
    </row>
    <row r="129" spans="1:13">
      <c r="A129" s="283">
        <v>120</v>
      </c>
      <c r="B129" s="263" t="s">
        <v>259</v>
      </c>
      <c r="C129" s="263">
        <v>73.95</v>
      </c>
      <c r="D129" s="265">
        <v>73.899999999999991</v>
      </c>
      <c r="E129" s="265">
        <v>72.049999999999983</v>
      </c>
      <c r="F129" s="265">
        <v>70.149999999999991</v>
      </c>
      <c r="G129" s="265">
        <v>68.299999999999983</v>
      </c>
      <c r="H129" s="265">
        <v>75.799999999999983</v>
      </c>
      <c r="I129" s="265">
        <v>77.649999999999977</v>
      </c>
      <c r="J129" s="265">
        <v>79.549999999999983</v>
      </c>
      <c r="K129" s="263">
        <v>75.75</v>
      </c>
      <c r="L129" s="263">
        <v>72</v>
      </c>
      <c r="M129" s="263">
        <v>38.619340000000001</v>
      </c>
    </row>
    <row r="130" spans="1:13">
      <c r="A130" s="283">
        <v>121</v>
      </c>
      <c r="B130" s="263" t="s">
        <v>128</v>
      </c>
      <c r="C130" s="263">
        <v>395.65</v>
      </c>
      <c r="D130" s="265">
        <v>398.33333333333331</v>
      </c>
      <c r="E130" s="265">
        <v>388.26666666666665</v>
      </c>
      <c r="F130" s="265">
        <v>380.88333333333333</v>
      </c>
      <c r="G130" s="265">
        <v>370.81666666666666</v>
      </c>
      <c r="H130" s="265">
        <v>405.71666666666664</v>
      </c>
      <c r="I130" s="265">
        <v>415.78333333333336</v>
      </c>
      <c r="J130" s="265">
        <v>423.16666666666663</v>
      </c>
      <c r="K130" s="263">
        <v>408.4</v>
      </c>
      <c r="L130" s="263">
        <v>390.95</v>
      </c>
      <c r="M130" s="263">
        <v>45.276440000000001</v>
      </c>
    </row>
    <row r="131" spans="1:13">
      <c r="A131" s="283">
        <v>122</v>
      </c>
      <c r="B131" s="263" t="s">
        <v>127</v>
      </c>
      <c r="C131" s="263">
        <v>321.5</v>
      </c>
      <c r="D131" s="265">
        <v>322.26666666666671</v>
      </c>
      <c r="E131" s="265">
        <v>311.58333333333343</v>
      </c>
      <c r="F131" s="265">
        <v>301.66666666666674</v>
      </c>
      <c r="G131" s="265">
        <v>290.98333333333346</v>
      </c>
      <c r="H131" s="265">
        <v>332.18333333333339</v>
      </c>
      <c r="I131" s="265">
        <v>342.86666666666667</v>
      </c>
      <c r="J131" s="265">
        <v>352.78333333333336</v>
      </c>
      <c r="K131" s="263">
        <v>332.95</v>
      </c>
      <c r="L131" s="263">
        <v>312.35000000000002</v>
      </c>
      <c r="M131" s="263">
        <v>117.51459</v>
      </c>
    </row>
    <row r="132" spans="1:13">
      <c r="A132" s="283">
        <v>123</v>
      </c>
      <c r="B132" s="263" t="s">
        <v>129</v>
      </c>
      <c r="C132" s="263">
        <v>2951.25</v>
      </c>
      <c r="D132" s="265">
        <v>2951.1</v>
      </c>
      <c r="E132" s="265">
        <v>2896.95</v>
      </c>
      <c r="F132" s="265">
        <v>2842.65</v>
      </c>
      <c r="G132" s="265">
        <v>2788.5</v>
      </c>
      <c r="H132" s="265">
        <v>3005.3999999999996</v>
      </c>
      <c r="I132" s="265">
        <v>3059.55</v>
      </c>
      <c r="J132" s="265">
        <v>3113.8499999999995</v>
      </c>
      <c r="K132" s="263">
        <v>3005.25</v>
      </c>
      <c r="L132" s="263">
        <v>2896.8</v>
      </c>
      <c r="M132" s="263">
        <v>14.054</v>
      </c>
    </row>
    <row r="133" spans="1:13">
      <c r="A133" s="283">
        <v>124</v>
      </c>
      <c r="B133" s="263" t="s">
        <v>131</v>
      </c>
      <c r="C133" s="263">
        <v>1938.75</v>
      </c>
      <c r="D133" s="265">
        <v>1944.5666666666666</v>
      </c>
      <c r="E133" s="265">
        <v>1919.2833333333333</v>
      </c>
      <c r="F133" s="265">
        <v>1899.8166666666666</v>
      </c>
      <c r="G133" s="265">
        <v>1874.5333333333333</v>
      </c>
      <c r="H133" s="265">
        <v>1964.0333333333333</v>
      </c>
      <c r="I133" s="265">
        <v>1989.3166666666666</v>
      </c>
      <c r="J133" s="265">
        <v>2008.7833333333333</v>
      </c>
      <c r="K133" s="263">
        <v>1969.85</v>
      </c>
      <c r="L133" s="263">
        <v>1925.1</v>
      </c>
      <c r="M133" s="263">
        <v>27.356829999999999</v>
      </c>
    </row>
    <row r="134" spans="1:13">
      <c r="A134" s="283">
        <v>125</v>
      </c>
      <c r="B134" s="263" t="s">
        <v>132</v>
      </c>
      <c r="C134" s="263">
        <v>99.85</v>
      </c>
      <c r="D134" s="265">
        <v>101.28333333333335</v>
      </c>
      <c r="E134" s="265">
        <v>97.366666666666688</v>
      </c>
      <c r="F134" s="265">
        <v>94.88333333333334</v>
      </c>
      <c r="G134" s="265">
        <v>90.966666666666683</v>
      </c>
      <c r="H134" s="265">
        <v>103.76666666666669</v>
      </c>
      <c r="I134" s="265">
        <v>107.68333333333335</v>
      </c>
      <c r="J134" s="265">
        <v>110.1666666666667</v>
      </c>
      <c r="K134" s="263">
        <v>105.2</v>
      </c>
      <c r="L134" s="263">
        <v>98.8</v>
      </c>
      <c r="M134" s="263">
        <v>336.41915999999998</v>
      </c>
    </row>
    <row r="135" spans="1:13">
      <c r="A135" s="283">
        <v>126</v>
      </c>
      <c r="B135" s="263" t="s">
        <v>260</v>
      </c>
      <c r="C135" s="263">
        <v>2643.05</v>
      </c>
      <c r="D135" s="265">
        <v>2631.6333333333332</v>
      </c>
      <c r="E135" s="265">
        <v>2588.2666666666664</v>
      </c>
      <c r="F135" s="265">
        <v>2533.4833333333331</v>
      </c>
      <c r="G135" s="265">
        <v>2490.1166666666663</v>
      </c>
      <c r="H135" s="265">
        <v>2686.4166666666665</v>
      </c>
      <c r="I135" s="265">
        <v>2729.7833333333333</v>
      </c>
      <c r="J135" s="265">
        <v>2784.5666666666666</v>
      </c>
      <c r="K135" s="263">
        <v>2675</v>
      </c>
      <c r="L135" s="263">
        <v>2576.85</v>
      </c>
      <c r="M135" s="263">
        <v>0.91922000000000004</v>
      </c>
    </row>
    <row r="136" spans="1:13">
      <c r="A136" s="283">
        <v>127</v>
      </c>
      <c r="B136" s="263" t="s">
        <v>133</v>
      </c>
      <c r="C136" s="263">
        <v>449.3</v>
      </c>
      <c r="D136" s="265">
        <v>457.2833333333333</v>
      </c>
      <c r="E136" s="265">
        <v>435.66666666666663</v>
      </c>
      <c r="F136" s="265">
        <v>422.0333333333333</v>
      </c>
      <c r="G136" s="265">
        <v>400.41666666666663</v>
      </c>
      <c r="H136" s="265">
        <v>470.91666666666663</v>
      </c>
      <c r="I136" s="265">
        <v>492.5333333333333</v>
      </c>
      <c r="J136" s="265">
        <v>506.16666666666663</v>
      </c>
      <c r="K136" s="263">
        <v>478.9</v>
      </c>
      <c r="L136" s="263">
        <v>443.65</v>
      </c>
      <c r="M136" s="263">
        <v>77.849789999999999</v>
      </c>
    </row>
    <row r="137" spans="1:13">
      <c r="A137" s="283">
        <v>128</v>
      </c>
      <c r="B137" s="263" t="s">
        <v>261</v>
      </c>
      <c r="C137" s="263">
        <v>3820.65</v>
      </c>
      <c r="D137" s="265">
        <v>3851.2166666666667</v>
      </c>
      <c r="E137" s="265">
        <v>3777.4333333333334</v>
      </c>
      <c r="F137" s="265">
        <v>3734.2166666666667</v>
      </c>
      <c r="G137" s="265">
        <v>3660.4333333333334</v>
      </c>
      <c r="H137" s="265">
        <v>3894.4333333333334</v>
      </c>
      <c r="I137" s="265">
        <v>3968.2166666666672</v>
      </c>
      <c r="J137" s="265">
        <v>4011.4333333333334</v>
      </c>
      <c r="K137" s="263">
        <v>3925</v>
      </c>
      <c r="L137" s="263">
        <v>3808</v>
      </c>
      <c r="M137" s="263">
        <v>1.2022600000000001</v>
      </c>
    </row>
    <row r="138" spans="1:13">
      <c r="A138" s="283">
        <v>129</v>
      </c>
      <c r="B138" s="263" t="s">
        <v>134</v>
      </c>
      <c r="C138" s="263">
        <v>1508.8</v>
      </c>
      <c r="D138" s="265">
        <v>1518.2166666666665</v>
      </c>
      <c r="E138" s="265">
        <v>1489.4333333333329</v>
      </c>
      <c r="F138" s="265">
        <v>1470.0666666666664</v>
      </c>
      <c r="G138" s="265">
        <v>1441.2833333333328</v>
      </c>
      <c r="H138" s="265">
        <v>1537.583333333333</v>
      </c>
      <c r="I138" s="265">
        <v>1566.3666666666663</v>
      </c>
      <c r="J138" s="265">
        <v>1585.7333333333331</v>
      </c>
      <c r="K138" s="263">
        <v>1547</v>
      </c>
      <c r="L138" s="263">
        <v>1498.85</v>
      </c>
      <c r="M138" s="263">
        <v>30.442399999999999</v>
      </c>
    </row>
    <row r="139" spans="1:13">
      <c r="A139" s="283">
        <v>130</v>
      </c>
      <c r="B139" s="263" t="s">
        <v>135</v>
      </c>
      <c r="C139" s="263">
        <v>1021.7</v>
      </c>
      <c r="D139" s="265">
        <v>1031.2833333333335</v>
      </c>
      <c r="E139" s="265">
        <v>1006.416666666667</v>
      </c>
      <c r="F139" s="265">
        <v>991.13333333333344</v>
      </c>
      <c r="G139" s="265">
        <v>966.26666666666688</v>
      </c>
      <c r="H139" s="265">
        <v>1046.5666666666671</v>
      </c>
      <c r="I139" s="265">
        <v>1071.4333333333334</v>
      </c>
      <c r="J139" s="265">
        <v>1086.7166666666672</v>
      </c>
      <c r="K139" s="263">
        <v>1056.1500000000001</v>
      </c>
      <c r="L139" s="263">
        <v>1016</v>
      </c>
      <c r="M139" s="263">
        <v>28.10229</v>
      </c>
    </row>
    <row r="140" spans="1:13">
      <c r="A140" s="283">
        <v>131</v>
      </c>
      <c r="B140" s="263" t="s">
        <v>146</v>
      </c>
      <c r="C140" s="263">
        <v>88120.1</v>
      </c>
      <c r="D140" s="265">
        <v>88163.316666666666</v>
      </c>
      <c r="E140" s="265">
        <v>86956.783333333326</v>
      </c>
      <c r="F140" s="265">
        <v>85793.46666666666</v>
      </c>
      <c r="G140" s="265">
        <v>84586.93333333332</v>
      </c>
      <c r="H140" s="265">
        <v>89326.633333333331</v>
      </c>
      <c r="I140" s="265">
        <v>90533.166666666686</v>
      </c>
      <c r="J140" s="265">
        <v>91696.483333333337</v>
      </c>
      <c r="K140" s="263">
        <v>89369.85</v>
      </c>
      <c r="L140" s="263">
        <v>87000</v>
      </c>
      <c r="M140" s="263">
        <v>0.34825</v>
      </c>
    </row>
    <row r="141" spans="1:13">
      <c r="A141" s="283">
        <v>132</v>
      </c>
      <c r="B141" s="263" t="s">
        <v>143</v>
      </c>
      <c r="C141" s="263">
        <v>1183.05</v>
      </c>
      <c r="D141" s="265">
        <v>1184.5333333333335</v>
      </c>
      <c r="E141" s="265">
        <v>1163.0666666666671</v>
      </c>
      <c r="F141" s="265">
        <v>1143.0833333333335</v>
      </c>
      <c r="G141" s="265">
        <v>1121.616666666667</v>
      </c>
      <c r="H141" s="265">
        <v>1204.5166666666671</v>
      </c>
      <c r="I141" s="265">
        <v>1225.9833333333338</v>
      </c>
      <c r="J141" s="265">
        <v>1245.9666666666672</v>
      </c>
      <c r="K141" s="263">
        <v>1206</v>
      </c>
      <c r="L141" s="263">
        <v>1164.55</v>
      </c>
      <c r="M141" s="263">
        <v>15.23367</v>
      </c>
    </row>
    <row r="142" spans="1:13">
      <c r="A142" s="283">
        <v>133</v>
      </c>
      <c r="B142" s="263" t="s">
        <v>137</v>
      </c>
      <c r="C142" s="263">
        <v>208.55</v>
      </c>
      <c r="D142" s="265">
        <v>210.6</v>
      </c>
      <c r="E142" s="265">
        <v>202.75</v>
      </c>
      <c r="F142" s="265">
        <v>196.95000000000002</v>
      </c>
      <c r="G142" s="265">
        <v>189.10000000000002</v>
      </c>
      <c r="H142" s="265">
        <v>216.39999999999998</v>
      </c>
      <c r="I142" s="265">
        <v>224.24999999999994</v>
      </c>
      <c r="J142" s="265">
        <v>230.04999999999995</v>
      </c>
      <c r="K142" s="263">
        <v>218.45</v>
      </c>
      <c r="L142" s="263">
        <v>204.8</v>
      </c>
      <c r="M142" s="263">
        <v>102.36529</v>
      </c>
    </row>
    <row r="143" spans="1:13">
      <c r="A143" s="283">
        <v>134</v>
      </c>
      <c r="B143" s="263" t="s">
        <v>136</v>
      </c>
      <c r="C143" s="263">
        <v>879.25</v>
      </c>
      <c r="D143" s="265">
        <v>882.58333333333337</v>
      </c>
      <c r="E143" s="265">
        <v>859.51666666666677</v>
      </c>
      <c r="F143" s="265">
        <v>839.78333333333342</v>
      </c>
      <c r="G143" s="265">
        <v>816.71666666666681</v>
      </c>
      <c r="H143" s="265">
        <v>902.31666666666672</v>
      </c>
      <c r="I143" s="265">
        <v>925.38333333333333</v>
      </c>
      <c r="J143" s="265">
        <v>945.11666666666667</v>
      </c>
      <c r="K143" s="263">
        <v>905.65</v>
      </c>
      <c r="L143" s="263">
        <v>862.85</v>
      </c>
      <c r="M143" s="263">
        <v>51.71996</v>
      </c>
    </row>
    <row r="144" spans="1:13">
      <c r="A144" s="283">
        <v>135</v>
      </c>
      <c r="B144" s="263" t="s">
        <v>138</v>
      </c>
      <c r="C144" s="263">
        <v>172.2</v>
      </c>
      <c r="D144" s="265">
        <v>173.75</v>
      </c>
      <c r="E144" s="265">
        <v>169</v>
      </c>
      <c r="F144" s="265">
        <v>165.8</v>
      </c>
      <c r="G144" s="265">
        <v>161.05000000000001</v>
      </c>
      <c r="H144" s="265">
        <v>176.95</v>
      </c>
      <c r="I144" s="265">
        <v>181.7</v>
      </c>
      <c r="J144" s="265">
        <v>184.89999999999998</v>
      </c>
      <c r="K144" s="263">
        <v>178.5</v>
      </c>
      <c r="L144" s="263">
        <v>170.55</v>
      </c>
      <c r="M144" s="263">
        <v>58.131610000000002</v>
      </c>
    </row>
    <row r="145" spans="1:13">
      <c r="A145" s="283">
        <v>136</v>
      </c>
      <c r="B145" s="263" t="s">
        <v>139</v>
      </c>
      <c r="C145" s="263">
        <v>424.85</v>
      </c>
      <c r="D145" s="265">
        <v>423.25</v>
      </c>
      <c r="E145" s="265">
        <v>418.6</v>
      </c>
      <c r="F145" s="265">
        <v>412.35</v>
      </c>
      <c r="G145" s="265">
        <v>407.70000000000005</v>
      </c>
      <c r="H145" s="265">
        <v>429.5</v>
      </c>
      <c r="I145" s="265">
        <v>434.15</v>
      </c>
      <c r="J145" s="265">
        <v>440.4</v>
      </c>
      <c r="K145" s="263">
        <v>427.9</v>
      </c>
      <c r="L145" s="263">
        <v>417</v>
      </c>
      <c r="M145" s="263">
        <v>46.20093</v>
      </c>
    </row>
    <row r="146" spans="1:13">
      <c r="A146" s="283">
        <v>137</v>
      </c>
      <c r="B146" s="263" t="s">
        <v>140</v>
      </c>
      <c r="C146" s="263">
        <v>7323</v>
      </c>
      <c r="D146" s="265">
        <v>7364.8</v>
      </c>
      <c r="E146" s="265">
        <v>7243.2000000000007</v>
      </c>
      <c r="F146" s="265">
        <v>7163.4000000000005</v>
      </c>
      <c r="G146" s="265">
        <v>7041.8000000000011</v>
      </c>
      <c r="H146" s="265">
        <v>7444.6</v>
      </c>
      <c r="I146" s="265">
        <v>7566.2000000000007</v>
      </c>
      <c r="J146" s="265">
        <v>7646</v>
      </c>
      <c r="K146" s="263">
        <v>7486.4</v>
      </c>
      <c r="L146" s="263">
        <v>7285</v>
      </c>
      <c r="M146" s="263">
        <v>10.138870000000001</v>
      </c>
    </row>
    <row r="147" spans="1:13">
      <c r="A147" s="283">
        <v>138</v>
      </c>
      <c r="B147" s="263" t="s">
        <v>142</v>
      </c>
      <c r="C147" s="263">
        <v>838.7</v>
      </c>
      <c r="D147" s="265">
        <v>845.91666666666663</v>
      </c>
      <c r="E147" s="265">
        <v>821.83333333333326</v>
      </c>
      <c r="F147" s="265">
        <v>804.96666666666658</v>
      </c>
      <c r="G147" s="265">
        <v>780.88333333333321</v>
      </c>
      <c r="H147" s="265">
        <v>862.7833333333333</v>
      </c>
      <c r="I147" s="265">
        <v>886.86666666666656</v>
      </c>
      <c r="J147" s="265">
        <v>903.73333333333335</v>
      </c>
      <c r="K147" s="263">
        <v>870</v>
      </c>
      <c r="L147" s="263">
        <v>829.05</v>
      </c>
      <c r="M147" s="263">
        <v>11.532120000000001</v>
      </c>
    </row>
    <row r="148" spans="1:13">
      <c r="A148" s="283">
        <v>139</v>
      </c>
      <c r="B148" s="263" t="s">
        <v>144</v>
      </c>
      <c r="C148" s="263">
        <v>1688.2</v>
      </c>
      <c r="D148" s="265">
        <v>1688.75</v>
      </c>
      <c r="E148" s="265">
        <v>1661.4</v>
      </c>
      <c r="F148" s="265">
        <v>1634.6000000000001</v>
      </c>
      <c r="G148" s="265">
        <v>1607.2500000000002</v>
      </c>
      <c r="H148" s="265">
        <v>1715.55</v>
      </c>
      <c r="I148" s="265">
        <v>1742.8999999999999</v>
      </c>
      <c r="J148" s="265">
        <v>1769.6999999999998</v>
      </c>
      <c r="K148" s="263">
        <v>1716.1</v>
      </c>
      <c r="L148" s="263">
        <v>1661.95</v>
      </c>
      <c r="M148" s="263">
        <v>4.3921599999999996</v>
      </c>
    </row>
    <row r="149" spans="1:13">
      <c r="A149" s="283">
        <v>140</v>
      </c>
      <c r="B149" s="263" t="s">
        <v>145</v>
      </c>
      <c r="C149" s="263">
        <v>213.5</v>
      </c>
      <c r="D149" s="265">
        <v>213.36666666666667</v>
      </c>
      <c r="E149" s="265">
        <v>206.93333333333334</v>
      </c>
      <c r="F149" s="265">
        <v>200.36666666666667</v>
      </c>
      <c r="G149" s="265">
        <v>193.93333333333334</v>
      </c>
      <c r="H149" s="265">
        <v>219.93333333333334</v>
      </c>
      <c r="I149" s="265">
        <v>226.36666666666667</v>
      </c>
      <c r="J149" s="265">
        <v>232.93333333333334</v>
      </c>
      <c r="K149" s="263">
        <v>219.8</v>
      </c>
      <c r="L149" s="263">
        <v>206.8</v>
      </c>
      <c r="M149" s="263">
        <v>278.92579000000001</v>
      </c>
    </row>
    <row r="150" spans="1:13">
      <c r="A150" s="283">
        <v>141</v>
      </c>
      <c r="B150" s="263" t="s">
        <v>263</v>
      </c>
      <c r="C150" s="263">
        <v>1688.6</v>
      </c>
      <c r="D150" s="265">
        <v>1682.2</v>
      </c>
      <c r="E150" s="265">
        <v>1661.4</v>
      </c>
      <c r="F150" s="265">
        <v>1634.2</v>
      </c>
      <c r="G150" s="265">
        <v>1613.4</v>
      </c>
      <c r="H150" s="265">
        <v>1709.4</v>
      </c>
      <c r="I150" s="265">
        <v>1730.1999999999998</v>
      </c>
      <c r="J150" s="265">
        <v>1757.4</v>
      </c>
      <c r="K150" s="263">
        <v>1703</v>
      </c>
      <c r="L150" s="263">
        <v>1655</v>
      </c>
      <c r="M150" s="263">
        <v>1.25265</v>
      </c>
    </row>
    <row r="151" spans="1:13">
      <c r="A151" s="283">
        <v>142</v>
      </c>
      <c r="B151" s="263" t="s">
        <v>147</v>
      </c>
      <c r="C151" s="263">
        <v>1297</v>
      </c>
      <c r="D151" s="265">
        <v>1298.4000000000001</v>
      </c>
      <c r="E151" s="265">
        <v>1276.0000000000002</v>
      </c>
      <c r="F151" s="265">
        <v>1255.0000000000002</v>
      </c>
      <c r="G151" s="265">
        <v>1232.6000000000004</v>
      </c>
      <c r="H151" s="265">
        <v>1319.4</v>
      </c>
      <c r="I151" s="265">
        <v>1341.7999999999997</v>
      </c>
      <c r="J151" s="265">
        <v>1362.8</v>
      </c>
      <c r="K151" s="263">
        <v>1320.8</v>
      </c>
      <c r="L151" s="263">
        <v>1277.4000000000001</v>
      </c>
      <c r="M151" s="263">
        <v>21.564070000000001</v>
      </c>
    </row>
    <row r="152" spans="1:13">
      <c r="A152" s="283">
        <v>143</v>
      </c>
      <c r="B152" s="263" t="s">
        <v>264</v>
      </c>
      <c r="C152" s="263">
        <v>814.7</v>
      </c>
      <c r="D152" s="265">
        <v>803.31666666666661</v>
      </c>
      <c r="E152" s="265">
        <v>782.88333333333321</v>
      </c>
      <c r="F152" s="265">
        <v>751.06666666666661</v>
      </c>
      <c r="G152" s="265">
        <v>730.63333333333321</v>
      </c>
      <c r="H152" s="265">
        <v>835.13333333333321</v>
      </c>
      <c r="I152" s="265">
        <v>855.56666666666661</v>
      </c>
      <c r="J152" s="265">
        <v>887.38333333333321</v>
      </c>
      <c r="K152" s="263">
        <v>823.75</v>
      </c>
      <c r="L152" s="263">
        <v>771.5</v>
      </c>
      <c r="M152" s="263">
        <v>13.65681</v>
      </c>
    </row>
    <row r="153" spans="1:13">
      <c r="A153" s="283">
        <v>144</v>
      </c>
      <c r="B153" s="263" t="s">
        <v>152</v>
      </c>
      <c r="C153" s="263">
        <v>117.95</v>
      </c>
      <c r="D153" s="265">
        <v>119.15000000000002</v>
      </c>
      <c r="E153" s="265">
        <v>114.90000000000003</v>
      </c>
      <c r="F153" s="265">
        <v>111.85000000000001</v>
      </c>
      <c r="G153" s="265">
        <v>107.60000000000002</v>
      </c>
      <c r="H153" s="265">
        <v>122.20000000000005</v>
      </c>
      <c r="I153" s="265">
        <v>126.45000000000002</v>
      </c>
      <c r="J153" s="265">
        <v>129.50000000000006</v>
      </c>
      <c r="K153" s="263">
        <v>123.4</v>
      </c>
      <c r="L153" s="263">
        <v>116.1</v>
      </c>
      <c r="M153" s="263">
        <v>278.92770000000002</v>
      </c>
    </row>
    <row r="154" spans="1:13">
      <c r="A154" s="283">
        <v>145</v>
      </c>
      <c r="B154" s="263" t="s">
        <v>153</v>
      </c>
      <c r="C154" s="263">
        <v>104.2</v>
      </c>
      <c r="D154" s="265">
        <v>104.11666666666667</v>
      </c>
      <c r="E154" s="265">
        <v>101.48333333333335</v>
      </c>
      <c r="F154" s="265">
        <v>98.76666666666668</v>
      </c>
      <c r="G154" s="265">
        <v>96.133333333333354</v>
      </c>
      <c r="H154" s="265">
        <v>106.83333333333334</v>
      </c>
      <c r="I154" s="265">
        <v>109.46666666666667</v>
      </c>
      <c r="J154" s="265">
        <v>112.18333333333334</v>
      </c>
      <c r="K154" s="263">
        <v>106.75</v>
      </c>
      <c r="L154" s="263">
        <v>101.4</v>
      </c>
      <c r="M154" s="263">
        <v>610.69583</v>
      </c>
    </row>
    <row r="155" spans="1:13">
      <c r="A155" s="283">
        <v>146</v>
      </c>
      <c r="B155" s="263" t="s">
        <v>148</v>
      </c>
      <c r="C155" s="263">
        <v>51.75</v>
      </c>
      <c r="D155" s="265">
        <v>52.016666666666673</v>
      </c>
      <c r="E155" s="265">
        <v>50.733333333333348</v>
      </c>
      <c r="F155" s="265">
        <v>49.716666666666676</v>
      </c>
      <c r="G155" s="265">
        <v>48.433333333333351</v>
      </c>
      <c r="H155" s="265">
        <v>53.033333333333346</v>
      </c>
      <c r="I155" s="265">
        <v>54.316666666666663</v>
      </c>
      <c r="J155" s="265">
        <v>55.333333333333343</v>
      </c>
      <c r="K155" s="263">
        <v>53.3</v>
      </c>
      <c r="L155" s="263">
        <v>51</v>
      </c>
      <c r="M155" s="263">
        <v>262.05043999999998</v>
      </c>
    </row>
    <row r="156" spans="1:13">
      <c r="A156" s="283">
        <v>147</v>
      </c>
      <c r="B156" s="263" t="s">
        <v>451</v>
      </c>
      <c r="C156" s="263">
        <v>2481.6</v>
      </c>
      <c r="D156" s="265">
        <v>2498.1333333333332</v>
      </c>
      <c r="E156" s="265">
        <v>2438.4666666666662</v>
      </c>
      <c r="F156" s="265">
        <v>2395.333333333333</v>
      </c>
      <c r="G156" s="265">
        <v>2335.6666666666661</v>
      </c>
      <c r="H156" s="265">
        <v>2541.2666666666664</v>
      </c>
      <c r="I156" s="265">
        <v>2600.9333333333334</v>
      </c>
      <c r="J156" s="265">
        <v>2644.0666666666666</v>
      </c>
      <c r="K156" s="263">
        <v>2557.8000000000002</v>
      </c>
      <c r="L156" s="263">
        <v>2455</v>
      </c>
      <c r="M156" s="263">
        <v>0.64532</v>
      </c>
    </row>
    <row r="157" spans="1:13">
      <c r="A157" s="283">
        <v>148</v>
      </c>
      <c r="B157" s="263" t="s">
        <v>151</v>
      </c>
      <c r="C157" s="263">
        <v>16376.4</v>
      </c>
      <c r="D157" s="265">
        <v>16351.35</v>
      </c>
      <c r="E157" s="265">
        <v>16238</v>
      </c>
      <c r="F157" s="265">
        <v>16099.6</v>
      </c>
      <c r="G157" s="265">
        <v>15986.25</v>
      </c>
      <c r="H157" s="265">
        <v>16489.75</v>
      </c>
      <c r="I157" s="265">
        <v>16603.100000000002</v>
      </c>
      <c r="J157" s="265">
        <v>16741.5</v>
      </c>
      <c r="K157" s="263">
        <v>16464.7</v>
      </c>
      <c r="L157" s="263">
        <v>16212.95</v>
      </c>
      <c r="M157" s="263">
        <v>1.3027500000000001</v>
      </c>
    </row>
    <row r="158" spans="1:13">
      <c r="A158" s="283">
        <v>149</v>
      </c>
      <c r="B158" s="263" t="s">
        <v>792</v>
      </c>
      <c r="C158" s="263">
        <v>333.55</v>
      </c>
      <c r="D158" s="265">
        <v>337.43333333333334</v>
      </c>
      <c r="E158" s="265">
        <v>326.66666666666669</v>
      </c>
      <c r="F158" s="265">
        <v>319.78333333333336</v>
      </c>
      <c r="G158" s="265">
        <v>309.01666666666671</v>
      </c>
      <c r="H158" s="265">
        <v>344.31666666666666</v>
      </c>
      <c r="I158" s="265">
        <v>355.08333333333331</v>
      </c>
      <c r="J158" s="265">
        <v>361.96666666666664</v>
      </c>
      <c r="K158" s="263">
        <v>348.2</v>
      </c>
      <c r="L158" s="263">
        <v>330.55</v>
      </c>
      <c r="M158" s="263">
        <v>7.1438199999999998</v>
      </c>
    </row>
    <row r="159" spans="1:13">
      <c r="A159" s="283">
        <v>150</v>
      </c>
      <c r="B159" s="263" t="s">
        <v>266</v>
      </c>
      <c r="C159" s="263">
        <v>570.20000000000005</v>
      </c>
      <c r="D159" s="265">
        <v>567.63333333333333</v>
      </c>
      <c r="E159" s="265">
        <v>562.31666666666661</v>
      </c>
      <c r="F159" s="265">
        <v>554.43333333333328</v>
      </c>
      <c r="G159" s="265">
        <v>549.11666666666656</v>
      </c>
      <c r="H159" s="265">
        <v>575.51666666666665</v>
      </c>
      <c r="I159" s="265">
        <v>580.83333333333348</v>
      </c>
      <c r="J159" s="265">
        <v>588.7166666666667</v>
      </c>
      <c r="K159" s="263">
        <v>572.95000000000005</v>
      </c>
      <c r="L159" s="263">
        <v>559.75</v>
      </c>
      <c r="M159" s="263">
        <v>2.2276400000000001</v>
      </c>
    </row>
    <row r="160" spans="1:13">
      <c r="A160" s="283">
        <v>151</v>
      </c>
      <c r="B160" s="263" t="s">
        <v>155</v>
      </c>
      <c r="C160" s="263">
        <v>105.1</v>
      </c>
      <c r="D160" s="265">
        <v>107.05</v>
      </c>
      <c r="E160" s="265">
        <v>101.89999999999999</v>
      </c>
      <c r="F160" s="265">
        <v>98.699999999999989</v>
      </c>
      <c r="G160" s="265">
        <v>93.549999999999983</v>
      </c>
      <c r="H160" s="265">
        <v>110.25</v>
      </c>
      <c r="I160" s="265">
        <v>115.4</v>
      </c>
      <c r="J160" s="265">
        <v>118.60000000000001</v>
      </c>
      <c r="K160" s="263">
        <v>112.2</v>
      </c>
      <c r="L160" s="263">
        <v>103.85</v>
      </c>
      <c r="M160" s="263">
        <v>482.25988000000001</v>
      </c>
    </row>
    <row r="161" spans="1:13">
      <c r="A161" s="283">
        <v>152</v>
      </c>
      <c r="B161" s="263" t="s">
        <v>154</v>
      </c>
      <c r="C161" s="263">
        <v>123.35</v>
      </c>
      <c r="D161" s="265">
        <v>123.61666666666667</v>
      </c>
      <c r="E161" s="265">
        <v>120.33333333333334</v>
      </c>
      <c r="F161" s="265">
        <v>117.31666666666666</v>
      </c>
      <c r="G161" s="265">
        <v>114.03333333333333</v>
      </c>
      <c r="H161" s="265">
        <v>126.63333333333335</v>
      </c>
      <c r="I161" s="265">
        <v>129.91666666666669</v>
      </c>
      <c r="J161" s="265">
        <v>132.93333333333337</v>
      </c>
      <c r="K161" s="263">
        <v>126.9</v>
      </c>
      <c r="L161" s="263">
        <v>120.6</v>
      </c>
      <c r="M161" s="263">
        <v>41.628480000000003</v>
      </c>
    </row>
    <row r="162" spans="1:13">
      <c r="A162" s="283">
        <v>153</v>
      </c>
      <c r="B162" s="263" t="s">
        <v>267</v>
      </c>
      <c r="C162" s="263">
        <v>3049.35</v>
      </c>
      <c r="D162" s="265">
        <v>3059.7333333333336</v>
      </c>
      <c r="E162" s="265">
        <v>3033.7166666666672</v>
      </c>
      <c r="F162" s="265">
        <v>3018.0833333333335</v>
      </c>
      <c r="G162" s="265">
        <v>2992.0666666666671</v>
      </c>
      <c r="H162" s="265">
        <v>3075.3666666666672</v>
      </c>
      <c r="I162" s="265">
        <v>3101.3833333333337</v>
      </c>
      <c r="J162" s="265">
        <v>3117.0166666666673</v>
      </c>
      <c r="K162" s="263">
        <v>3085.75</v>
      </c>
      <c r="L162" s="263">
        <v>3044.1</v>
      </c>
      <c r="M162" s="263">
        <v>0.26719999999999999</v>
      </c>
    </row>
    <row r="163" spans="1:13">
      <c r="A163" s="283">
        <v>154</v>
      </c>
      <c r="B163" s="263" t="s">
        <v>268</v>
      </c>
      <c r="C163" s="263">
        <v>2260.6</v>
      </c>
      <c r="D163" s="265">
        <v>2264.4</v>
      </c>
      <c r="E163" s="265">
        <v>2239.15</v>
      </c>
      <c r="F163" s="265">
        <v>2217.6999999999998</v>
      </c>
      <c r="G163" s="265">
        <v>2192.4499999999998</v>
      </c>
      <c r="H163" s="265">
        <v>2285.8500000000004</v>
      </c>
      <c r="I163" s="265">
        <v>2311.1000000000004</v>
      </c>
      <c r="J163" s="265">
        <v>2332.5500000000006</v>
      </c>
      <c r="K163" s="263">
        <v>2289.65</v>
      </c>
      <c r="L163" s="263">
        <v>2242.9499999999998</v>
      </c>
      <c r="M163" s="263">
        <v>1.6392100000000001</v>
      </c>
    </row>
    <row r="164" spans="1:13">
      <c r="A164" s="283">
        <v>155</v>
      </c>
      <c r="B164" s="263" t="s">
        <v>156</v>
      </c>
      <c r="C164" s="263">
        <v>28304.400000000001</v>
      </c>
      <c r="D164" s="265">
        <v>28527.683333333334</v>
      </c>
      <c r="E164" s="265">
        <v>27812.916666666668</v>
      </c>
      <c r="F164" s="265">
        <v>27321.433333333334</v>
      </c>
      <c r="G164" s="265">
        <v>26606.666666666668</v>
      </c>
      <c r="H164" s="265">
        <v>29019.166666666668</v>
      </c>
      <c r="I164" s="265">
        <v>29733.933333333331</v>
      </c>
      <c r="J164" s="265">
        <v>30225.416666666668</v>
      </c>
      <c r="K164" s="263">
        <v>29242.45</v>
      </c>
      <c r="L164" s="263">
        <v>28036.2</v>
      </c>
      <c r="M164" s="263">
        <v>0.46084000000000003</v>
      </c>
    </row>
    <row r="165" spans="1:13">
      <c r="A165" s="283">
        <v>156</v>
      </c>
      <c r="B165" s="263" t="s">
        <v>158</v>
      </c>
      <c r="C165" s="263">
        <v>252.25</v>
      </c>
      <c r="D165" s="265">
        <v>251.83333333333334</v>
      </c>
      <c r="E165" s="265">
        <v>247.41666666666669</v>
      </c>
      <c r="F165" s="265">
        <v>242.58333333333334</v>
      </c>
      <c r="G165" s="265">
        <v>238.16666666666669</v>
      </c>
      <c r="H165" s="265">
        <v>256.66666666666669</v>
      </c>
      <c r="I165" s="265">
        <v>261.08333333333337</v>
      </c>
      <c r="J165" s="265">
        <v>265.91666666666669</v>
      </c>
      <c r="K165" s="263">
        <v>256.25</v>
      </c>
      <c r="L165" s="263">
        <v>247</v>
      </c>
      <c r="M165" s="263">
        <v>147.21972</v>
      </c>
    </row>
    <row r="166" spans="1:13">
      <c r="A166" s="283">
        <v>157</v>
      </c>
      <c r="B166" s="263" t="s">
        <v>270</v>
      </c>
      <c r="C166" s="263">
        <v>4524.5</v>
      </c>
      <c r="D166" s="265">
        <v>4527.0166666666664</v>
      </c>
      <c r="E166" s="265">
        <v>4494.0333333333328</v>
      </c>
      <c r="F166" s="265">
        <v>4463.5666666666666</v>
      </c>
      <c r="G166" s="265">
        <v>4430.583333333333</v>
      </c>
      <c r="H166" s="265">
        <v>4557.4833333333327</v>
      </c>
      <c r="I166" s="265">
        <v>4590.4666666666662</v>
      </c>
      <c r="J166" s="265">
        <v>4620.9333333333325</v>
      </c>
      <c r="K166" s="263">
        <v>4560</v>
      </c>
      <c r="L166" s="263">
        <v>4496.55</v>
      </c>
      <c r="M166" s="263">
        <v>0.23097000000000001</v>
      </c>
    </row>
    <row r="167" spans="1:13">
      <c r="A167" s="283">
        <v>158</v>
      </c>
      <c r="B167" s="263" t="s">
        <v>160</v>
      </c>
      <c r="C167" s="263">
        <v>1781.35</v>
      </c>
      <c r="D167" s="265">
        <v>1786.7833333333335</v>
      </c>
      <c r="E167" s="265">
        <v>1768.5666666666671</v>
      </c>
      <c r="F167" s="265">
        <v>1755.7833333333335</v>
      </c>
      <c r="G167" s="265">
        <v>1737.5666666666671</v>
      </c>
      <c r="H167" s="265">
        <v>1799.5666666666671</v>
      </c>
      <c r="I167" s="265">
        <v>1817.7833333333338</v>
      </c>
      <c r="J167" s="265">
        <v>1830.5666666666671</v>
      </c>
      <c r="K167" s="263">
        <v>1805</v>
      </c>
      <c r="L167" s="263">
        <v>1774</v>
      </c>
      <c r="M167" s="263">
        <v>7.2379199999999999</v>
      </c>
    </row>
    <row r="168" spans="1:13">
      <c r="A168" s="283">
        <v>159</v>
      </c>
      <c r="B168" s="263" t="s">
        <v>157</v>
      </c>
      <c r="C168" s="263">
        <v>1840.5</v>
      </c>
      <c r="D168" s="265">
        <v>1843.8333333333333</v>
      </c>
      <c r="E168" s="265">
        <v>1799.6666666666665</v>
      </c>
      <c r="F168" s="265">
        <v>1758.8333333333333</v>
      </c>
      <c r="G168" s="265">
        <v>1714.6666666666665</v>
      </c>
      <c r="H168" s="265">
        <v>1884.6666666666665</v>
      </c>
      <c r="I168" s="265">
        <v>1928.833333333333</v>
      </c>
      <c r="J168" s="265">
        <v>1969.6666666666665</v>
      </c>
      <c r="K168" s="263">
        <v>1888</v>
      </c>
      <c r="L168" s="263">
        <v>1803</v>
      </c>
      <c r="M168" s="263">
        <v>14.395429999999999</v>
      </c>
    </row>
    <row r="169" spans="1:13">
      <c r="A169" s="283">
        <v>160</v>
      </c>
      <c r="B169" s="263" t="s">
        <v>462</v>
      </c>
      <c r="C169" s="263">
        <v>1329.35</v>
      </c>
      <c r="D169" s="265">
        <v>1329.7833333333333</v>
      </c>
      <c r="E169" s="265">
        <v>1300.5666666666666</v>
      </c>
      <c r="F169" s="265">
        <v>1271.7833333333333</v>
      </c>
      <c r="G169" s="265">
        <v>1242.5666666666666</v>
      </c>
      <c r="H169" s="265">
        <v>1358.5666666666666</v>
      </c>
      <c r="I169" s="265">
        <v>1387.7833333333333</v>
      </c>
      <c r="J169" s="265">
        <v>1416.5666666666666</v>
      </c>
      <c r="K169" s="263">
        <v>1359</v>
      </c>
      <c r="L169" s="263">
        <v>1301</v>
      </c>
      <c r="M169" s="263">
        <v>1.81098</v>
      </c>
    </row>
    <row r="170" spans="1:13">
      <c r="A170" s="283">
        <v>161</v>
      </c>
      <c r="B170" s="263" t="s">
        <v>159</v>
      </c>
      <c r="C170" s="263">
        <v>124.3</v>
      </c>
      <c r="D170" s="265">
        <v>126.33333333333333</v>
      </c>
      <c r="E170" s="265">
        <v>120.96666666666667</v>
      </c>
      <c r="F170" s="265">
        <v>117.63333333333334</v>
      </c>
      <c r="G170" s="265">
        <v>112.26666666666668</v>
      </c>
      <c r="H170" s="265">
        <v>129.66666666666666</v>
      </c>
      <c r="I170" s="265">
        <v>135.0333333333333</v>
      </c>
      <c r="J170" s="265">
        <v>138.36666666666665</v>
      </c>
      <c r="K170" s="263">
        <v>131.69999999999999</v>
      </c>
      <c r="L170" s="263">
        <v>123</v>
      </c>
      <c r="M170" s="263">
        <v>92.420419999999993</v>
      </c>
    </row>
    <row r="171" spans="1:13">
      <c r="A171" s="283">
        <v>162</v>
      </c>
      <c r="B171" s="263" t="s">
        <v>162</v>
      </c>
      <c r="C171" s="263">
        <v>232.2</v>
      </c>
      <c r="D171" s="265">
        <v>232.35</v>
      </c>
      <c r="E171" s="265">
        <v>228.6</v>
      </c>
      <c r="F171" s="265">
        <v>225</v>
      </c>
      <c r="G171" s="265">
        <v>221.25</v>
      </c>
      <c r="H171" s="265">
        <v>235.95</v>
      </c>
      <c r="I171" s="265">
        <v>239.7</v>
      </c>
      <c r="J171" s="265">
        <v>243.29999999999998</v>
      </c>
      <c r="K171" s="263">
        <v>236.1</v>
      </c>
      <c r="L171" s="263">
        <v>228.75</v>
      </c>
      <c r="M171" s="263">
        <v>204.38826</v>
      </c>
    </row>
    <row r="172" spans="1:13">
      <c r="A172" s="283">
        <v>163</v>
      </c>
      <c r="B172" s="263" t="s">
        <v>271</v>
      </c>
      <c r="C172" s="263">
        <v>297.55</v>
      </c>
      <c r="D172" s="265">
        <v>301.05</v>
      </c>
      <c r="E172" s="265">
        <v>289.10000000000002</v>
      </c>
      <c r="F172" s="265">
        <v>280.65000000000003</v>
      </c>
      <c r="G172" s="265">
        <v>268.70000000000005</v>
      </c>
      <c r="H172" s="265">
        <v>309.5</v>
      </c>
      <c r="I172" s="265">
        <v>321.44999999999993</v>
      </c>
      <c r="J172" s="265">
        <v>329.9</v>
      </c>
      <c r="K172" s="263">
        <v>313</v>
      </c>
      <c r="L172" s="263">
        <v>292.60000000000002</v>
      </c>
      <c r="M172" s="263">
        <v>3.6628400000000001</v>
      </c>
    </row>
    <row r="173" spans="1:13">
      <c r="A173" s="283">
        <v>164</v>
      </c>
      <c r="B173" s="263" t="s">
        <v>272</v>
      </c>
      <c r="C173" s="263">
        <v>12926.7</v>
      </c>
      <c r="D173" s="265">
        <v>13041.816666666666</v>
      </c>
      <c r="E173" s="265">
        <v>12734.883333333331</v>
      </c>
      <c r="F173" s="265">
        <v>12543.066666666666</v>
      </c>
      <c r="G173" s="265">
        <v>12236.133333333331</v>
      </c>
      <c r="H173" s="265">
        <v>13233.633333333331</v>
      </c>
      <c r="I173" s="265">
        <v>13540.566666666666</v>
      </c>
      <c r="J173" s="265">
        <v>13732.383333333331</v>
      </c>
      <c r="K173" s="263">
        <v>13348.75</v>
      </c>
      <c r="L173" s="263">
        <v>12850</v>
      </c>
      <c r="M173" s="263">
        <v>0.11608</v>
      </c>
    </row>
    <row r="174" spans="1:13">
      <c r="A174" s="283">
        <v>165</v>
      </c>
      <c r="B174" s="263" t="s">
        <v>161</v>
      </c>
      <c r="C174" s="263">
        <v>42.05</v>
      </c>
      <c r="D174" s="265">
        <v>43.20000000000001</v>
      </c>
      <c r="E174" s="265">
        <v>40.050000000000018</v>
      </c>
      <c r="F174" s="265">
        <v>38.050000000000011</v>
      </c>
      <c r="G174" s="265">
        <v>34.90000000000002</v>
      </c>
      <c r="H174" s="265">
        <v>45.200000000000017</v>
      </c>
      <c r="I174" s="265">
        <v>48.350000000000009</v>
      </c>
      <c r="J174" s="265">
        <v>50.350000000000016</v>
      </c>
      <c r="K174" s="263">
        <v>46.35</v>
      </c>
      <c r="L174" s="263">
        <v>41.2</v>
      </c>
      <c r="M174" s="263">
        <v>4298.8218299999999</v>
      </c>
    </row>
    <row r="175" spans="1:13">
      <c r="A175" s="283">
        <v>166</v>
      </c>
      <c r="B175" s="263" t="s">
        <v>165</v>
      </c>
      <c r="C175" s="263">
        <v>246.25</v>
      </c>
      <c r="D175" s="265">
        <v>249.79999999999998</v>
      </c>
      <c r="E175" s="265">
        <v>239.7</v>
      </c>
      <c r="F175" s="265">
        <v>233.15</v>
      </c>
      <c r="G175" s="265">
        <v>223.05</v>
      </c>
      <c r="H175" s="265">
        <v>256.34999999999997</v>
      </c>
      <c r="I175" s="265">
        <v>266.44999999999993</v>
      </c>
      <c r="J175" s="265">
        <v>272.99999999999994</v>
      </c>
      <c r="K175" s="263">
        <v>259.89999999999998</v>
      </c>
      <c r="L175" s="263">
        <v>243.25</v>
      </c>
      <c r="M175" s="263">
        <v>206.76116999999999</v>
      </c>
    </row>
    <row r="176" spans="1:13">
      <c r="A176" s="283">
        <v>167</v>
      </c>
      <c r="B176" s="263" t="s">
        <v>166</v>
      </c>
      <c r="C176" s="263">
        <v>145.69999999999999</v>
      </c>
      <c r="D176" s="265">
        <v>147.78333333333333</v>
      </c>
      <c r="E176" s="265">
        <v>141.41666666666666</v>
      </c>
      <c r="F176" s="265">
        <v>137.13333333333333</v>
      </c>
      <c r="G176" s="265">
        <v>130.76666666666665</v>
      </c>
      <c r="H176" s="265">
        <v>152.06666666666666</v>
      </c>
      <c r="I176" s="265">
        <v>158.43333333333334</v>
      </c>
      <c r="J176" s="265">
        <v>162.71666666666667</v>
      </c>
      <c r="K176" s="263">
        <v>154.15</v>
      </c>
      <c r="L176" s="263">
        <v>143.5</v>
      </c>
      <c r="M176" s="263">
        <v>76.031099999999995</v>
      </c>
    </row>
    <row r="177" spans="1:13">
      <c r="A177" s="283">
        <v>168</v>
      </c>
      <c r="B177" s="263" t="s">
        <v>274</v>
      </c>
      <c r="C177" s="263">
        <v>510.2</v>
      </c>
      <c r="D177" s="265">
        <v>508.55</v>
      </c>
      <c r="E177" s="265">
        <v>497.6</v>
      </c>
      <c r="F177" s="265">
        <v>485</v>
      </c>
      <c r="G177" s="265">
        <v>474.05</v>
      </c>
      <c r="H177" s="265">
        <v>521.15000000000009</v>
      </c>
      <c r="I177" s="265">
        <v>532.09999999999991</v>
      </c>
      <c r="J177" s="265">
        <v>544.70000000000005</v>
      </c>
      <c r="K177" s="263">
        <v>519.5</v>
      </c>
      <c r="L177" s="263">
        <v>495.95</v>
      </c>
      <c r="M177" s="263">
        <v>8.8194900000000001</v>
      </c>
    </row>
    <row r="178" spans="1:13">
      <c r="A178" s="283">
        <v>169</v>
      </c>
      <c r="B178" s="263" t="s">
        <v>167</v>
      </c>
      <c r="C178" s="263">
        <v>2080.3000000000002</v>
      </c>
      <c r="D178" s="265">
        <v>2079.5166666666669</v>
      </c>
      <c r="E178" s="265">
        <v>2054.0833333333339</v>
      </c>
      <c r="F178" s="265">
        <v>2027.8666666666672</v>
      </c>
      <c r="G178" s="265">
        <v>2002.4333333333343</v>
      </c>
      <c r="H178" s="265">
        <v>2105.7333333333336</v>
      </c>
      <c r="I178" s="265">
        <v>2131.166666666667</v>
      </c>
      <c r="J178" s="265">
        <v>2157.3833333333332</v>
      </c>
      <c r="K178" s="263">
        <v>2104.9499999999998</v>
      </c>
      <c r="L178" s="263">
        <v>2053.3000000000002</v>
      </c>
      <c r="M178" s="263">
        <v>108.00704</v>
      </c>
    </row>
    <row r="179" spans="1:13">
      <c r="A179" s="283">
        <v>170</v>
      </c>
      <c r="B179" s="263" t="s">
        <v>817</v>
      </c>
      <c r="C179" s="263">
        <v>1025.9000000000001</v>
      </c>
      <c r="D179" s="265">
        <v>1040.3833333333334</v>
      </c>
      <c r="E179" s="265">
        <v>985.51666666666688</v>
      </c>
      <c r="F179" s="265">
        <v>945.13333333333344</v>
      </c>
      <c r="G179" s="265">
        <v>890.26666666666688</v>
      </c>
      <c r="H179" s="265">
        <v>1080.7666666666669</v>
      </c>
      <c r="I179" s="265">
        <v>1135.6333333333332</v>
      </c>
      <c r="J179" s="265">
        <v>1176.0166666666669</v>
      </c>
      <c r="K179" s="263">
        <v>1095.25</v>
      </c>
      <c r="L179" s="263">
        <v>1000</v>
      </c>
      <c r="M179" s="263">
        <v>22.482240000000001</v>
      </c>
    </row>
    <row r="180" spans="1:13">
      <c r="A180" s="283">
        <v>171</v>
      </c>
      <c r="B180" s="263" t="s">
        <v>275</v>
      </c>
      <c r="C180" s="263">
        <v>881.5</v>
      </c>
      <c r="D180" s="265">
        <v>884.9666666666667</v>
      </c>
      <c r="E180" s="265">
        <v>870.78333333333342</v>
      </c>
      <c r="F180" s="265">
        <v>860.06666666666672</v>
      </c>
      <c r="G180" s="265">
        <v>845.88333333333344</v>
      </c>
      <c r="H180" s="265">
        <v>895.68333333333339</v>
      </c>
      <c r="I180" s="265">
        <v>909.86666666666679</v>
      </c>
      <c r="J180" s="265">
        <v>920.58333333333337</v>
      </c>
      <c r="K180" s="263">
        <v>899.15</v>
      </c>
      <c r="L180" s="263">
        <v>874.25</v>
      </c>
      <c r="M180" s="263">
        <v>11.208</v>
      </c>
    </row>
    <row r="181" spans="1:13">
      <c r="A181" s="283">
        <v>172</v>
      </c>
      <c r="B181" s="263" t="s">
        <v>172</v>
      </c>
      <c r="C181" s="263">
        <v>5517.6</v>
      </c>
      <c r="D181" s="265">
        <v>5548.4666666666672</v>
      </c>
      <c r="E181" s="265">
        <v>5388.6833333333343</v>
      </c>
      <c r="F181" s="265">
        <v>5259.7666666666673</v>
      </c>
      <c r="G181" s="265">
        <v>5099.9833333333345</v>
      </c>
      <c r="H181" s="265">
        <v>5677.3833333333341</v>
      </c>
      <c r="I181" s="265">
        <v>5837.166666666667</v>
      </c>
      <c r="J181" s="265">
        <v>5966.0833333333339</v>
      </c>
      <c r="K181" s="263">
        <v>5708.25</v>
      </c>
      <c r="L181" s="263">
        <v>5419.55</v>
      </c>
      <c r="M181" s="263">
        <v>1.8557999999999999</v>
      </c>
    </row>
    <row r="182" spans="1:13">
      <c r="A182" s="283">
        <v>173</v>
      </c>
      <c r="B182" s="263" t="s">
        <v>479</v>
      </c>
      <c r="C182" s="263">
        <v>7902.75</v>
      </c>
      <c r="D182" s="265">
        <v>7889.25</v>
      </c>
      <c r="E182" s="265">
        <v>7798.5</v>
      </c>
      <c r="F182" s="265">
        <v>7694.25</v>
      </c>
      <c r="G182" s="265">
        <v>7603.5</v>
      </c>
      <c r="H182" s="265">
        <v>7993.5</v>
      </c>
      <c r="I182" s="265">
        <v>8084.25</v>
      </c>
      <c r="J182" s="265">
        <v>8188.5</v>
      </c>
      <c r="K182" s="263">
        <v>7980</v>
      </c>
      <c r="L182" s="263">
        <v>7785</v>
      </c>
      <c r="M182" s="263">
        <v>0.20635999999999999</v>
      </c>
    </row>
    <row r="183" spans="1:13">
      <c r="A183" s="283">
        <v>174</v>
      </c>
      <c r="B183" s="263" t="s">
        <v>170</v>
      </c>
      <c r="C183" s="263">
        <v>27542.45</v>
      </c>
      <c r="D183" s="265">
        <v>27384.416666666668</v>
      </c>
      <c r="E183" s="265">
        <v>26911.383333333335</v>
      </c>
      <c r="F183" s="265">
        <v>26280.316666666666</v>
      </c>
      <c r="G183" s="265">
        <v>25807.283333333333</v>
      </c>
      <c r="H183" s="265">
        <v>28015.483333333337</v>
      </c>
      <c r="I183" s="265">
        <v>28488.51666666667</v>
      </c>
      <c r="J183" s="265">
        <v>29119.583333333339</v>
      </c>
      <c r="K183" s="263">
        <v>27857.45</v>
      </c>
      <c r="L183" s="263">
        <v>26753.35</v>
      </c>
      <c r="M183" s="263">
        <v>0.50261999999999996</v>
      </c>
    </row>
    <row r="184" spans="1:13">
      <c r="A184" s="283">
        <v>175</v>
      </c>
      <c r="B184" s="263" t="s">
        <v>173</v>
      </c>
      <c r="C184" s="263">
        <v>1404.6</v>
      </c>
      <c r="D184" s="265">
        <v>1410.55</v>
      </c>
      <c r="E184" s="265">
        <v>1375.1</v>
      </c>
      <c r="F184" s="265">
        <v>1345.6</v>
      </c>
      <c r="G184" s="265">
        <v>1310.1499999999999</v>
      </c>
      <c r="H184" s="265">
        <v>1440.05</v>
      </c>
      <c r="I184" s="265">
        <v>1475.5000000000002</v>
      </c>
      <c r="J184" s="265">
        <v>1505</v>
      </c>
      <c r="K184" s="263">
        <v>1446</v>
      </c>
      <c r="L184" s="263">
        <v>1381.05</v>
      </c>
      <c r="M184" s="263">
        <v>20.206520000000001</v>
      </c>
    </row>
    <row r="185" spans="1:13">
      <c r="A185" s="283">
        <v>176</v>
      </c>
      <c r="B185" s="263" t="s">
        <v>171</v>
      </c>
      <c r="C185" s="263">
        <v>1838.7</v>
      </c>
      <c r="D185" s="265">
        <v>1850.45</v>
      </c>
      <c r="E185" s="265">
        <v>1818.4</v>
      </c>
      <c r="F185" s="265">
        <v>1798.1000000000001</v>
      </c>
      <c r="G185" s="265">
        <v>1766.0500000000002</v>
      </c>
      <c r="H185" s="265">
        <v>1870.75</v>
      </c>
      <c r="I185" s="265">
        <v>1902.7999999999997</v>
      </c>
      <c r="J185" s="265">
        <v>1923.1</v>
      </c>
      <c r="K185" s="263">
        <v>1882.5</v>
      </c>
      <c r="L185" s="263">
        <v>1830.15</v>
      </c>
      <c r="M185" s="263">
        <v>4.7611499999999998</v>
      </c>
    </row>
    <row r="186" spans="1:13">
      <c r="A186" s="283">
        <v>177</v>
      </c>
      <c r="B186" s="263" t="s">
        <v>169</v>
      </c>
      <c r="C186" s="263">
        <v>399.55</v>
      </c>
      <c r="D186" s="265">
        <v>403.18333333333334</v>
      </c>
      <c r="E186" s="265">
        <v>391.36666666666667</v>
      </c>
      <c r="F186" s="265">
        <v>383.18333333333334</v>
      </c>
      <c r="G186" s="265">
        <v>371.36666666666667</v>
      </c>
      <c r="H186" s="265">
        <v>411.36666666666667</v>
      </c>
      <c r="I186" s="265">
        <v>423.18333333333339</v>
      </c>
      <c r="J186" s="265">
        <v>431.36666666666667</v>
      </c>
      <c r="K186" s="263">
        <v>415</v>
      </c>
      <c r="L186" s="263">
        <v>395</v>
      </c>
      <c r="M186" s="263">
        <v>661.55517999999995</v>
      </c>
    </row>
    <row r="187" spans="1:13">
      <c r="A187" s="283">
        <v>178</v>
      </c>
      <c r="B187" s="263" t="s">
        <v>168</v>
      </c>
      <c r="C187" s="263">
        <v>65.3</v>
      </c>
      <c r="D187" s="265">
        <v>65.683333333333337</v>
      </c>
      <c r="E187" s="265">
        <v>62.866666666666674</v>
      </c>
      <c r="F187" s="265">
        <v>60.433333333333337</v>
      </c>
      <c r="G187" s="265">
        <v>57.616666666666674</v>
      </c>
      <c r="H187" s="265">
        <v>68.116666666666674</v>
      </c>
      <c r="I187" s="265">
        <v>70.933333333333337</v>
      </c>
      <c r="J187" s="265">
        <v>73.366666666666674</v>
      </c>
      <c r="K187" s="263">
        <v>68.5</v>
      </c>
      <c r="L187" s="263">
        <v>63.25</v>
      </c>
      <c r="M187" s="263">
        <v>449.87639000000001</v>
      </c>
    </row>
    <row r="188" spans="1:13">
      <c r="A188" s="283">
        <v>179</v>
      </c>
      <c r="B188" s="263" t="s">
        <v>175</v>
      </c>
      <c r="C188" s="263">
        <v>607.29999999999995</v>
      </c>
      <c r="D188" s="265">
        <v>610.26666666666665</v>
      </c>
      <c r="E188" s="265">
        <v>598.23333333333335</v>
      </c>
      <c r="F188" s="265">
        <v>589.16666666666674</v>
      </c>
      <c r="G188" s="265">
        <v>577.13333333333344</v>
      </c>
      <c r="H188" s="265">
        <v>619.33333333333326</v>
      </c>
      <c r="I188" s="265">
        <v>631.36666666666656</v>
      </c>
      <c r="J188" s="265">
        <v>640.43333333333317</v>
      </c>
      <c r="K188" s="263">
        <v>622.29999999999995</v>
      </c>
      <c r="L188" s="263">
        <v>601.20000000000005</v>
      </c>
      <c r="M188" s="263">
        <v>73.019750000000002</v>
      </c>
    </row>
    <row r="189" spans="1:13">
      <c r="A189" s="283">
        <v>180</v>
      </c>
      <c r="B189" s="263" t="s">
        <v>176</v>
      </c>
      <c r="C189" s="263">
        <v>504.1</v>
      </c>
      <c r="D189" s="265">
        <v>507.5</v>
      </c>
      <c r="E189" s="265">
        <v>494.25</v>
      </c>
      <c r="F189" s="265">
        <v>484.4</v>
      </c>
      <c r="G189" s="265">
        <v>471.15</v>
      </c>
      <c r="H189" s="265">
        <v>517.35</v>
      </c>
      <c r="I189" s="265">
        <v>530.6</v>
      </c>
      <c r="J189" s="265">
        <v>540.45000000000005</v>
      </c>
      <c r="K189" s="263">
        <v>520.75</v>
      </c>
      <c r="L189" s="263">
        <v>497.65</v>
      </c>
      <c r="M189" s="263">
        <v>25.383759999999999</v>
      </c>
    </row>
    <row r="190" spans="1:13">
      <c r="A190" s="283">
        <v>181</v>
      </c>
      <c r="B190" s="263" t="s">
        <v>276</v>
      </c>
      <c r="C190" s="263">
        <v>580</v>
      </c>
      <c r="D190" s="265">
        <v>582.66666666666663</v>
      </c>
      <c r="E190" s="265">
        <v>572.5333333333333</v>
      </c>
      <c r="F190" s="265">
        <v>565.06666666666672</v>
      </c>
      <c r="G190" s="265">
        <v>554.93333333333339</v>
      </c>
      <c r="H190" s="265">
        <v>590.13333333333321</v>
      </c>
      <c r="I190" s="265">
        <v>600.26666666666665</v>
      </c>
      <c r="J190" s="265">
        <v>607.73333333333312</v>
      </c>
      <c r="K190" s="263">
        <v>592.79999999999995</v>
      </c>
      <c r="L190" s="263">
        <v>575.20000000000005</v>
      </c>
      <c r="M190" s="263">
        <v>3.0514299999999999</v>
      </c>
    </row>
    <row r="191" spans="1:13">
      <c r="A191" s="283">
        <v>182</v>
      </c>
      <c r="B191" s="263" t="s">
        <v>189</v>
      </c>
      <c r="C191" s="263">
        <v>606.25</v>
      </c>
      <c r="D191" s="265">
        <v>607.75</v>
      </c>
      <c r="E191" s="265">
        <v>597.20000000000005</v>
      </c>
      <c r="F191" s="265">
        <v>588.15000000000009</v>
      </c>
      <c r="G191" s="265">
        <v>577.60000000000014</v>
      </c>
      <c r="H191" s="265">
        <v>616.79999999999995</v>
      </c>
      <c r="I191" s="265">
        <v>627.34999999999991</v>
      </c>
      <c r="J191" s="265">
        <v>636.39999999999986</v>
      </c>
      <c r="K191" s="263">
        <v>618.29999999999995</v>
      </c>
      <c r="L191" s="263">
        <v>598.70000000000005</v>
      </c>
      <c r="M191" s="263">
        <v>22.99305</v>
      </c>
    </row>
    <row r="192" spans="1:13">
      <c r="A192" s="283">
        <v>183</v>
      </c>
      <c r="B192" s="263" t="s">
        <v>178</v>
      </c>
      <c r="C192" s="263">
        <v>618.6</v>
      </c>
      <c r="D192" s="265">
        <v>611.08333333333337</v>
      </c>
      <c r="E192" s="265">
        <v>593.51666666666677</v>
      </c>
      <c r="F192" s="265">
        <v>568.43333333333339</v>
      </c>
      <c r="G192" s="265">
        <v>550.86666666666679</v>
      </c>
      <c r="H192" s="265">
        <v>636.16666666666674</v>
      </c>
      <c r="I192" s="265">
        <v>653.73333333333335</v>
      </c>
      <c r="J192" s="265">
        <v>678.81666666666672</v>
      </c>
      <c r="K192" s="263">
        <v>628.65</v>
      </c>
      <c r="L192" s="263">
        <v>586</v>
      </c>
      <c r="M192" s="263">
        <v>223.74010999999999</v>
      </c>
    </row>
    <row r="193" spans="1:13">
      <c r="A193" s="283">
        <v>184</v>
      </c>
      <c r="B193" s="263" t="s">
        <v>184</v>
      </c>
      <c r="C193" s="263">
        <v>3071.85</v>
      </c>
      <c r="D193" s="265">
        <v>3058.3833333333332</v>
      </c>
      <c r="E193" s="265">
        <v>3029.6166666666663</v>
      </c>
      <c r="F193" s="265">
        <v>2987.3833333333332</v>
      </c>
      <c r="G193" s="265">
        <v>2958.6166666666663</v>
      </c>
      <c r="H193" s="265">
        <v>3100.6166666666663</v>
      </c>
      <c r="I193" s="265">
        <v>3129.3833333333328</v>
      </c>
      <c r="J193" s="265">
        <v>3171.6166666666663</v>
      </c>
      <c r="K193" s="263">
        <v>3087.15</v>
      </c>
      <c r="L193" s="263">
        <v>3016.15</v>
      </c>
      <c r="M193" s="263">
        <v>37.250279999999997</v>
      </c>
    </row>
    <row r="194" spans="1:13">
      <c r="A194" s="283">
        <v>185</v>
      </c>
      <c r="B194" s="263" t="s">
        <v>806</v>
      </c>
      <c r="C194" s="263">
        <v>616.95000000000005</v>
      </c>
      <c r="D194" s="265">
        <v>617.83333333333337</v>
      </c>
      <c r="E194" s="265">
        <v>609.56666666666672</v>
      </c>
      <c r="F194" s="265">
        <v>602.18333333333339</v>
      </c>
      <c r="G194" s="265">
        <v>593.91666666666674</v>
      </c>
      <c r="H194" s="265">
        <v>625.2166666666667</v>
      </c>
      <c r="I194" s="265">
        <v>633.48333333333335</v>
      </c>
      <c r="J194" s="265">
        <v>640.86666666666667</v>
      </c>
      <c r="K194" s="263">
        <v>626.1</v>
      </c>
      <c r="L194" s="263">
        <v>610.45000000000005</v>
      </c>
      <c r="M194" s="263">
        <v>30.131039999999999</v>
      </c>
    </row>
    <row r="195" spans="1:13">
      <c r="A195" s="283">
        <v>186</v>
      </c>
      <c r="B195" s="263" t="s">
        <v>180</v>
      </c>
      <c r="C195" s="263">
        <v>311.85000000000002</v>
      </c>
      <c r="D195" s="265">
        <v>311.73333333333329</v>
      </c>
      <c r="E195" s="265">
        <v>301.51666666666659</v>
      </c>
      <c r="F195" s="265">
        <v>291.18333333333328</v>
      </c>
      <c r="G195" s="265">
        <v>280.96666666666658</v>
      </c>
      <c r="H195" s="265">
        <v>322.06666666666661</v>
      </c>
      <c r="I195" s="265">
        <v>332.2833333333333</v>
      </c>
      <c r="J195" s="265">
        <v>342.61666666666662</v>
      </c>
      <c r="K195" s="263">
        <v>321.95</v>
      </c>
      <c r="L195" s="263">
        <v>301.39999999999998</v>
      </c>
      <c r="M195" s="263">
        <v>802.74683000000005</v>
      </c>
    </row>
    <row r="196" spans="1:13">
      <c r="A196" s="283">
        <v>187</v>
      </c>
      <c r="B196" s="254" t="s">
        <v>182</v>
      </c>
      <c r="C196" s="254">
        <v>91.1</v>
      </c>
      <c r="D196" s="290">
        <v>91.766666666666652</v>
      </c>
      <c r="E196" s="290">
        <v>88.683333333333309</v>
      </c>
      <c r="F196" s="290">
        <v>86.266666666666652</v>
      </c>
      <c r="G196" s="290">
        <v>83.183333333333309</v>
      </c>
      <c r="H196" s="290">
        <v>94.183333333333309</v>
      </c>
      <c r="I196" s="290">
        <v>97.266666666666652</v>
      </c>
      <c r="J196" s="290">
        <v>99.683333333333309</v>
      </c>
      <c r="K196" s="254">
        <v>94.85</v>
      </c>
      <c r="L196" s="254">
        <v>89.35</v>
      </c>
      <c r="M196" s="254">
        <v>695.44392000000005</v>
      </c>
    </row>
    <row r="197" spans="1:13">
      <c r="A197" s="283">
        <v>188</v>
      </c>
      <c r="B197" s="254" t="s">
        <v>183</v>
      </c>
      <c r="C197" s="254">
        <v>670.7</v>
      </c>
      <c r="D197" s="290">
        <v>674.2166666666667</v>
      </c>
      <c r="E197" s="290">
        <v>652.43333333333339</v>
      </c>
      <c r="F197" s="290">
        <v>634.16666666666674</v>
      </c>
      <c r="G197" s="290">
        <v>612.38333333333344</v>
      </c>
      <c r="H197" s="290">
        <v>692.48333333333335</v>
      </c>
      <c r="I197" s="290">
        <v>714.26666666666665</v>
      </c>
      <c r="J197" s="290">
        <v>732.5333333333333</v>
      </c>
      <c r="K197" s="254">
        <v>696</v>
      </c>
      <c r="L197" s="254">
        <v>655.95</v>
      </c>
      <c r="M197" s="254">
        <v>223.92385999999999</v>
      </c>
    </row>
    <row r="198" spans="1:13">
      <c r="A198" s="283">
        <v>189</v>
      </c>
      <c r="B198" s="254" t="s">
        <v>185</v>
      </c>
      <c r="C198" s="254">
        <v>993.95</v>
      </c>
      <c r="D198" s="290">
        <v>995.26666666666677</v>
      </c>
      <c r="E198" s="290">
        <v>971.33333333333348</v>
      </c>
      <c r="F198" s="290">
        <v>948.7166666666667</v>
      </c>
      <c r="G198" s="290">
        <v>924.78333333333342</v>
      </c>
      <c r="H198" s="290">
        <v>1017.8833333333336</v>
      </c>
      <c r="I198" s="290">
        <v>1041.8166666666666</v>
      </c>
      <c r="J198" s="290">
        <v>1064.4333333333336</v>
      </c>
      <c r="K198" s="254">
        <v>1019.2</v>
      </c>
      <c r="L198" s="254">
        <v>972.65</v>
      </c>
      <c r="M198" s="254">
        <v>43.576990000000002</v>
      </c>
    </row>
    <row r="199" spans="1:13">
      <c r="A199" s="283">
        <v>190</v>
      </c>
      <c r="B199" s="254" t="s">
        <v>164</v>
      </c>
      <c r="C199" s="254">
        <v>962.2</v>
      </c>
      <c r="D199" s="290">
        <v>959.2833333333333</v>
      </c>
      <c r="E199" s="290">
        <v>946.56666666666661</v>
      </c>
      <c r="F199" s="290">
        <v>930.93333333333328</v>
      </c>
      <c r="G199" s="290">
        <v>918.21666666666658</v>
      </c>
      <c r="H199" s="290">
        <v>974.91666666666663</v>
      </c>
      <c r="I199" s="290">
        <v>987.63333333333333</v>
      </c>
      <c r="J199" s="290">
        <v>1003.2666666666667</v>
      </c>
      <c r="K199" s="254">
        <v>972</v>
      </c>
      <c r="L199" s="254">
        <v>943.65</v>
      </c>
      <c r="M199" s="254">
        <v>4.0796599999999996</v>
      </c>
    </row>
    <row r="200" spans="1:13">
      <c r="A200" s="283">
        <v>191</v>
      </c>
      <c r="B200" s="254" t="s">
        <v>186</v>
      </c>
      <c r="C200" s="254">
        <v>1425.55</v>
      </c>
      <c r="D200" s="290">
        <v>1427.75</v>
      </c>
      <c r="E200" s="290">
        <v>1410.6</v>
      </c>
      <c r="F200" s="290">
        <v>1395.6499999999999</v>
      </c>
      <c r="G200" s="290">
        <v>1378.4999999999998</v>
      </c>
      <c r="H200" s="290">
        <v>1442.7</v>
      </c>
      <c r="I200" s="290">
        <v>1459.8500000000001</v>
      </c>
      <c r="J200" s="290">
        <v>1474.8000000000002</v>
      </c>
      <c r="K200" s="254">
        <v>1444.9</v>
      </c>
      <c r="L200" s="254">
        <v>1412.8</v>
      </c>
      <c r="M200" s="254">
        <v>25.439969999999999</v>
      </c>
    </row>
    <row r="201" spans="1:13">
      <c r="A201" s="283">
        <v>192</v>
      </c>
      <c r="B201" s="254" t="s">
        <v>187</v>
      </c>
      <c r="C201" s="254">
        <v>2497</v>
      </c>
      <c r="D201" s="290">
        <v>2495.9500000000003</v>
      </c>
      <c r="E201" s="290">
        <v>2459.9500000000007</v>
      </c>
      <c r="F201" s="290">
        <v>2422.9000000000005</v>
      </c>
      <c r="G201" s="290">
        <v>2386.900000000001</v>
      </c>
      <c r="H201" s="290">
        <v>2533.0000000000005</v>
      </c>
      <c r="I201" s="290">
        <v>2568.9999999999995</v>
      </c>
      <c r="J201" s="290">
        <v>2606.0500000000002</v>
      </c>
      <c r="K201" s="254">
        <v>2531.9499999999998</v>
      </c>
      <c r="L201" s="254">
        <v>2458.9</v>
      </c>
      <c r="M201" s="254">
        <v>3.3765999999999998</v>
      </c>
    </row>
    <row r="202" spans="1:13">
      <c r="A202" s="283">
        <v>193</v>
      </c>
      <c r="B202" s="254" t="s">
        <v>188</v>
      </c>
      <c r="C202" s="254">
        <v>365.4</v>
      </c>
      <c r="D202" s="290">
        <v>367.91666666666669</v>
      </c>
      <c r="E202" s="290">
        <v>357.83333333333337</v>
      </c>
      <c r="F202" s="290">
        <v>350.26666666666671</v>
      </c>
      <c r="G202" s="290">
        <v>340.18333333333339</v>
      </c>
      <c r="H202" s="290">
        <v>375.48333333333335</v>
      </c>
      <c r="I202" s="290">
        <v>385.56666666666672</v>
      </c>
      <c r="J202" s="290">
        <v>393.13333333333333</v>
      </c>
      <c r="K202" s="254">
        <v>378</v>
      </c>
      <c r="L202" s="254">
        <v>360.35</v>
      </c>
      <c r="M202" s="254">
        <v>27.102740000000001</v>
      </c>
    </row>
    <row r="203" spans="1:13">
      <c r="A203" s="283">
        <v>194</v>
      </c>
      <c r="B203" s="254" t="s">
        <v>511</v>
      </c>
      <c r="C203" s="254">
        <v>794</v>
      </c>
      <c r="D203" s="290">
        <v>788.18333333333339</v>
      </c>
      <c r="E203" s="290">
        <v>771.36666666666679</v>
      </c>
      <c r="F203" s="290">
        <v>748.73333333333335</v>
      </c>
      <c r="G203" s="290">
        <v>731.91666666666674</v>
      </c>
      <c r="H203" s="290">
        <v>810.81666666666683</v>
      </c>
      <c r="I203" s="290">
        <v>827.63333333333344</v>
      </c>
      <c r="J203" s="290">
        <v>850.26666666666688</v>
      </c>
      <c r="K203" s="254">
        <v>805</v>
      </c>
      <c r="L203" s="254">
        <v>765.55</v>
      </c>
      <c r="M203" s="254">
        <v>6.3092899999999998</v>
      </c>
    </row>
    <row r="204" spans="1:13">
      <c r="A204" s="283">
        <v>195</v>
      </c>
      <c r="B204" s="254" t="s">
        <v>194</v>
      </c>
      <c r="C204" s="254">
        <v>552.79999999999995</v>
      </c>
      <c r="D204" s="290">
        <v>552.43333333333328</v>
      </c>
      <c r="E204" s="290">
        <v>539.86666666666656</v>
      </c>
      <c r="F204" s="290">
        <v>526.93333333333328</v>
      </c>
      <c r="G204" s="290">
        <v>514.36666666666656</v>
      </c>
      <c r="H204" s="290">
        <v>565.36666666666656</v>
      </c>
      <c r="I204" s="290">
        <v>577.93333333333339</v>
      </c>
      <c r="J204" s="290">
        <v>590.86666666666656</v>
      </c>
      <c r="K204" s="254">
        <v>565</v>
      </c>
      <c r="L204" s="254">
        <v>539.5</v>
      </c>
      <c r="M204" s="254">
        <v>166.93853999999999</v>
      </c>
    </row>
    <row r="205" spans="1:13">
      <c r="A205" s="283">
        <v>196</v>
      </c>
      <c r="B205" s="254" t="s">
        <v>192</v>
      </c>
      <c r="C205" s="254">
        <v>6208.5</v>
      </c>
      <c r="D205" s="290">
        <v>6234.05</v>
      </c>
      <c r="E205" s="290">
        <v>6149.4500000000007</v>
      </c>
      <c r="F205" s="290">
        <v>6090.4000000000005</v>
      </c>
      <c r="G205" s="290">
        <v>6005.8000000000011</v>
      </c>
      <c r="H205" s="290">
        <v>6293.1</v>
      </c>
      <c r="I205" s="290">
        <v>6377.7000000000007</v>
      </c>
      <c r="J205" s="290">
        <v>6436.75</v>
      </c>
      <c r="K205" s="254">
        <v>6318.65</v>
      </c>
      <c r="L205" s="254">
        <v>6175</v>
      </c>
      <c r="M205" s="254">
        <v>4.9966900000000001</v>
      </c>
    </row>
    <row r="206" spans="1:13">
      <c r="A206" s="283">
        <v>197</v>
      </c>
      <c r="B206" s="254" t="s">
        <v>193</v>
      </c>
      <c r="C206" s="254">
        <v>40.5</v>
      </c>
      <c r="D206" s="290">
        <v>41.18333333333333</v>
      </c>
      <c r="E206" s="290">
        <v>37.566666666666663</v>
      </c>
      <c r="F206" s="290">
        <v>34.633333333333333</v>
      </c>
      <c r="G206" s="290">
        <v>31.016666666666666</v>
      </c>
      <c r="H206" s="290">
        <v>44.11666666666666</v>
      </c>
      <c r="I206" s="290">
        <v>47.73333333333332</v>
      </c>
      <c r="J206" s="290">
        <v>50.666666666666657</v>
      </c>
      <c r="K206" s="254">
        <v>44.8</v>
      </c>
      <c r="L206" s="254">
        <v>38.25</v>
      </c>
      <c r="M206" s="254">
        <v>874.11108000000002</v>
      </c>
    </row>
    <row r="207" spans="1:13">
      <c r="A207" s="283">
        <v>198</v>
      </c>
      <c r="B207" s="254" t="s">
        <v>190</v>
      </c>
      <c r="C207" s="254">
        <v>1217.4000000000001</v>
      </c>
      <c r="D207" s="290">
        <v>1227.1000000000001</v>
      </c>
      <c r="E207" s="290">
        <v>1197.7000000000003</v>
      </c>
      <c r="F207" s="290">
        <v>1178.0000000000002</v>
      </c>
      <c r="G207" s="290">
        <v>1148.6000000000004</v>
      </c>
      <c r="H207" s="290">
        <v>1246.8000000000002</v>
      </c>
      <c r="I207" s="290">
        <v>1276.2000000000003</v>
      </c>
      <c r="J207" s="290">
        <v>1295.9000000000001</v>
      </c>
      <c r="K207" s="254">
        <v>1256.5</v>
      </c>
      <c r="L207" s="254">
        <v>1207.4000000000001</v>
      </c>
      <c r="M207" s="254">
        <v>5.6714200000000003</v>
      </c>
    </row>
    <row r="208" spans="1:13">
      <c r="A208" s="283">
        <v>199</v>
      </c>
      <c r="B208" s="254" t="s">
        <v>141</v>
      </c>
      <c r="C208" s="254">
        <v>556.35</v>
      </c>
      <c r="D208" s="290">
        <v>558.08333333333337</v>
      </c>
      <c r="E208" s="290">
        <v>550.26666666666677</v>
      </c>
      <c r="F208" s="290">
        <v>544.18333333333339</v>
      </c>
      <c r="G208" s="290">
        <v>536.36666666666679</v>
      </c>
      <c r="H208" s="290">
        <v>564.16666666666674</v>
      </c>
      <c r="I208" s="290">
        <v>571.98333333333335</v>
      </c>
      <c r="J208" s="290">
        <v>578.06666666666672</v>
      </c>
      <c r="K208" s="254">
        <v>565.9</v>
      </c>
      <c r="L208" s="254">
        <v>552</v>
      </c>
      <c r="M208" s="254">
        <v>18.615649999999999</v>
      </c>
    </row>
    <row r="209" spans="1:13">
      <c r="A209" s="283">
        <v>200</v>
      </c>
      <c r="B209" s="254" t="s">
        <v>278</v>
      </c>
      <c r="C209" s="254">
        <v>234.1</v>
      </c>
      <c r="D209" s="290">
        <v>232.38333333333333</v>
      </c>
      <c r="E209" s="290">
        <v>227.86666666666665</v>
      </c>
      <c r="F209" s="290">
        <v>221.63333333333333</v>
      </c>
      <c r="G209" s="290">
        <v>217.11666666666665</v>
      </c>
      <c r="H209" s="290">
        <v>238.61666666666665</v>
      </c>
      <c r="I209" s="290">
        <v>243.1333333333333</v>
      </c>
      <c r="J209" s="290">
        <v>249.36666666666665</v>
      </c>
      <c r="K209" s="254">
        <v>236.9</v>
      </c>
      <c r="L209" s="254">
        <v>226.15</v>
      </c>
      <c r="M209" s="254">
        <v>12.94533</v>
      </c>
    </row>
    <row r="210" spans="1:13">
      <c r="A210" s="283">
        <v>201</v>
      </c>
      <c r="B210" s="254" t="s">
        <v>523</v>
      </c>
      <c r="C210" s="254">
        <v>974.05</v>
      </c>
      <c r="D210" s="290">
        <v>966.9666666666667</v>
      </c>
      <c r="E210" s="290">
        <v>951.93333333333339</v>
      </c>
      <c r="F210" s="290">
        <v>929.81666666666672</v>
      </c>
      <c r="G210" s="290">
        <v>914.78333333333342</v>
      </c>
      <c r="H210" s="290">
        <v>989.08333333333337</v>
      </c>
      <c r="I210" s="290">
        <v>1004.1166666666667</v>
      </c>
      <c r="J210" s="290">
        <v>1026.2333333333333</v>
      </c>
      <c r="K210" s="254">
        <v>982</v>
      </c>
      <c r="L210" s="254">
        <v>944.85</v>
      </c>
      <c r="M210" s="254">
        <v>4.2311199999999998</v>
      </c>
    </row>
    <row r="211" spans="1:13">
      <c r="A211" s="283">
        <v>202</v>
      </c>
      <c r="B211" s="254" t="s">
        <v>118</v>
      </c>
      <c r="C211" s="254">
        <v>10.9</v>
      </c>
      <c r="D211" s="290">
        <v>11.133333333333335</v>
      </c>
      <c r="E211" s="290">
        <v>10.56666666666667</v>
      </c>
      <c r="F211" s="290">
        <v>10.233333333333336</v>
      </c>
      <c r="G211" s="290">
        <v>9.6666666666666714</v>
      </c>
      <c r="H211" s="290">
        <v>11.466666666666669</v>
      </c>
      <c r="I211" s="290">
        <v>12.033333333333335</v>
      </c>
      <c r="J211" s="290">
        <v>12.366666666666667</v>
      </c>
      <c r="K211" s="254">
        <v>11.7</v>
      </c>
      <c r="L211" s="254">
        <v>10.8</v>
      </c>
      <c r="M211" s="254">
        <v>3161.7953900000002</v>
      </c>
    </row>
    <row r="212" spans="1:13">
      <c r="A212" s="283">
        <v>203</v>
      </c>
      <c r="B212" s="254" t="s">
        <v>196</v>
      </c>
      <c r="C212" s="254">
        <v>1001.45</v>
      </c>
      <c r="D212" s="290">
        <v>1009.2000000000002</v>
      </c>
      <c r="E212" s="290">
        <v>984.45000000000027</v>
      </c>
      <c r="F212" s="290">
        <v>967.45000000000016</v>
      </c>
      <c r="G212" s="290">
        <v>942.70000000000027</v>
      </c>
      <c r="H212" s="290">
        <v>1026.2000000000003</v>
      </c>
      <c r="I212" s="290">
        <v>1050.95</v>
      </c>
      <c r="J212" s="290">
        <v>1067.9500000000003</v>
      </c>
      <c r="K212" s="254">
        <v>1033.95</v>
      </c>
      <c r="L212" s="254">
        <v>992.2</v>
      </c>
      <c r="M212" s="254">
        <v>22.136050000000001</v>
      </c>
    </row>
    <row r="213" spans="1:13">
      <c r="A213" s="283">
        <v>204</v>
      </c>
      <c r="B213" s="254" t="s">
        <v>529</v>
      </c>
      <c r="C213" s="254">
        <v>2420.9</v>
      </c>
      <c r="D213" s="290">
        <v>2415.6333333333332</v>
      </c>
      <c r="E213" s="290">
        <v>2401.2666666666664</v>
      </c>
      <c r="F213" s="290">
        <v>2381.6333333333332</v>
      </c>
      <c r="G213" s="290">
        <v>2367.2666666666664</v>
      </c>
      <c r="H213" s="290">
        <v>2435.2666666666664</v>
      </c>
      <c r="I213" s="290">
        <v>2449.6333333333332</v>
      </c>
      <c r="J213" s="290">
        <v>2469.2666666666664</v>
      </c>
      <c r="K213" s="254">
        <v>2430</v>
      </c>
      <c r="L213" s="254">
        <v>2396</v>
      </c>
      <c r="M213" s="254">
        <v>0.64954000000000001</v>
      </c>
    </row>
    <row r="214" spans="1:13">
      <c r="A214" s="283">
        <v>205</v>
      </c>
      <c r="B214" s="254" t="s">
        <v>197</v>
      </c>
      <c r="C214" s="290">
        <v>429.95</v>
      </c>
      <c r="D214" s="290">
        <v>430.60000000000008</v>
      </c>
      <c r="E214" s="290">
        <v>425.45000000000016</v>
      </c>
      <c r="F214" s="290">
        <v>420.9500000000001</v>
      </c>
      <c r="G214" s="290">
        <v>415.80000000000018</v>
      </c>
      <c r="H214" s="290">
        <v>435.10000000000014</v>
      </c>
      <c r="I214" s="290">
        <v>440.25000000000011</v>
      </c>
      <c r="J214" s="290">
        <v>444.75000000000011</v>
      </c>
      <c r="K214" s="290">
        <v>435.75</v>
      </c>
      <c r="L214" s="290">
        <v>426.1</v>
      </c>
      <c r="M214" s="290">
        <v>84.786659999999998</v>
      </c>
    </row>
    <row r="215" spans="1:13">
      <c r="A215" s="283">
        <v>206</v>
      </c>
      <c r="B215" s="254" t="s">
        <v>198</v>
      </c>
      <c r="C215" s="290">
        <v>15.95</v>
      </c>
      <c r="D215" s="290">
        <v>16.033333333333335</v>
      </c>
      <c r="E215" s="290">
        <v>15.766666666666669</v>
      </c>
      <c r="F215" s="290">
        <v>15.583333333333334</v>
      </c>
      <c r="G215" s="290">
        <v>15.316666666666668</v>
      </c>
      <c r="H215" s="290">
        <v>16.216666666666669</v>
      </c>
      <c r="I215" s="290">
        <v>16.483333333333334</v>
      </c>
      <c r="J215" s="290">
        <v>16.666666666666671</v>
      </c>
      <c r="K215" s="290">
        <v>16.3</v>
      </c>
      <c r="L215" s="290">
        <v>15.85</v>
      </c>
      <c r="M215" s="290">
        <v>947.98271</v>
      </c>
    </row>
    <row r="216" spans="1:13">
      <c r="A216" s="283">
        <v>207</v>
      </c>
      <c r="B216" s="254" t="s">
        <v>199</v>
      </c>
      <c r="C216" s="290">
        <v>208.55</v>
      </c>
      <c r="D216" s="290">
        <v>209.33333333333334</v>
      </c>
      <c r="E216" s="290">
        <v>204.9666666666667</v>
      </c>
      <c r="F216" s="290">
        <v>201.38333333333335</v>
      </c>
      <c r="G216" s="290">
        <v>197.01666666666671</v>
      </c>
      <c r="H216" s="290">
        <v>212.91666666666669</v>
      </c>
      <c r="I216" s="290">
        <v>217.2833333333333</v>
      </c>
      <c r="J216" s="290">
        <v>220.86666666666667</v>
      </c>
      <c r="K216" s="290">
        <v>213.7</v>
      </c>
      <c r="L216" s="290">
        <v>205.75</v>
      </c>
      <c r="M216" s="290">
        <v>119.80113</v>
      </c>
    </row>
    <row r="217" spans="1:13">
      <c r="A217" s="283"/>
      <c r="B217" s="254"/>
      <c r="C217" s="290"/>
      <c r="D217" s="290"/>
      <c r="E217" s="290"/>
      <c r="F217" s="290"/>
      <c r="G217" s="290"/>
      <c r="H217" s="290"/>
      <c r="I217" s="290"/>
      <c r="J217" s="290"/>
      <c r="K217" s="290"/>
      <c r="L217" s="290"/>
      <c r="M217" s="290"/>
    </row>
    <row r="218" spans="1:13">
      <c r="A218" s="38"/>
      <c r="B218" s="274"/>
      <c r="C218" s="273"/>
      <c r="D218" s="273"/>
      <c r="E218" s="273"/>
      <c r="F218" s="273"/>
      <c r="G218" s="273"/>
      <c r="H218" s="273"/>
      <c r="I218" s="273"/>
      <c r="J218" s="273"/>
      <c r="K218" s="273"/>
      <c r="L218" s="294"/>
      <c r="M218" s="13"/>
    </row>
    <row r="219" spans="1:13">
      <c r="A219" s="38"/>
      <c r="B219" s="13"/>
      <c r="C219" s="273"/>
      <c r="D219" s="273"/>
      <c r="E219" s="273"/>
      <c r="F219" s="273"/>
      <c r="G219" s="273"/>
      <c r="H219" s="273"/>
      <c r="I219" s="273"/>
      <c r="J219" s="273"/>
      <c r="K219" s="273"/>
      <c r="L219" s="294"/>
      <c r="M219" s="13"/>
    </row>
    <row r="220" spans="1:13">
      <c r="A220" s="38"/>
      <c r="B220" s="13"/>
      <c r="C220" s="273"/>
      <c r="D220" s="273"/>
      <c r="E220" s="273"/>
      <c r="F220" s="273"/>
      <c r="G220" s="273"/>
      <c r="H220" s="273"/>
      <c r="I220" s="273"/>
      <c r="J220" s="273"/>
      <c r="K220" s="273"/>
      <c r="L220" s="294"/>
      <c r="M220" s="13"/>
    </row>
    <row r="221" spans="1:13">
      <c r="A221" s="291" t="s">
        <v>280</v>
      </c>
      <c r="B221" s="13"/>
      <c r="C221" s="273"/>
      <c r="D221" s="273"/>
      <c r="E221" s="273"/>
      <c r="F221" s="273"/>
      <c r="G221" s="273"/>
      <c r="H221" s="273"/>
      <c r="I221" s="273"/>
      <c r="J221" s="273"/>
      <c r="K221" s="273"/>
      <c r="L221" s="294"/>
      <c r="M221" s="13"/>
    </row>
    <row r="222" spans="1:13">
      <c r="B222" s="13"/>
      <c r="C222" s="273"/>
      <c r="D222" s="273"/>
      <c r="E222" s="273"/>
      <c r="F222" s="273"/>
      <c r="G222" s="273"/>
      <c r="H222" s="273"/>
      <c r="I222" s="273"/>
      <c r="J222" s="273"/>
      <c r="K222" s="273"/>
      <c r="L222" s="294"/>
      <c r="M222" s="13"/>
    </row>
    <row r="223" spans="1:13">
      <c r="B223" s="13"/>
      <c r="C223" s="273"/>
      <c r="D223" s="273"/>
      <c r="E223" s="273"/>
      <c r="F223" s="273"/>
      <c r="G223" s="273"/>
      <c r="H223" s="273"/>
      <c r="I223" s="273"/>
      <c r="J223" s="273"/>
      <c r="K223" s="273"/>
      <c r="L223" s="294"/>
      <c r="M223" s="13"/>
    </row>
    <row r="224" spans="1:13">
      <c r="A224" s="292" t="s">
        <v>281</v>
      </c>
      <c r="B224" s="13"/>
      <c r="C224" s="273"/>
      <c r="D224" s="273"/>
      <c r="E224" s="273"/>
      <c r="F224" s="273"/>
      <c r="G224" s="273"/>
      <c r="H224" s="273"/>
      <c r="I224" s="273"/>
      <c r="J224" s="273"/>
      <c r="K224" s="273"/>
      <c r="L224" s="294"/>
      <c r="M224" s="13"/>
    </row>
    <row r="225" spans="1:15">
      <c r="A225" s="293"/>
      <c r="B225" s="13"/>
      <c r="C225" s="273"/>
      <c r="D225" s="273"/>
      <c r="E225" s="273"/>
      <c r="F225" s="273"/>
      <c r="G225" s="273"/>
      <c r="H225" s="273"/>
      <c r="I225" s="273"/>
      <c r="J225" s="273"/>
      <c r="K225" s="273"/>
      <c r="L225" s="294"/>
      <c r="M225" s="13"/>
    </row>
    <row r="226" spans="1:15">
      <c r="A226" s="277" t="s">
        <v>282</v>
      </c>
      <c r="B226" s="13"/>
      <c r="C226" s="273"/>
      <c r="D226" s="273"/>
      <c r="E226" s="273"/>
      <c r="F226" s="273"/>
      <c r="G226" s="273"/>
      <c r="H226" s="273"/>
      <c r="I226" s="273"/>
      <c r="J226" s="273"/>
      <c r="K226" s="273"/>
      <c r="L226" s="294"/>
      <c r="M226" s="13"/>
    </row>
    <row r="227" spans="1:15">
      <c r="A227" s="278" t="s">
        <v>200</v>
      </c>
      <c r="B227" s="13"/>
      <c r="C227" s="273"/>
      <c r="D227" s="273"/>
      <c r="E227" s="273"/>
      <c r="F227" s="273"/>
      <c r="G227" s="273"/>
      <c r="H227" s="273"/>
      <c r="I227" s="273"/>
      <c r="J227" s="273"/>
      <c r="K227" s="273"/>
      <c r="L227" s="294"/>
      <c r="M227" s="13"/>
      <c r="N227" s="13"/>
      <c r="O227" s="13"/>
    </row>
    <row r="228" spans="1:15">
      <c r="A228" s="278" t="s">
        <v>201</v>
      </c>
      <c r="B228" s="13"/>
      <c r="C228" s="273"/>
      <c r="D228" s="273"/>
      <c r="E228" s="273"/>
      <c r="F228" s="273"/>
      <c r="G228" s="273"/>
      <c r="H228" s="273"/>
      <c r="I228" s="273"/>
      <c r="J228" s="273"/>
      <c r="K228" s="273"/>
      <c r="L228" s="294"/>
      <c r="M228" s="13"/>
      <c r="N228" s="13"/>
      <c r="O228" s="13"/>
    </row>
    <row r="229" spans="1:15">
      <c r="A229" s="278" t="s">
        <v>202</v>
      </c>
      <c r="B229" s="13"/>
      <c r="C229" s="275"/>
      <c r="D229" s="275"/>
      <c r="E229" s="275"/>
      <c r="F229" s="275"/>
      <c r="G229" s="275"/>
      <c r="H229" s="275"/>
      <c r="I229" s="275"/>
      <c r="J229" s="275"/>
      <c r="K229" s="275"/>
      <c r="L229" s="294"/>
      <c r="M229" s="13"/>
      <c r="N229" s="13"/>
      <c r="O229" s="13"/>
    </row>
    <row r="230" spans="1:15">
      <c r="A230" s="278" t="s">
        <v>203</v>
      </c>
      <c r="B230" s="13"/>
      <c r="C230" s="273"/>
      <c r="D230" s="273"/>
      <c r="E230" s="273"/>
      <c r="F230" s="273"/>
      <c r="G230" s="273"/>
      <c r="H230" s="273"/>
      <c r="I230" s="273"/>
      <c r="J230" s="273"/>
      <c r="K230" s="273"/>
      <c r="L230" s="294"/>
      <c r="M230" s="13"/>
      <c r="N230" s="13"/>
      <c r="O230" s="13"/>
    </row>
    <row r="231" spans="1:15">
      <c r="A231" s="278" t="s">
        <v>204</v>
      </c>
      <c r="B231" s="13"/>
      <c r="C231" s="273"/>
      <c r="D231" s="273"/>
      <c r="E231" s="273"/>
      <c r="F231" s="273"/>
      <c r="G231" s="273"/>
      <c r="H231" s="273"/>
      <c r="I231" s="273"/>
      <c r="J231" s="273"/>
      <c r="K231" s="273"/>
      <c r="L231" s="294"/>
      <c r="M231" s="13"/>
      <c r="N231" s="13"/>
      <c r="O231" s="13"/>
    </row>
    <row r="232" spans="1:15">
      <c r="A232" s="279"/>
      <c r="B232" s="13"/>
      <c r="C232" s="273"/>
      <c r="D232" s="273"/>
      <c r="E232" s="273"/>
      <c r="F232" s="273"/>
      <c r="G232" s="273"/>
      <c r="H232" s="273"/>
      <c r="I232" s="273"/>
      <c r="J232" s="273"/>
      <c r="K232" s="273"/>
      <c r="L232" s="294"/>
      <c r="M232" s="13"/>
      <c r="N232" s="13"/>
      <c r="O232" s="13"/>
    </row>
    <row r="233" spans="1:15">
      <c r="A233" s="13"/>
      <c r="B233" s="13"/>
      <c r="C233" s="273"/>
      <c r="D233" s="273"/>
      <c r="E233" s="273"/>
      <c r="F233" s="273"/>
      <c r="G233" s="273"/>
      <c r="H233" s="273"/>
      <c r="I233" s="273"/>
      <c r="J233" s="273"/>
      <c r="K233" s="273"/>
      <c r="L233" s="294"/>
      <c r="M233" s="13"/>
      <c r="N233" s="13"/>
      <c r="O233" s="13"/>
    </row>
    <row r="234" spans="1:15">
      <c r="A234" s="13"/>
      <c r="B234" s="13"/>
      <c r="C234" s="273"/>
      <c r="D234" s="273"/>
      <c r="E234" s="273"/>
      <c r="F234" s="273"/>
      <c r="G234" s="273"/>
      <c r="H234" s="273"/>
      <c r="I234" s="273"/>
      <c r="J234" s="273"/>
      <c r="K234" s="273"/>
      <c r="L234" s="294"/>
      <c r="M234" s="13"/>
      <c r="N234" s="13"/>
      <c r="O234" s="13"/>
    </row>
    <row r="235" spans="1:15">
      <c r="A235" s="13"/>
      <c r="B235" s="13"/>
      <c r="C235" s="273"/>
      <c r="D235" s="273"/>
      <c r="E235" s="273"/>
      <c r="F235" s="273"/>
      <c r="G235" s="273"/>
      <c r="H235" s="273"/>
      <c r="I235" s="273"/>
      <c r="J235" s="273"/>
      <c r="K235" s="273"/>
      <c r="L235" s="294"/>
      <c r="M235" s="13"/>
      <c r="N235" s="13"/>
      <c r="O235" s="13"/>
    </row>
    <row r="236" spans="1:15">
      <c r="A236" s="13"/>
      <c r="B236" s="13"/>
      <c r="C236" s="273"/>
      <c r="D236" s="273"/>
      <c r="E236" s="273"/>
      <c r="F236" s="273"/>
      <c r="G236" s="273"/>
      <c r="H236" s="273"/>
      <c r="I236" s="273"/>
      <c r="J236" s="273"/>
      <c r="K236" s="273"/>
      <c r="L236" s="294"/>
      <c r="M236" s="13"/>
      <c r="N236" s="13"/>
      <c r="O236" s="13"/>
    </row>
    <row r="237" spans="1:15">
      <c r="A237" s="257" t="s">
        <v>205</v>
      </c>
      <c r="B237" s="13"/>
      <c r="C237" s="273"/>
      <c r="D237" s="273"/>
      <c r="E237" s="273"/>
      <c r="F237" s="273"/>
      <c r="G237" s="273"/>
      <c r="H237" s="273"/>
      <c r="I237" s="273"/>
      <c r="J237" s="273"/>
      <c r="K237" s="273"/>
      <c r="L237" s="294"/>
      <c r="M237" s="13"/>
      <c r="N237" s="13"/>
      <c r="O237" s="13"/>
    </row>
    <row r="238" spans="1:15">
      <c r="A238" s="276" t="s">
        <v>206</v>
      </c>
      <c r="B238" s="13"/>
      <c r="C238" s="273"/>
      <c r="D238" s="273"/>
      <c r="E238" s="273"/>
      <c r="F238" s="273"/>
      <c r="G238" s="273"/>
      <c r="H238" s="273"/>
      <c r="I238" s="273"/>
      <c r="J238" s="273"/>
      <c r="K238" s="273"/>
      <c r="L238" s="294"/>
      <c r="M238" s="13"/>
    </row>
    <row r="239" spans="1:15">
      <c r="A239" s="276" t="s">
        <v>207</v>
      </c>
      <c r="B239" s="13"/>
      <c r="C239" s="273"/>
      <c r="D239" s="273"/>
      <c r="E239" s="273"/>
      <c r="F239" s="273"/>
      <c r="G239" s="273"/>
      <c r="H239" s="273"/>
      <c r="I239" s="273"/>
      <c r="J239" s="273"/>
      <c r="K239" s="273"/>
      <c r="L239" s="294"/>
      <c r="M239" s="13"/>
    </row>
    <row r="240" spans="1:15">
      <c r="A240" s="276" t="s">
        <v>208</v>
      </c>
      <c r="B240" s="13"/>
      <c r="C240" s="273"/>
      <c r="D240" s="273"/>
      <c r="E240" s="273"/>
      <c r="F240" s="273"/>
      <c r="G240" s="273"/>
      <c r="H240" s="273"/>
      <c r="I240" s="273"/>
      <c r="J240" s="273"/>
      <c r="K240" s="273"/>
      <c r="L240" s="294"/>
      <c r="M240" s="13"/>
    </row>
    <row r="241" spans="1:13">
      <c r="A241" s="280" t="s">
        <v>209</v>
      </c>
      <c r="B241" s="13"/>
      <c r="C241" s="273"/>
      <c r="D241" s="273"/>
      <c r="E241" s="273"/>
      <c r="F241" s="273"/>
      <c r="G241" s="273"/>
      <c r="H241" s="273"/>
      <c r="I241" s="273"/>
      <c r="J241" s="273"/>
      <c r="K241" s="273"/>
      <c r="L241" s="294"/>
      <c r="M241" s="13"/>
    </row>
    <row r="242" spans="1:13">
      <c r="A242" s="280" t="s">
        <v>210</v>
      </c>
      <c r="B242" s="13"/>
      <c r="C242" s="273"/>
      <c r="D242" s="273"/>
      <c r="E242" s="273"/>
      <c r="F242" s="273"/>
      <c r="G242" s="273"/>
      <c r="H242" s="273"/>
      <c r="I242" s="273"/>
      <c r="J242" s="273"/>
      <c r="K242" s="273"/>
      <c r="L242" s="294"/>
      <c r="M242" s="13"/>
    </row>
    <row r="243" spans="1:13">
      <c r="A243" s="280" t="s">
        <v>211</v>
      </c>
      <c r="B243" s="13"/>
      <c r="C243" s="273"/>
      <c r="D243" s="273"/>
      <c r="E243" s="273"/>
      <c r="F243" s="273"/>
      <c r="G243" s="273"/>
      <c r="H243" s="273"/>
      <c r="I243" s="273"/>
      <c r="J243" s="273"/>
      <c r="K243" s="273"/>
      <c r="L243" s="294"/>
      <c r="M243" s="13"/>
    </row>
    <row r="244" spans="1:13">
      <c r="A244" s="280" t="s">
        <v>212</v>
      </c>
      <c r="B244" s="13"/>
      <c r="C244" s="273"/>
      <c r="D244" s="273"/>
      <c r="E244" s="273"/>
      <c r="F244" s="273"/>
      <c r="G244" s="273"/>
      <c r="H244" s="273"/>
      <c r="I244" s="273"/>
      <c r="J244" s="273"/>
      <c r="K244" s="273"/>
      <c r="L244" s="294"/>
      <c r="M244" s="13"/>
    </row>
    <row r="245" spans="1:13">
      <c r="A245" s="280" t="s">
        <v>213</v>
      </c>
      <c r="B245" s="13"/>
      <c r="C245" s="273"/>
      <c r="D245" s="273"/>
      <c r="E245" s="273"/>
      <c r="F245" s="273"/>
      <c r="G245" s="273"/>
      <c r="H245" s="273"/>
      <c r="I245" s="273"/>
      <c r="J245" s="273"/>
      <c r="K245" s="273"/>
      <c r="L245" s="294"/>
      <c r="M245" s="13"/>
    </row>
    <row r="246" spans="1:13">
      <c r="A246" s="280" t="s">
        <v>214</v>
      </c>
      <c r="B246" s="13"/>
      <c r="C246" s="275"/>
      <c r="D246" s="275"/>
      <c r="E246" s="275"/>
      <c r="F246" s="275"/>
      <c r="G246" s="275"/>
      <c r="H246" s="275"/>
      <c r="I246" s="275"/>
      <c r="J246" s="275"/>
      <c r="K246" s="275"/>
      <c r="L246" s="294"/>
      <c r="M246" s="13"/>
    </row>
    <row r="247" spans="1:13">
      <c r="B247" s="13"/>
      <c r="C247" s="273"/>
      <c r="D247" s="273"/>
      <c r="E247" s="273"/>
      <c r="F247" s="273"/>
      <c r="G247" s="273"/>
      <c r="H247" s="273"/>
      <c r="I247" s="273"/>
      <c r="J247" s="273"/>
      <c r="K247" s="273"/>
      <c r="L247" s="294"/>
      <c r="M247" s="13"/>
    </row>
    <row r="248" spans="1:13">
      <c r="B248" s="13"/>
      <c r="C248" s="273"/>
      <c r="D248" s="273"/>
      <c r="E248" s="273"/>
      <c r="F248" s="273"/>
      <c r="G248" s="273"/>
      <c r="H248" s="273"/>
      <c r="I248" s="273"/>
      <c r="J248" s="273"/>
      <c r="K248" s="273"/>
      <c r="L248" s="294"/>
      <c r="M248" s="13"/>
    </row>
    <row r="249" spans="1:13">
      <c r="B249" s="13"/>
      <c r="C249" s="273"/>
      <c r="D249" s="273"/>
      <c r="E249" s="273"/>
      <c r="F249" s="273"/>
      <c r="G249" s="273"/>
      <c r="H249" s="273"/>
      <c r="I249" s="273"/>
      <c r="J249" s="273"/>
      <c r="K249" s="273"/>
      <c r="L249" s="294"/>
      <c r="M249" s="13"/>
    </row>
    <row r="250" spans="1:13">
      <c r="B250" s="13"/>
      <c r="C250" s="273"/>
      <c r="D250" s="273"/>
      <c r="E250" s="273"/>
      <c r="F250" s="273"/>
      <c r="G250" s="273"/>
      <c r="H250" s="273"/>
      <c r="I250" s="273"/>
      <c r="J250" s="273"/>
      <c r="K250" s="273"/>
      <c r="L250" s="294"/>
      <c r="M250" s="13"/>
    </row>
    <row r="251" spans="1:13">
      <c r="B251" s="13"/>
      <c r="C251" s="273"/>
      <c r="D251" s="273"/>
      <c r="E251" s="273"/>
      <c r="F251" s="273"/>
      <c r="G251" s="273"/>
      <c r="H251" s="273"/>
      <c r="I251" s="273"/>
      <c r="J251" s="273"/>
      <c r="K251" s="273"/>
      <c r="L251" s="294"/>
      <c r="M251" s="13"/>
    </row>
    <row r="252" spans="1:13">
      <c r="B252" s="13"/>
      <c r="C252" s="273"/>
      <c r="D252" s="273"/>
      <c r="E252" s="273"/>
      <c r="F252" s="273"/>
      <c r="G252" s="273"/>
      <c r="H252" s="273"/>
      <c r="I252" s="273"/>
      <c r="J252" s="273"/>
      <c r="K252" s="273"/>
      <c r="L252" s="294"/>
      <c r="M252" s="13"/>
    </row>
    <row r="253" spans="1:13">
      <c r="B253" s="13"/>
      <c r="C253" s="273"/>
      <c r="D253" s="273"/>
      <c r="E253" s="273"/>
      <c r="F253" s="273"/>
      <c r="G253" s="273"/>
      <c r="H253" s="273"/>
      <c r="I253" s="273"/>
      <c r="J253" s="273"/>
      <c r="K253" s="273"/>
      <c r="L253" s="294"/>
      <c r="M253" s="13"/>
    </row>
    <row r="254" spans="1:13">
      <c r="B254" s="13"/>
      <c r="C254" s="273"/>
      <c r="D254" s="273"/>
      <c r="E254" s="273"/>
      <c r="F254" s="273"/>
      <c r="G254" s="273"/>
      <c r="H254" s="273"/>
      <c r="I254" s="273"/>
      <c r="J254" s="273"/>
      <c r="K254" s="273"/>
      <c r="L254" s="294"/>
      <c r="M254" s="13"/>
    </row>
    <row r="255" spans="1:13">
      <c r="B255" s="13"/>
      <c r="C255" s="273"/>
      <c r="D255" s="273"/>
      <c r="E255" s="273"/>
      <c r="F255" s="273"/>
      <c r="G255" s="273"/>
      <c r="H255" s="273"/>
      <c r="I255" s="273"/>
      <c r="J255" s="273"/>
      <c r="K255" s="273"/>
      <c r="L255" s="294"/>
      <c r="M255" s="13"/>
    </row>
    <row r="256" spans="1:13">
      <c r="B256" s="13"/>
      <c r="C256" s="273"/>
      <c r="D256" s="273"/>
      <c r="E256" s="273"/>
      <c r="F256" s="273"/>
      <c r="G256" s="273"/>
      <c r="H256" s="273"/>
      <c r="I256" s="273"/>
      <c r="J256" s="273"/>
      <c r="K256" s="273"/>
      <c r="L256" s="294"/>
      <c r="M256" s="13"/>
    </row>
    <row r="257" spans="2:13">
      <c r="B257" s="13"/>
      <c r="C257" s="273"/>
      <c r="D257" s="273"/>
      <c r="E257" s="273"/>
      <c r="F257" s="273"/>
      <c r="G257" s="273"/>
      <c r="H257" s="273"/>
      <c r="I257" s="273"/>
      <c r="J257" s="273"/>
      <c r="K257" s="273"/>
      <c r="L257" s="294"/>
      <c r="M257" s="13"/>
    </row>
    <row r="258" spans="2:13">
      <c r="B258" s="13"/>
      <c r="C258" s="273"/>
      <c r="D258" s="273"/>
      <c r="E258" s="273"/>
      <c r="F258" s="273"/>
      <c r="G258" s="273"/>
      <c r="H258" s="273"/>
      <c r="I258" s="273"/>
      <c r="J258" s="273"/>
      <c r="K258" s="273"/>
      <c r="L258" s="294"/>
      <c r="M258" s="13"/>
    </row>
    <row r="259" spans="2:13">
      <c r="B259" s="13"/>
      <c r="C259" s="273"/>
      <c r="D259" s="273"/>
      <c r="E259" s="273"/>
      <c r="F259" s="273"/>
      <c r="G259" s="273"/>
      <c r="H259" s="273"/>
      <c r="I259" s="273"/>
      <c r="J259" s="273"/>
      <c r="K259" s="273"/>
      <c r="L259" s="294"/>
      <c r="M259" s="13"/>
    </row>
    <row r="260" spans="2:13">
      <c r="B260" s="13"/>
      <c r="C260" s="273"/>
      <c r="D260" s="273"/>
      <c r="E260" s="273"/>
      <c r="F260" s="273"/>
      <c r="G260" s="273"/>
      <c r="H260" s="273"/>
      <c r="I260" s="273"/>
      <c r="J260" s="273"/>
      <c r="K260" s="273"/>
      <c r="L260" s="294"/>
      <c r="M260" s="13"/>
    </row>
    <row r="261" spans="2:13">
      <c r="B261" s="13"/>
      <c r="C261" s="273"/>
      <c r="D261" s="273"/>
      <c r="E261" s="273"/>
      <c r="F261" s="273"/>
      <c r="G261" s="273"/>
      <c r="H261" s="273"/>
      <c r="I261" s="273"/>
      <c r="J261" s="273"/>
      <c r="K261" s="273"/>
      <c r="L261" s="294"/>
      <c r="M261" s="13"/>
    </row>
    <row r="262" spans="2:13">
      <c r="B262" s="13"/>
      <c r="C262" s="273"/>
      <c r="D262" s="273"/>
      <c r="E262" s="273"/>
      <c r="F262" s="273"/>
      <c r="G262" s="273"/>
      <c r="H262" s="273"/>
      <c r="I262" s="273"/>
      <c r="J262" s="273"/>
      <c r="K262" s="273"/>
      <c r="L262" s="294"/>
      <c r="M262" s="13"/>
    </row>
    <row r="263" spans="2:13">
      <c r="B263" s="13"/>
      <c r="C263" s="273"/>
      <c r="D263" s="273"/>
      <c r="E263" s="273"/>
      <c r="F263" s="273"/>
      <c r="G263" s="273"/>
      <c r="H263" s="273"/>
      <c r="I263" s="273"/>
      <c r="J263" s="273"/>
      <c r="K263" s="273"/>
      <c r="L263" s="294"/>
      <c r="M263" s="13"/>
    </row>
    <row r="264" spans="2:13">
      <c r="B264" s="13"/>
      <c r="C264" s="273"/>
      <c r="D264" s="273"/>
      <c r="E264" s="273"/>
      <c r="F264" s="273"/>
      <c r="G264" s="273"/>
      <c r="H264" s="273"/>
      <c r="I264" s="273"/>
      <c r="J264" s="273"/>
      <c r="K264" s="273"/>
      <c r="L264" s="294"/>
      <c r="M264" s="13"/>
    </row>
    <row r="265" spans="2:13">
      <c r="B265" s="13"/>
      <c r="C265" s="273"/>
      <c r="D265" s="273"/>
      <c r="E265" s="273"/>
      <c r="F265" s="273"/>
      <c r="G265" s="273"/>
      <c r="H265" s="273"/>
      <c r="I265" s="273"/>
      <c r="J265" s="273"/>
      <c r="K265" s="273"/>
      <c r="L265" s="294"/>
      <c r="M265" s="13"/>
    </row>
    <row r="266" spans="2:13">
      <c r="B266" s="13"/>
      <c r="C266" s="273"/>
      <c r="D266" s="273"/>
      <c r="E266" s="273"/>
      <c r="F266" s="273"/>
      <c r="G266" s="273"/>
      <c r="H266" s="273"/>
      <c r="I266" s="273"/>
      <c r="J266" s="273"/>
      <c r="K266" s="273"/>
      <c r="L266" s="294"/>
      <c r="M266" s="13"/>
    </row>
    <row r="267" spans="2:13">
      <c r="B267" s="13"/>
      <c r="C267" s="273"/>
      <c r="D267" s="273"/>
      <c r="E267" s="273"/>
      <c r="F267" s="273"/>
      <c r="G267" s="273"/>
      <c r="H267" s="273"/>
      <c r="I267" s="273"/>
      <c r="J267" s="273"/>
      <c r="K267" s="273"/>
      <c r="L267" s="294"/>
      <c r="M267" s="13"/>
    </row>
    <row r="268" spans="2:13">
      <c r="B268" s="13"/>
      <c r="C268" s="273"/>
      <c r="D268" s="273"/>
      <c r="E268" s="273"/>
      <c r="F268" s="273"/>
      <c r="G268" s="273"/>
      <c r="H268" s="273"/>
      <c r="I268" s="273"/>
      <c r="J268" s="273"/>
      <c r="K268" s="273"/>
      <c r="L268" s="294"/>
      <c r="M268" s="13"/>
    </row>
    <row r="269" spans="2:13">
      <c r="B269" s="13"/>
      <c r="C269" s="273"/>
      <c r="D269" s="273"/>
      <c r="E269" s="273"/>
      <c r="F269" s="273"/>
      <c r="G269" s="273"/>
      <c r="H269" s="273"/>
      <c r="I269" s="273"/>
      <c r="J269" s="273"/>
      <c r="K269" s="273"/>
      <c r="L269" s="294"/>
      <c r="M269" s="13"/>
    </row>
    <row r="270" spans="2:13">
      <c r="B270" s="13"/>
      <c r="C270" s="273"/>
      <c r="D270" s="273"/>
      <c r="E270" s="273"/>
      <c r="F270" s="273"/>
      <c r="G270" s="273"/>
      <c r="H270" s="273"/>
      <c r="I270" s="273"/>
      <c r="J270" s="273"/>
      <c r="K270" s="273"/>
      <c r="L270" s="294"/>
      <c r="M270" s="13"/>
    </row>
    <row r="271" spans="2:13">
      <c r="B271" s="13"/>
      <c r="C271" s="273"/>
      <c r="D271" s="273"/>
      <c r="E271" s="273"/>
      <c r="F271" s="273"/>
      <c r="G271" s="273"/>
      <c r="H271" s="273"/>
      <c r="I271" s="273"/>
      <c r="J271" s="273"/>
      <c r="K271" s="273"/>
      <c r="L271" s="294"/>
      <c r="M271" s="13"/>
    </row>
    <row r="272" spans="2:13">
      <c r="B272" s="13"/>
      <c r="C272" s="273"/>
      <c r="D272" s="273"/>
      <c r="E272" s="273"/>
      <c r="F272" s="273"/>
      <c r="G272" s="273"/>
      <c r="H272" s="273"/>
      <c r="I272" s="273"/>
      <c r="J272" s="273"/>
      <c r="K272" s="273"/>
      <c r="L272" s="294"/>
      <c r="M272" s="13"/>
    </row>
    <row r="273" spans="2:13">
      <c r="B273" s="13"/>
      <c r="C273" s="273"/>
      <c r="D273" s="273"/>
      <c r="E273" s="273"/>
      <c r="F273" s="273"/>
      <c r="G273" s="273"/>
      <c r="H273" s="273"/>
      <c r="I273" s="273"/>
      <c r="J273" s="273"/>
      <c r="K273" s="273"/>
      <c r="L273" s="294"/>
      <c r="M273" s="13"/>
    </row>
    <row r="274" spans="2:13">
      <c r="B274" s="13"/>
      <c r="C274" s="273"/>
      <c r="D274" s="273"/>
      <c r="E274" s="273"/>
      <c r="F274" s="273"/>
      <c r="G274" s="273"/>
      <c r="H274" s="273"/>
      <c r="I274" s="273"/>
      <c r="J274" s="273"/>
      <c r="K274" s="273"/>
      <c r="L274" s="294"/>
      <c r="M274" s="13"/>
    </row>
    <row r="275" spans="2:13">
      <c r="B275" s="13"/>
      <c r="C275" s="273"/>
      <c r="D275" s="273"/>
      <c r="E275" s="273"/>
      <c r="F275" s="273"/>
      <c r="G275" s="273"/>
      <c r="H275" s="273"/>
      <c r="I275" s="273"/>
      <c r="J275" s="273"/>
      <c r="K275" s="273"/>
      <c r="L275" s="294"/>
      <c r="M275" s="13"/>
    </row>
    <row r="276" spans="2:13">
      <c r="B276" s="13"/>
      <c r="C276" s="273"/>
      <c r="D276" s="273"/>
      <c r="E276" s="273"/>
      <c r="F276" s="273"/>
      <c r="G276" s="273"/>
      <c r="H276" s="273"/>
      <c r="I276" s="273"/>
      <c r="J276" s="273"/>
      <c r="K276" s="273"/>
      <c r="L276" s="294"/>
      <c r="M276" s="13"/>
    </row>
    <row r="277" spans="2:13">
      <c r="B277" s="13"/>
      <c r="C277" s="273"/>
      <c r="D277" s="273"/>
      <c r="E277" s="273"/>
      <c r="F277" s="273"/>
      <c r="G277" s="273"/>
      <c r="H277" s="273"/>
      <c r="I277" s="273"/>
      <c r="J277" s="273"/>
      <c r="K277" s="273"/>
      <c r="L277" s="294"/>
      <c r="M277" s="13"/>
    </row>
    <row r="278" spans="2:13">
      <c r="B278" s="13"/>
      <c r="C278" s="273"/>
      <c r="D278" s="273"/>
      <c r="E278" s="273"/>
      <c r="F278" s="273"/>
      <c r="G278" s="273"/>
      <c r="H278" s="273"/>
      <c r="I278" s="273"/>
      <c r="J278" s="273"/>
      <c r="K278" s="273"/>
      <c r="L278" s="294"/>
      <c r="M278" s="13"/>
    </row>
    <row r="279" spans="2:13">
      <c r="B279" s="13"/>
      <c r="C279" s="273"/>
      <c r="D279" s="273"/>
      <c r="E279" s="273"/>
      <c r="F279" s="273"/>
      <c r="G279" s="273"/>
      <c r="H279" s="273"/>
      <c r="I279" s="273"/>
      <c r="J279" s="273"/>
      <c r="K279" s="273"/>
      <c r="L279" s="294"/>
      <c r="M279" s="13"/>
    </row>
    <row r="280" spans="2:13">
      <c r="B280" s="13"/>
      <c r="C280" s="273"/>
      <c r="D280" s="273"/>
      <c r="E280" s="273"/>
      <c r="F280" s="273"/>
      <c r="G280" s="273"/>
      <c r="H280" s="273"/>
      <c r="I280" s="273"/>
      <c r="J280" s="273"/>
      <c r="K280" s="273"/>
      <c r="L280" s="294"/>
      <c r="M280" s="13"/>
    </row>
    <row r="281" spans="2:13">
      <c r="B281" s="13"/>
      <c r="C281" s="273"/>
      <c r="D281" s="273"/>
      <c r="E281" s="273"/>
      <c r="F281" s="273"/>
      <c r="G281" s="273"/>
      <c r="H281" s="273"/>
      <c r="I281" s="273"/>
      <c r="J281" s="273"/>
      <c r="K281" s="273"/>
      <c r="L281" s="294"/>
      <c r="M281" s="13"/>
    </row>
    <row r="282" spans="2:13">
      <c r="B282" s="13"/>
      <c r="C282" s="273"/>
      <c r="D282" s="273"/>
      <c r="E282" s="273"/>
      <c r="F282" s="273"/>
      <c r="G282" s="273"/>
      <c r="H282" s="273"/>
      <c r="I282" s="273"/>
      <c r="J282" s="273"/>
      <c r="K282" s="273"/>
      <c r="L282" s="294"/>
      <c r="M282" s="13"/>
    </row>
    <row r="283" spans="2:13">
      <c r="B283" s="13"/>
      <c r="C283" s="273"/>
      <c r="D283" s="273"/>
      <c r="E283" s="273"/>
      <c r="F283" s="273"/>
      <c r="G283" s="273"/>
      <c r="H283" s="273"/>
      <c r="I283" s="273"/>
      <c r="J283" s="273"/>
      <c r="K283" s="273"/>
      <c r="L283" s="294"/>
      <c r="M283" s="13"/>
    </row>
    <row r="284" spans="2:13">
      <c r="B284" s="13"/>
      <c r="C284" s="273"/>
      <c r="D284" s="273"/>
      <c r="E284" s="273"/>
      <c r="F284" s="273"/>
      <c r="G284" s="273"/>
      <c r="H284" s="273"/>
      <c r="I284" s="273"/>
      <c r="J284" s="273"/>
      <c r="K284" s="273"/>
      <c r="L284" s="294"/>
      <c r="M284" s="13"/>
    </row>
    <row r="285" spans="2:13">
      <c r="B285" s="13"/>
      <c r="C285" s="273"/>
      <c r="D285" s="273"/>
      <c r="E285" s="273"/>
      <c r="F285" s="273"/>
      <c r="G285" s="273"/>
      <c r="H285" s="273"/>
      <c r="I285" s="273"/>
      <c r="J285" s="273"/>
      <c r="K285" s="273"/>
      <c r="L285" s="294"/>
      <c r="M285" s="13"/>
    </row>
    <row r="286" spans="2:13">
      <c r="B286" s="13"/>
      <c r="C286" s="273"/>
      <c r="D286" s="273"/>
      <c r="E286" s="273"/>
      <c r="F286" s="273"/>
      <c r="G286" s="273"/>
      <c r="H286" s="273"/>
      <c r="I286" s="273"/>
      <c r="J286" s="273"/>
      <c r="K286" s="273"/>
      <c r="L286" s="294"/>
      <c r="M286" s="13"/>
    </row>
    <row r="287" spans="2:13">
      <c r="B287" s="13"/>
      <c r="C287" s="273"/>
      <c r="D287" s="273"/>
      <c r="E287" s="273"/>
      <c r="F287" s="273"/>
      <c r="G287" s="273"/>
      <c r="H287" s="273"/>
      <c r="I287" s="273"/>
      <c r="J287" s="273"/>
      <c r="K287" s="273"/>
      <c r="L287" s="294"/>
      <c r="M287" s="13"/>
    </row>
    <row r="288" spans="2:13">
      <c r="B288" s="13"/>
      <c r="C288" s="273"/>
      <c r="D288" s="273"/>
      <c r="E288" s="273"/>
      <c r="F288" s="273"/>
      <c r="G288" s="273"/>
      <c r="H288" s="273"/>
      <c r="I288" s="273"/>
      <c r="J288" s="273"/>
      <c r="K288" s="273"/>
      <c r="L288" s="294"/>
      <c r="M288" s="13"/>
    </row>
    <row r="289" spans="2:13">
      <c r="B289" s="13"/>
      <c r="C289" s="273"/>
      <c r="D289" s="273"/>
      <c r="E289" s="273"/>
      <c r="F289" s="273"/>
      <c r="G289" s="273"/>
      <c r="H289" s="273"/>
      <c r="I289" s="273"/>
      <c r="J289" s="273"/>
      <c r="K289" s="273"/>
      <c r="L289" s="294"/>
      <c r="M289" s="13"/>
    </row>
    <row r="290" spans="2:13">
      <c r="B290" s="13"/>
      <c r="C290" s="273"/>
      <c r="D290" s="273"/>
      <c r="E290" s="273"/>
      <c r="F290" s="273"/>
      <c r="G290" s="273"/>
      <c r="H290" s="273"/>
      <c r="I290" s="273"/>
      <c r="J290" s="273"/>
      <c r="K290" s="273"/>
      <c r="L290" s="294"/>
      <c r="M290" s="13"/>
    </row>
    <row r="291" spans="2:13">
      <c r="B291" s="13"/>
      <c r="C291" s="273"/>
      <c r="D291" s="273"/>
      <c r="E291" s="273"/>
      <c r="F291" s="273"/>
      <c r="G291" s="273"/>
      <c r="H291" s="273"/>
      <c r="I291" s="273"/>
      <c r="J291" s="273"/>
      <c r="K291" s="273"/>
      <c r="L291" s="294"/>
      <c r="M291" s="13"/>
    </row>
    <row r="292" spans="2:13">
      <c r="B292" s="13"/>
      <c r="C292" s="273"/>
      <c r="D292" s="273"/>
      <c r="E292" s="273"/>
      <c r="F292" s="273"/>
      <c r="G292" s="273"/>
      <c r="H292" s="273"/>
      <c r="I292" s="273"/>
      <c r="J292" s="273"/>
      <c r="K292" s="273"/>
      <c r="L292" s="294"/>
      <c r="M292" s="13"/>
    </row>
    <row r="293" spans="2:13">
      <c r="B293" s="13"/>
      <c r="C293" s="273"/>
      <c r="D293" s="273"/>
      <c r="E293" s="273"/>
      <c r="F293" s="273"/>
      <c r="G293" s="273"/>
      <c r="H293" s="273"/>
      <c r="I293" s="273"/>
      <c r="J293" s="273"/>
      <c r="K293" s="273"/>
      <c r="L293" s="294"/>
      <c r="M293" s="13"/>
    </row>
    <row r="294" spans="2:13">
      <c r="B294" s="13"/>
      <c r="C294" s="275"/>
      <c r="D294" s="275"/>
      <c r="E294" s="275"/>
      <c r="F294" s="275"/>
      <c r="G294" s="275"/>
      <c r="H294" s="275"/>
      <c r="I294" s="275"/>
      <c r="J294" s="275"/>
      <c r="K294" s="275"/>
      <c r="L294" s="294"/>
      <c r="M294" s="13"/>
    </row>
    <row r="295" spans="2:13">
      <c r="B295" s="13"/>
      <c r="C295" s="273"/>
      <c r="D295" s="273"/>
      <c r="E295" s="273"/>
      <c r="F295" s="273"/>
      <c r="G295" s="273"/>
      <c r="H295" s="273"/>
      <c r="I295" s="273"/>
      <c r="J295" s="273"/>
      <c r="K295" s="273"/>
      <c r="L295" s="294"/>
      <c r="M295" s="13"/>
    </row>
    <row r="296" spans="2:13">
      <c r="B296" s="13"/>
      <c r="C296" s="273"/>
      <c r="D296" s="273"/>
      <c r="E296" s="273"/>
      <c r="F296" s="273"/>
      <c r="G296" s="273"/>
      <c r="H296" s="273"/>
      <c r="I296" s="273"/>
      <c r="J296" s="273"/>
      <c r="K296" s="273"/>
      <c r="L296" s="294"/>
      <c r="M296" s="13"/>
    </row>
    <row r="297" spans="2:13">
      <c r="B297" s="13"/>
      <c r="C297" s="273"/>
      <c r="D297" s="273"/>
      <c r="E297" s="273"/>
      <c r="F297" s="273"/>
      <c r="G297" s="273"/>
      <c r="H297" s="273"/>
      <c r="I297" s="273"/>
      <c r="J297" s="273"/>
      <c r="K297" s="273"/>
      <c r="L297" s="294"/>
      <c r="M297" s="13"/>
    </row>
    <row r="298" spans="2:13">
      <c r="B298" s="13"/>
      <c r="C298" s="273"/>
      <c r="D298" s="273"/>
      <c r="E298" s="273"/>
      <c r="F298" s="273"/>
      <c r="G298" s="273"/>
      <c r="H298" s="273"/>
      <c r="I298" s="273"/>
      <c r="J298" s="273"/>
      <c r="K298" s="273"/>
      <c r="L298" s="294"/>
      <c r="M298" s="13"/>
    </row>
    <row r="299" spans="2:13">
      <c r="B299" s="13"/>
      <c r="C299" s="273"/>
      <c r="D299" s="273"/>
      <c r="E299" s="273"/>
      <c r="F299" s="273"/>
      <c r="G299" s="273"/>
      <c r="H299" s="273"/>
      <c r="I299" s="273"/>
      <c r="J299" s="273"/>
      <c r="K299" s="273"/>
      <c r="L299" s="294"/>
      <c r="M299" s="13"/>
    </row>
    <row r="300" spans="2:13">
      <c r="B300" s="13"/>
      <c r="C300" s="273"/>
      <c r="D300" s="273"/>
      <c r="E300" s="273"/>
      <c r="F300" s="273"/>
      <c r="G300" s="273"/>
      <c r="H300" s="273"/>
      <c r="I300" s="273"/>
      <c r="J300" s="273"/>
      <c r="K300" s="273"/>
      <c r="L300" s="294"/>
      <c r="M300" s="13"/>
    </row>
    <row r="301" spans="2:13">
      <c r="B301" s="13"/>
      <c r="C301" s="273"/>
      <c r="D301" s="273"/>
      <c r="E301" s="273"/>
      <c r="F301" s="273"/>
      <c r="G301" s="273"/>
      <c r="H301" s="273"/>
      <c r="I301" s="273"/>
      <c r="J301" s="273"/>
      <c r="K301" s="273"/>
      <c r="L301" s="294"/>
      <c r="M301" s="13"/>
    </row>
    <row r="302" spans="2:13">
      <c r="B302" s="13"/>
      <c r="C302" s="273"/>
      <c r="D302" s="273"/>
      <c r="E302" s="273"/>
      <c r="F302" s="273"/>
      <c r="G302" s="273"/>
      <c r="H302" s="273"/>
      <c r="I302" s="273"/>
      <c r="J302" s="273"/>
      <c r="K302" s="273"/>
      <c r="L302" s="294"/>
      <c r="M302" s="13"/>
    </row>
    <row r="303" spans="2:13">
      <c r="B303" s="13"/>
      <c r="C303" s="273"/>
      <c r="D303" s="273"/>
      <c r="E303" s="273"/>
      <c r="F303" s="273"/>
      <c r="G303" s="273"/>
      <c r="H303" s="273"/>
      <c r="I303" s="273"/>
      <c r="J303" s="273"/>
      <c r="K303" s="273"/>
      <c r="L303" s="294"/>
      <c r="M303" s="13"/>
    </row>
    <row r="304" spans="2:13">
      <c r="B304" s="13"/>
      <c r="C304" s="273"/>
      <c r="D304" s="273"/>
      <c r="E304" s="273"/>
      <c r="F304" s="273"/>
      <c r="G304" s="273"/>
      <c r="H304" s="273"/>
      <c r="I304" s="273"/>
      <c r="J304" s="273"/>
      <c r="K304" s="273"/>
      <c r="L304" s="294"/>
      <c r="M304" s="13"/>
    </row>
    <row r="305" spans="2:13">
      <c r="B305" s="13"/>
      <c r="C305" s="273"/>
      <c r="D305" s="273"/>
      <c r="E305" s="273"/>
      <c r="F305" s="273"/>
      <c r="G305" s="273"/>
      <c r="H305" s="273"/>
      <c r="I305" s="273"/>
      <c r="J305" s="273"/>
      <c r="K305" s="273"/>
      <c r="L305" s="294"/>
      <c r="M305" s="13"/>
    </row>
    <row r="306" spans="2:13">
      <c r="B306" s="13"/>
      <c r="C306" s="273"/>
      <c r="D306" s="273"/>
      <c r="E306" s="273"/>
      <c r="F306" s="273"/>
      <c r="G306" s="273"/>
      <c r="H306" s="273"/>
      <c r="I306" s="273"/>
      <c r="J306" s="273"/>
      <c r="K306" s="273"/>
      <c r="L306" s="294"/>
      <c r="M306" s="13"/>
    </row>
    <row r="307" spans="2:13">
      <c r="B307" s="13"/>
      <c r="C307" s="273"/>
      <c r="D307" s="273"/>
      <c r="E307" s="273"/>
      <c r="F307" s="273"/>
      <c r="G307" s="273"/>
      <c r="H307" s="273"/>
      <c r="I307" s="273"/>
      <c r="J307" s="273"/>
      <c r="K307" s="273"/>
      <c r="L307" s="294"/>
      <c r="M307" s="13"/>
    </row>
    <row r="308" spans="2:13">
      <c r="B308" s="13"/>
      <c r="C308" s="273"/>
      <c r="D308" s="273"/>
      <c r="E308" s="273"/>
      <c r="F308" s="273"/>
      <c r="G308" s="273"/>
      <c r="H308" s="273"/>
      <c r="I308" s="273"/>
      <c r="J308" s="273"/>
      <c r="K308" s="273"/>
      <c r="L308" s="294"/>
      <c r="M308" s="13"/>
    </row>
    <row r="309" spans="2:13">
      <c r="B309" s="13"/>
      <c r="C309" s="273"/>
      <c r="D309" s="273"/>
      <c r="E309" s="273"/>
      <c r="F309" s="273"/>
      <c r="G309" s="273"/>
      <c r="H309" s="273"/>
      <c r="I309" s="273"/>
      <c r="J309" s="273"/>
      <c r="K309" s="273"/>
      <c r="L309" s="294"/>
      <c r="M309" s="13"/>
    </row>
    <row r="310" spans="2:13">
      <c r="B310" s="13"/>
      <c r="C310" s="273"/>
      <c r="D310" s="273"/>
      <c r="E310" s="273"/>
      <c r="F310" s="273"/>
      <c r="G310" s="273"/>
      <c r="H310" s="273"/>
      <c r="I310" s="273"/>
      <c r="J310" s="273"/>
      <c r="K310" s="273"/>
      <c r="L310" s="294"/>
      <c r="M310" s="13"/>
    </row>
    <row r="311" spans="2:13">
      <c r="B311" s="13"/>
      <c r="C311" s="273"/>
      <c r="D311" s="273"/>
      <c r="E311" s="273"/>
      <c r="F311" s="273"/>
      <c r="G311" s="273"/>
      <c r="H311" s="273"/>
      <c r="I311" s="273"/>
      <c r="J311" s="273"/>
      <c r="K311" s="273"/>
      <c r="L311" s="294"/>
      <c r="M311" s="13"/>
    </row>
    <row r="312" spans="2:13">
      <c r="B312" s="13"/>
      <c r="C312" s="273"/>
      <c r="D312" s="273"/>
      <c r="E312" s="273"/>
      <c r="F312" s="273"/>
      <c r="G312" s="273"/>
      <c r="H312" s="273"/>
      <c r="I312" s="273"/>
      <c r="J312" s="273"/>
      <c r="K312" s="273"/>
      <c r="L312" s="294"/>
      <c r="M312" s="13"/>
    </row>
    <row r="313" spans="2:13">
      <c r="B313" s="13"/>
      <c r="C313" s="273"/>
      <c r="D313" s="273"/>
      <c r="E313" s="273"/>
      <c r="F313" s="273"/>
      <c r="G313" s="273"/>
      <c r="H313" s="273"/>
      <c r="I313" s="273"/>
      <c r="J313" s="273"/>
      <c r="K313" s="273"/>
      <c r="L313" s="294"/>
      <c r="M313" s="13"/>
    </row>
    <row r="314" spans="2:13">
      <c r="B314" s="13"/>
      <c r="C314" s="273"/>
      <c r="D314" s="273"/>
      <c r="E314" s="273"/>
      <c r="F314" s="273"/>
      <c r="G314" s="273"/>
      <c r="H314" s="273"/>
      <c r="I314" s="273"/>
      <c r="J314" s="273"/>
      <c r="K314" s="273"/>
      <c r="L314" s="294"/>
      <c r="M314" s="13"/>
    </row>
    <row r="315" spans="2:13">
      <c r="B315" s="13"/>
      <c r="C315" s="273"/>
      <c r="D315" s="273"/>
      <c r="E315" s="273"/>
      <c r="F315" s="273"/>
      <c r="G315" s="273"/>
      <c r="H315" s="273"/>
      <c r="I315" s="273"/>
      <c r="J315" s="273"/>
      <c r="K315" s="273"/>
      <c r="L315" s="294"/>
      <c r="M315" s="13"/>
    </row>
    <row r="316" spans="2:13">
      <c r="B316" s="13"/>
      <c r="C316" s="273"/>
      <c r="D316" s="273"/>
      <c r="E316" s="273"/>
      <c r="F316" s="273"/>
      <c r="G316" s="273"/>
      <c r="H316" s="273"/>
      <c r="I316" s="273"/>
      <c r="J316" s="273"/>
      <c r="K316" s="273"/>
      <c r="L316" s="294"/>
      <c r="M316" s="13"/>
    </row>
    <row r="317" spans="2:13">
      <c r="B317" s="13"/>
      <c r="C317" s="273"/>
      <c r="D317" s="273"/>
      <c r="E317" s="273"/>
      <c r="F317" s="273"/>
      <c r="G317" s="273"/>
      <c r="H317" s="273"/>
      <c r="I317" s="273"/>
      <c r="J317" s="273"/>
      <c r="K317" s="273"/>
      <c r="L317" s="294"/>
      <c r="M317" s="13"/>
    </row>
    <row r="318" spans="2:13">
      <c r="B318" s="13"/>
      <c r="C318" s="273"/>
      <c r="D318" s="273"/>
      <c r="E318" s="273"/>
      <c r="F318" s="273"/>
      <c r="G318" s="273"/>
      <c r="H318" s="273"/>
      <c r="I318" s="273"/>
      <c r="J318" s="273"/>
      <c r="K318" s="273"/>
      <c r="L318" s="294"/>
      <c r="M318" s="13"/>
    </row>
    <row r="319" spans="2:13">
      <c r="B319" s="13"/>
      <c r="C319" s="273"/>
      <c r="D319" s="273"/>
      <c r="E319" s="273"/>
      <c r="F319" s="273"/>
      <c r="G319" s="273"/>
      <c r="H319" s="273"/>
      <c r="I319" s="273"/>
      <c r="J319" s="273"/>
      <c r="K319" s="273"/>
      <c r="L319" s="294"/>
      <c r="M319" s="13"/>
    </row>
    <row r="320" spans="2:13">
      <c r="B320" s="13"/>
      <c r="C320" s="273"/>
      <c r="D320" s="273"/>
      <c r="E320" s="273"/>
      <c r="F320" s="273"/>
      <c r="G320" s="273"/>
      <c r="H320" s="273"/>
      <c r="I320" s="273"/>
      <c r="J320" s="273"/>
      <c r="K320" s="273"/>
      <c r="L320" s="294"/>
      <c r="M320" s="13"/>
    </row>
    <row r="321" spans="2:13">
      <c r="B321" s="13"/>
      <c r="C321" s="273"/>
      <c r="D321" s="273"/>
      <c r="E321" s="273"/>
      <c r="F321" s="273"/>
      <c r="G321" s="273"/>
      <c r="H321" s="273"/>
      <c r="I321" s="273"/>
      <c r="J321" s="273"/>
      <c r="K321" s="273"/>
      <c r="L321" s="294"/>
      <c r="M321" s="13"/>
    </row>
    <row r="322" spans="2:13">
      <c r="B322" s="13"/>
      <c r="C322" s="273"/>
      <c r="D322" s="273"/>
      <c r="E322" s="273"/>
      <c r="F322" s="273"/>
      <c r="G322" s="273"/>
      <c r="H322" s="273"/>
      <c r="I322" s="273"/>
      <c r="J322" s="273"/>
      <c r="K322" s="273"/>
      <c r="L322" s="294"/>
      <c r="M322" s="13"/>
    </row>
    <row r="323" spans="2:13">
      <c r="B323" s="13"/>
      <c r="C323" s="273"/>
      <c r="D323" s="273"/>
      <c r="E323" s="273"/>
      <c r="F323" s="273"/>
      <c r="G323" s="273"/>
      <c r="H323" s="273"/>
      <c r="I323" s="273"/>
      <c r="J323" s="273"/>
      <c r="K323" s="273"/>
      <c r="L323" s="294"/>
      <c r="M323" s="13"/>
    </row>
    <row r="324" spans="2:13">
      <c r="B324" s="13"/>
      <c r="C324" s="273"/>
      <c r="D324" s="273"/>
      <c r="E324" s="273"/>
      <c r="F324" s="273"/>
      <c r="G324" s="273"/>
      <c r="H324" s="273"/>
      <c r="I324" s="273"/>
      <c r="J324" s="273"/>
      <c r="K324" s="273"/>
      <c r="L324" s="294"/>
      <c r="M324" s="13"/>
    </row>
    <row r="325" spans="2:13">
      <c r="B325" s="13"/>
      <c r="C325" s="273"/>
      <c r="D325" s="273"/>
      <c r="E325" s="273"/>
      <c r="F325" s="273"/>
      <c r="G325" s="273"/>
      <c r="H325" s="273"/>
      <c r="I325" s="273"/>
      <c r="J325" s="273"/>
      <c r="K325" s="273"/>
      <c r="L325" s="294"/>
      <c r="M325" s="13"/>
    </row>
    <row r="326" spans="2:13">
      <c r="B326" s="13"/>
      <c r="C326" s="273"/>
      <c r="D326" s="273"/>
      <c r="E326" s="273"/>
      <c r="F326" s="273"/>
      <c r="G326" s="273"/>
      <c r="H326" s="273"/>
      <c r="I326" s="273"/>
      <c r="J326" s="273"/>
      <c r="K326" s="273"/>
      <c r="L326" s="294"/>
      <c r="M326" s="13"/>
    </row>
    <row r="327" spans="2:13">
      <c r="B327" s="13"/>
      <c r="C327" s="273"/>
      <c r="D327" s="273"/>
      <c r="E327" s="273"/>
      <c r="F327" s="273"/>
      <c r="G327" s="273"/>
      <c r="H327" s="273"/>
      <c r="I327" s="273"/>
      <c r="J327" s="273"/>
      <c r="K327" s="273"/>
      <c r="L327" s="294"/>
      <c r="M327" s="13"/>
    </row>
    <row r="328" spans="2:13">
      <c r="B328" s="13"/>
      <c r="C328" s="273"/>
      <c r="D328" s="273"/>
      <c r="E328" s="273"/>
      <c r="F328" s="273"/>
      <c r="G328" s="273"/>
      <c r="H328" s="273"/>
      <c r="I328" s="273"/>
      <c r="J328" s="273"/>
      <c r="K328" s="273"/>
      <c r="L328" s="294"/>
      <c r="M328" s="13"/>
    </row>
    <row r="329" spans="2:13">
      <c r="B329" s="13"/>
      <c r="C329" s="273"/>
      <c r="D329" s="273"/>
      <c r="E329" s="273"/>
      <c r="F329" s="273"/>
      <c r="G329" s="273"/>
      <c r="H329" s="273"/>
      <c r="I329" s="273"/>
      <c r="J329" s="273"/>
      <c r="K329" s="273"/>
      <c r="L329" s="294"/>
      <c r="M329" s="13"/>
    </row>
    <row r="330" spans="2:13">
      <c r="B330" s="13"/>
      <c r="C330" s="273"/>
      <c r="D330" s="273"/>
      <c r="E330" s="273"/>
      <c r="F330" s="273"/>
      <c r="G330" s="273"/>
      <c r="H330" s="273"/>
      <c r="I330" s="273"/>
      <c r="J330" s="273"/>
      <c r="K330" s="273"/>
      <c r="L330" s="294"/>
      <c r="M330" s="13"/>
    </row>
    <row r="331" spans="2:13">
      <c r="B331" s="13"/>
      <c r="C331" s="273"/>
      <c r="D331" s="273"/>
      <c r="E331" s="273"/>
      <c r="F331" s="273"/>
      <c r="G331" s="273"/>
      <c r="H331" s="273"/>
      <c r="I331" s="273"/>
      <c r="J331" s="273"/>
      <c r="K331" s="273"/>
      <c r="L331" s="294"/>
      <c r="M331" s="13"/>
    </row>
    <row r="332" spans="2:13">
      <c r="B332" s="13"/>
      <c r="C332" s="273"/>
      <c r="D332" s="273"/>
      <c r="E332" s="273"/>
      <c r="F332" s="273"/>
      <c r="G332" s="273"/>
      <c r="H332" s="273"/>
      <c r="I332" s="273"/>
      <c r="J332" s="273"/>
      <c r="K332" s="273"/>
      <c r="L332" s="294"/>
      <c r="M332" s="13"/>
    </row>
    <row r="333" spans="2:13">
      <c r="B333" s="13"/>
      <c r="C333" s="273"/>
      <c r="D333" s="273"/>
      <c r="E333" s="273"/>
      <c r="F333" s="273"/>
      <c r="G333" s="273"/>
      <c r="H333" s="273"/>
      <c r="I333" s="273"/>
      <c r="J333" s="273"/>
      <c r="K333" s="273"/>
      <c r="L333" s="294"/>
      <c r="M333" s="13"/>
    </row>
    <row r="334" spans="2:13">
      <c r="B334" s="13"/>
      <c r="C334" s="273"/>
      <c r="D334" s="273"/>
      <c r="E334" s="273"/>
      <c r="F334" s="273"/>
      <c r="G334" s="273"/>
      <c r="H334" s="273"/>
      <c r="I334" s="273"/>
      <c r="J334" s="273"/>
      <c r="K334" s="273"/>
      <c r="L334" s="294"/>
      <c r="M334" s="13"/>
    </row>
    <row r="335" spans="2:13">
      <c r="B335" s="13"/>
      <c r="C335" s="275"/>
      <c r="D335" s="275"/>
      <c r="E335" s="273"/>
      <c r="F335" s="273"/>
      <c r="G335" s="273"/>
      <c r="H335" s="275"/>
      <c r="I335" s="275"/>
      <c r="J335" s="275"/>
      <c r="K335" s="275"/>
      <c r="L335" s="294"/>
      <c r="M335" s="13"/>
    </row>
    <row r="336" spans="2:13">
      <c r="B336" s="13"/>
      <c r="C336" s="273"/>
      <c r="D336" s="273"/>
      <c r="E336" s="273"/>
      <c r="F336" s="273"/>
      <c r="G336" s="273"/>
      <c r="H336" s="273"/>
      <c r="I336" s="273"/>
      <c r="J336" s="273"/>
      <c r="K336" s="273"/>
      <c r="L336" s="294"/>
      <c r="M336" s="13"/>
    </row>
    <row r="337" spans="2:13">
      <c r="B337" s="13"/>
      <c r="C337" s="273"/>
      <c r="D337" s="273"/>
      <c r="E337" s="273"/>
      <c r="F337" s="273"/>
      <c r="G337" s="273"/>
      <c r="H337" s="273"/>
      <c r="I337" s="273"/>
      <c r="J337" s="273"/>
      <c r="K337" s="273"/>
      <c r="L337" s="294"/>
      <c r="M337" s="13"/>
    </row>
    <row r="338" spans="2:13">
      <c r="B338" s="13"/>
      <c r="C338" s="273"/>
      <c r="D338" s="273"/>
      <c r="E338" s="273"/>
      <c r="F338" s="273"/>
      <c r="G338" s="273"/>
      <c r="H338" s="273"/>
      <c r="I338" s="273"/>
      <c r="J338" s="273"/>
      <c r="K338" s="273"/>
      <c r="L338" s="294"/>
      <c r="M338" s="13"/>
    </row>
    <row r="339" spans="2:13">
      <c r="B339" s="13"/>
      <c r="C339" s="273"/>
      <c r="D339" s="273"/>
      <c r="E339" s="273"/>
      <c r="F339" s="273"/>
      <c r="G339" s="273"/>
      <c r="H339" s="273"/>
      <c r="I339" s="273"/>
      <c r="J339" s="273"/>
      <c r="K339" s="273"/>
      <c r="L339" s="29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9" sqref="B9:B10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80"/>
      <c r="B1" s="580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283</v>
      </c>
    </row>
    <row r="6" spans="1:15">
      <c r="A6" s="256" t="s">
        <v>15</v>
      </c>
      <c r="K6" s="266">
        <f>Main!B10</f>
        <v>44249</v>
      </c>
    </row>
    <row r="7" spans="1:15">
      <c r="A7"/>
      <c r="C7" s="8" t="s">
        <v>284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77" t="s">
        <v>16</v>
      </c>
      <c r="B9" s="578" t="s">
        <v>18</v>
      </c>
      <c r="C9" s="576" t="s">
        <v>19</v>
      </c>
      <c r="D9" s="576" t="s">
        <v>20</v>
      </c>
      <c r="E9" s="576" t="s">
        <v>21</v>
      </c>
      <c r="F9" s="576"/>
      <c r="G9" s="576"/>
      <c r="H9" s="576" t="s">
        <v>22</v>
      </c>
      <c r="I9" s="576"/>
      <c r="J9" s="576"/>
      <c r="K9" s="260"/>
      <c r="L9" s="267"/>
      <c r="M9" s="268"/>
    </row>
    <row r="10" spans="1:15" ht="42.75" customHeight="1">
      <c r="A10" s="572"/>
      <c r="B10" s="574"/>
      <c r="C10" s="579" t="s">
        <v>23</v>
      </c>
      <c r="D10" s="579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215</v>
      </c>
    </row>
    <row r="11" spans="1:15" ht="12" customHeight="1">
      <c r="A11" s="254">
        <v>1</v>
      </c>
      <c r="B11" s="567" t="s">
        <v>285</v>
      </c>
      <c r="C11" s="540">
        <v>21707.35</v>
      </c>
      <c r="D11" s="541">
        <v>21696.116666666665</v>
      </c>
      <c r="E11" s="541">
        <v>21492.23333333333</v>
      </c>
      <c r="F11" s="541">
        <v>21277.116666666665</v>
      </c>
      <c r="G11" s="541">
        <v>21073.23333333333</v>
      </c>
      <c r="H11" s="541">
        <v>21911.23333333333</v>
      </c>
      <c r="I11" s="541">
        <v>22115.116666666669</v>
      </c>
      <c r="J11" s="541">
        <v>22330.23333333333</v>
      </c>
      <c r="K11" s="540">
        <v>21900</v>
      </c>
      <c r="L11" s="540">
        <v>21481</v>
      </c>
      <c r="M11" s="540">
        <v>3.4619999999999998E-2</v>
      </c>
    </row>
    <row r="12" spans="1:15" ht="12" customHeight="1">
      <c r="A12" s="254">
        <v>2</v>
      </c>
      <c r="B12" s="567" t="s">
        <v>787</v>
      </c>
      <c r="C12" s="540">
        <v>1521.6</v>
      </c>
      <c r="D12" s="541">
        <v>1555.5333333333335</v>
      </c>
      <c r="E12" s="541">
        <v>1476.0666666666671</v>
      </c>
      <c r="F12" s="541">
        <v>1430.5333333333335</v>
      </c>
      <c r="G12" s="541">
        <v>1351.0666666666671</v>
      </c>
      <c r="H12" s="541">
        <v>1601.0666666666671</v>
      </c>
      <c r="I12" s="541">
        <v>1680.5333333333338</v>
      </c>
      <c r="J12" s="541">
        <v>1726.0666666666671</v>
      </c>
      <c r="K12" s="540">
        <v>1635</v>
      </c>
      <c r="L12" s="540">
        <v>1510</v>
      </c>
      <c r="M12" s="540">
        <v>4.2556399999999996</v>
      </c>
    </row>
    <row r="13" spans="1:15" ht="12" customHeight="1">
      <c r="A13" s="254">
        <v>3</v>
      </c>
      <c r="B13" s="567" t="s">
        <v>818</v>
      </c>
      <c r="C13" s="540">
        <v>1438.3</v>
      </c>
      <c r="D13" s="541">
        <v>1449.9833333333336</v>
      </c>
      <c r="E13" s="541">
        <v>1409.9666666666672</v>
      </c>
      <c r="F13" s="541">
        <v>1381.6333333333337</v>
      </c>
      <c r="G13" s="541">
        <v>1341.6166666666672</v>
      </c>
      <c r="H13" s="541">
        <v>1478.3166666666671</v>
      </c>
      <c r="I13" s="541">
        <v>1518.3333333333335</v>
      </c>
      <c r="J13" s="541">
        <v>1546.666666666667</v>
      </c>
      <c r="K13" s="540">
        <v>1490</v>
      </c>
      <c r="L13" s="540">
        <v>1421.65</v>
      </c>
      <c r="M13" s="540">
        <v>0.70789999999999997</v>
      </c>
    </row>
    <row r="14" spans="1:15" ht="12" customHeight="1">
      <c r="A14" s="254">
        <v>4</v>
      </c>
      <c r="B14" s="567" t="s">
        <v>38</v>
      </c>
      <c r="C14" s="540">
        <v>1747.35</v>
      </c>
      <c r="D14" s="541">
        <v>1761.5333333333335</v>
      </c>
      <c r="E14" s="541">
        <v>1721.3166666666671</v>
      </c>
      <c r="F14" s="541">
        <v>1695.2833333333335</v>
      </c>
      <c r="G14" s="541">
        <v>1655.0666666666671</v>
      </c>
      <c r="H14" s="541">
        <v>1787.5666666666671</v>
      </c>
      <c r="I14" s="541">
        <v>1827.7833333333338</v>
      </c>
      <c r="J14" s="541">
        <v>1853.8166666666671</v>
      </c>
      <c r="K14" s="540">
        <v>1801.75</v>
      </c>
      <c r="L14" s="540">
        <v>1735.5</v>
      </c>
      <c r="M14" s="540">
        <v>7.6784800000000004</v>
      </c>
    </row>
    <row r="15" spans="1:15" ht="12" customHeight="1">
      <c r="A15" s="254">
        <v>5</v>
      </c>
      <c r="B15" s="567" t="s">
        <v>286</v>
      </c>
      <c r="C15" s="540">
        <v>1868.15</v>
      </c>
      <c r="D15" s="541">
        <v>1886.6666666666667</v>
      </c>
      <c r="E15" s="541">
        <v>1841.4833333333336</v>
      </c>
      <c r="F15" s="541">
        <v>1814.8166666666668</v>
      </c>
      <c r="G15" s="541">
        <v>1769.6333333333337</v>
      </c>
      <c r="H15" s="541">
        <v>1913.3333333333335</v>
      </c>
      <c r="I15" s="541">
        <v>1958.5166666666664</v>
      </c>
      <c r="J15" s="541">
        <v>1985.1833333333334</v>
      </c>
      <c r="K15" s="540">
        <v>1931.85</v>
      </c>
      <c r="L15" s="540">
        <v>1860</v>
      </c>
      <c r="M15" s="540">
        <v>0.35066000000000003</v>
      </c>
    </row>
    <row r="16" spans="1:15" ht="12" customHeight="1">
      <c r="A16" s="254">
        <v>6</v>
      </c>
      <c r="B16" s="567" t="s">
        <v>287</v>
      </c>
      <c r="C16" s="540">
        <v>968.95</v>
      </c>
      <c r="D16" s="541">
        <v>974.65</v>
      </c>
      <c r="E16" s="541">
        <v>959.4</v>
      </c>
      <c r="F16" s="541">
        <v>949.85</v>
      </c>
      <c r="G16" s="541">
        <v>934.6</v>
      </c>
      <c r="H16" s="541">
        <v>984.19999999999993</v>
      </c>
      <c r="I16" s="541">
        <v>999.44999999999993</v>
      </c>
      <c r="J16" s="541">
        <v>1008.9999999999999</v>
      </c>
      <c r="K16" s="540">
        <v>989.9</v>
      </c>
      <c r="L16" s="540">
        <v>965.1</v>
      </c>
      <c r="M16" s="540">
        <v>1.61338</v>
      </c>
    </row>
    <row r="17" spans="1:13" ht="12" customHeight="1">
      <c r="A17" s="254">
        <v>7</v>
      </c>
      <c r="B17" s="567" t="s">
        <v>223</v>
      </c>
      <c r="C17" s="540">
        <v>1109</v>
      </c>
      <c r="D17" s="541">
        <v>1108.0999999999999</v>
      </c>
      <c r="E17" s="541">
        <v>1084.4999999999998</v>
      </c>
      <c r="F17" s="541">
        <v>1059.9999999999998</v>
      </c>
      <c r="G17" s="541">
        <v>1036.3999999999996</v>
      </c>
      <c r="H17" s="541">
        <v>1132.5999999999999</v>
      </c>
      <c r="I17" s="541">
        <v>1156.2000000000003</v>
      </c>
      <c r="J17" s="541">
        <v>1180.7</v>
      </c>
      <c r="K17" s="540">
        <v>1131.7</v>
      </c>
      <c r="L17" s="540">
        <v>1083.5999999999999</v>
      </c>
      <c r="M17" s="540">
        <v>5.5374699999999999</v>
      </c>
    </row>
    <row r="18" spans="1:13" ht="12" customHeight="1">
      <c r="A18" s="254">
        <v>8</v>
      </c>
      <c r="B18" s="567" t="s">
        <v>735</v>
      </c>
      <c r="C18" s="540">
        <v>642.6</v>
      </c>
      <c r="D18" s="541">
        <v>647.06666666666672</v>
      </c>
      <c r="E18" s="541">
        <v>634.18333333333339</v>
      </c>
      <c r="F18" s="541">
        <v>625.76666666666665</v>
      </c>
      <c r="G18" s="541">
        <v>612.88333333333333</v>
      </c>
      <c r="H18" s="541">
        <v>655.48333333333346</v>
      </c>
      <c r="I18" s="541">
        <v>668.3666666666669</v>
      </c>
      <c r="J18" s="541">
        <v>676.78333333333353</v>
      </c>
      <c r="K18" s="540">
        <v>659.95</v>
      </c>
      <c r="L18" s="540">
        <v>638.65</v>
      </c>
      <c r="M18" s="540">
        <v>3.1075200000000001</v>
      </c>
    </row>
    <row r="19" spans="1:13" ht="12" customHeight="1">
      <c r="A19" s="254">
        <v>9</v>
      </c>
      <c r="B19" s="567" t="s">
        <v>736</v>
      </c>
      <c r="C19" s="540">
        <v>1187.9000000000001</v>
      </c>
      <c r="D19" s="541">
        <v>1201.5333333333335</v>
      </c>
      <c r="E19" s="541">
        <v>1163.166666666667</v>
      </c>
      <c r="F19" s="541">
        <v>1138.4333333333334</v>
      </c>
      <c r="G19" s="541">
        <v>1100.0666666666668</v>
      </c>
      <c r="H19" s="541">
        <v>1226.2666666666671</v>
      </c>
      <c r="I19" s="541">
        <v>1264.6333333333334</v>
      </c>
      <c r="J19" s="541">
        <v>1289.3666666666672</v>
      </c>
      <c r="K19" s="540">
        <v>1239.9000000000001</v>
      </c>
      <c r="L19" s="540">
        <v>1176.8</v>
      </c>
      <c r="M19" s="540">
        <v>3.10371</v>
      </c>
    </row>
    <row r="20" spans="1:13" ht="12" customHeight="1">
      <c r="A20" s="254">
        <v>10</v>
      </c>
      <c r="B20" s="567" t="s">
        <v>288</v>
      </c>
      <c r="C20" s="540">
        <v>2275.75</v>
      </c>
      <c r="D20" s="541">
        <v>2254.4166666666665</v>
      </c>
      <c r="E20" s="541">
        <v>2205.333333333333</v>
      </c>
      <c r="F20" s="541">
        <v>2134.9166666666665</v>
      </c>
      <c r="G20" s="541">
        <v>2085.833333333333</v>
      </c>
      <c r="H20" s="541">
        <v>2324.833333333333</v>
      </c>
      <c r="I20" s="541">
        <v>2373.9166666666661</v>
      </c>
      <c r="J20" s="541">
        <v>2444.333333333333</v>
      </c>
      <c r="K20" s="540">
        <v>2303.5</v>
      </c>
      <c r="L20" s="540">
        <v>2184</v>
      </c>
      <c r="M20" s="540">
        <v>0.38596000000000003</v>
      </c>
    </row>
    <row r="21" spans="1:13" ht="12" customHeight="1">
      <c r="A21" s="254">
        <v>11</v>
      </c>
      <c r="B21" s="567" t="s">
        <v>289</v>
      </c>
      <c r="C21" s="540">
        <v>14716.3</v>
      </c>
      <c r="D21" s="541">
        <v>14772.1</v>
      </c>
      <c r="E21" s="541">
        <v>14594.2</v>
      </c>
      <c r="F21" s="541">
        <v>14472.1</v>
      </c>
      <c r="G21" s="541">
        <v>14294.2</v>
      </c>
      <c r="H21" s="541">
        <v>14894.2</v>
      </c>
      <c r="I21" s="541">
        <v>15072.099999999999</v>
      </c>
      <c r="J21" s="541">
        <v>15194.2</v>
      </c>
      <c r="K21" s="540">
        <v>14950</v>
      </c>
      <c r="L21" s="540">
        <v>14650</v>
      </c>
      <c r="M21" s="540">
        <v>9.4070000000000001E-2</v>
      </c>
    </row>
    <row r="22" spans="1:13" ht="12" customHeight="1">
      <c r="A22" s="254">
        <v>12</v>
      </c>
      <c r="B22" s="567" t="s">
        <v>40</v>
      </c>
      <c r="C22" s="540">
        <v>781.9</v>
      </c>
      <c r="D22" s="541">
        <v>780.80000000000007</v>
      </c>
      <c r="E22" s="541">
        <v>730.60000000000014</v>
      </c>
      <c r="F22" s="541">
        <v>679.30000000000007</v>
      </c>
      <c r="G22" s="541">
        <v>629.10000000000014</v>
      </c>
      <c r="H22" s="541">
        <v>832.10000000000014</v>
      </c>
      <c r="I22" s="541">
        <v>882.30000000000018</v>
      </c>
      <c r="J22" s="541">
        <v>933.60000000000014</v>
      </c>
      <c r="K22" s="540">
        <v>831</v>
      </c>
      <c r="L22" s="540">
        <v>729.5</v>
      </c>
      <c r="M22" s="540">
        <v>202.10882000000001</v>
      </c>
    </row>
    <row r="23" spans="1:13">
      <c r="A23" s="254">
        <v>13</v>
      </c>
      <c r="B23" s="567" t="s">
        <v>290</v>
      </c>
      <c r="C23" s="540">
        <v>1117.7</v>
      </c>
      <c r="D23" s="541">
        <v>1104.9166666666667</v>
      </c>
      <c r="E23" s="541">
        <v>1081.8333333333335</v>
      </c>
      <c r="F23" s="541">
        <v>1045.9666666666667</v>
      </c>
      <c r="G23" s="541">
        <v>1022.8833333333334</v>
      </c>
      <c r="H23" s="541">
        <v>1140.7833333333335</v>
      </c>
      <c r="I23" s="541">
        <v>1163.866666666667</v>
      </c>
      <c r="J23" s="541">
        <v>1199.7333333333336</v>
      </c>
      <c r="K23" s="540">
        <v>1128</v>
      </c>
      <c r="L23" s="540">
        <v>1069.05</v>
      </c>
      <c r="M23" s="540">
        <v>10.04331</v>
      </c>
    </row>
    <row r="24" spans="1:13">
      <c r="A24" s="254">
        <v>14</v>
      </c>
      <c r="B24" s="567" t="s">
        <v>41</v>
      </c>
      <c r="C24" s="540">
        <v>653.5</v>
      </c>
      <c r="D24" s="541">
        <v>652.93333333333339</v>
      </c>
      <c r="E24" s="541">
        <v>629.21666666666681</v>
      </c>
      <c r="F24" s="541">
        <v>604.93333333333339</v>
      </c>
      <c r="G24" s="541">
        <v>581.21666666666681</v>
      </c>
      <c r="H24" s="541">
        <v>677.21666666666681</v>
      </c>
      <c r="I24" s="541">
        <v>700.93333333333351</v>
      </c>
      <c r="J24" s="541">
        <v>725.21666666666681</v>
      </c>
      <c r="K24" s="540">
        <v>676.65</v>
      </c>
      <c r="L24" s="540">
        <v>628.65</v>
      </c>
      <c r="M24" s="540">
        <v>175.53743</v>
      </c>
    </row>
    <row r="25" spans="1:13">
      <c r="A25" s="254">
        <v>15</v>
      </c>
      <c r="B25" s="567" t="s">
        <v>837</v>
      </c>
      <c r="C25" s="540">
        <v>497.65</v>
      </c>
      <c r="D25" s="541">
        <v>492.06666666666661</v>
      </c>
      <c r="E25" s="541">
        <v>464.23333333333323</v>
      </c>
      <c r="F25" s="541">
        <v>430.81666666666661</v>
      </c>
      <c r="G25" s="541">
        <v>402.98333333333323</v>
      </c>
      <c r="H25" s="541">
        <v>525.48333333333323</v>
      </c>
      <c r="I25" s="541">
        <v>553.31666666666661</v>
      </c>
      <c r="J25" s="541">
        <v>586.73333333333323</v>
      </c>
      <c r="K25" s="540">
        <v>519.9</v>
      </c>
      <c r="L25" s="540">
        <v>458.65</v>
      </c>
      <c r="M25" s="540">
        <v>24.978919999999999</v>
      </c>
    </row>
    <row r="26" spans="1:13">
      <c r="A26" s="254">
        <v>16</v>
      </c>
      <c r="B26" s="567" t="s">
        <v>291</v>
      </c>
      <c r="C26" s="540">
        <v>770.15</v>
      </c>
      <c r="D26" s="541">
        <v>760.7166666666667</v>
      </c>
      <c r="E26" s="541">
        <v>729.43333333333339</v>
      </c>
      <c r="F26" s="541">
        <v>688.7166666666667</v>
      </c>
      <c r="G26" s="541">
        <v>657.43333333333339</v>
      </c>
      <c r="H26" s="541">
        <v>801.43333333333339</v>
      </c>
      <c r="I26" s="541">
        <v>832.7166666666667</v>
      </c>
      <c r="J26" s="541">
        <v>873.43333333333339</v>
      </c>
      <c r="K26" s="540">
        <v>792</v>
      </c>
      <c r="L26" s="540">
        <v>720</v>
      </c>
      <c r="M26" s="540">
        <v>17.633469999999999</v>
      </c>
    </row>
    <row r="27" spans="1:13">
      <c r="A27" s="254">
        <v>17</v>
      </c>
      <c r="B27" s="567" t="s">
        <v>224</v>
      </c>
      <c r="C27" s="540">
        <v>98.65</v>
      </c>
      <c r="D27" s="541">
        <v>99.8</v>
      </c>
      <c r="E27" s="541">
        <v>94.949999999999989</v>
      </c>
      <c r="F27" s="541">
        <v>91.249999999999986</v>
      </c>
      <c r="G27" s="541">
        <v>86.399999999999977</v>
      </c>
      <c r="H27" s="541">
        <v>103.5</v>
      </c>
      <c r="I27" s="541">
        <v>108.35</v>
      </c>
      <c r="J27" s="541">
        <v>112.05000000000001</v>
      </c>
      <c r="K27" s="540">
        <v>104.65</v>
      </c>
      <c r="L27" s="540">
        <v>96.1</v>
      </c>
      <c r="M27" s="540">
        <v>75.678489999999996</v>
      </c>
    </row>
    <row r="28" spans="1:13">
      <c r="A28" s="254">
        <v>18</v>
      </c>
      <c r="B28" s="567" t="s">
        <v>225</v>
      </c>
      <c r="C28" s="540">
        <v>166</v>
      </c>
      <c r="D28" s="541">
        <v>165.9</v>
      </c>
      <c r="E28" s="541">
        <v>162</v>
      </c>
      <c r="F28" s="541">
        <v>158</v>
      </c>
      <c r="G28" s="541">
        <v>154.1</v>
      </c>
      <c r="H28" s="541">
        <v>169.9</v>
      </c>
      <c r="I28" s="541">
        <v>173.80000000000004</v>
      </c>
      <c r="J28" s="541">
        <v>177.8</v>
      </c>
      <c r="K28" s="540">
        <v>169.8</v>
      </c>
      <c r="L28" s="540">
        <v>161.9</v>
      </c>
      <c r="M28" s="540">
        <v>29.181899999999999</v>
      </c>
    </row>
    <row r="29" spans="1:13">
      <c r="A29" s="254">
        <v>19</v>
      </c>
      <c r="B29" s="567" t="s">
        <v>292</v>
      </c>
      <c r="C29" s="540">
        <v>394.55</v>
      </c>
      <c r="D29" s="541">
        <v>399.2</v>
      </c>
      <c r="E29" s="541">
        <v>381.4</v>
      </c>
      <c r="F29" s="541">
        <v>368.25</v>
      </c>
      <c r="G29" s="541">
        <v>350.45</v>
      </c>
      <c r="H29" s="541">
        <v>412.34999999999997</v>
      </c>
      <c r="I29" s="541">
        <v>430.15000000000003</v>
      </c>
      <c r="J29" s="541">
        <v>443.29999999999995</v>
      </c>
      <c r="K29" s="540">
        <v>417</v>
      </c>
      <c r="L29" s="540">
        <v>386.05</v>
      </c>
      <c r="M29" s="540">
        <v>11.47749</v>
      </c>
    </row>
    <row r="30" spans="1:13">
      <c r="A30" s="254">
        <v>20</v>
      </c>
      <c r="B30" s="567" t="s">
        <v>293</v>
      </c>
      <c r="C30" s="540">
        <v>284.25</v>
      </c>
      <c r="D30" s="541">
        <v>284.53333333333336</v>
      </c>
      <c r="E30" s="541">
        <v>279.7166666666667</v>
      </c>
      <c r="F30" s="541">
        <v>275.18333333333334</v>
      </c>
      <c r="G30" s="541">
        <v>270.36666666666667</v>
      </c>
      <c r="H30" s="541">
        <v>289.06666666666672</v>
      </c>
      <c r="I30" s="541">
        <v>293.88333333333344</v>
      </c>
      <c r="J30" s="541">
        <v>298.41666666666674</v>
      </c>
      <c r="K30" s="540">
        <v>289.35000000000002</v>
      </c>
      <c r="L30" s="540">
        <v>280</v>
      </c>
      <c r="M30" s="540">
        <v>3.9282900000000001</v>
      </c>
    </row>
    <row r="31" spans="1:13">
      <c r="A31" s="254">
        <v>21</v>
      </c>
      <c r="B31" s="567" t="s">
        <v>737</v>
      </c>
      <c r="C31" s="540">
        <v>5279.85</v>
      </c>
      <c r="D31" s="541">
        <v>5308.666666666667</v>
      </c>
      <c r="E31" s="541">
        <v>5067.3333333333339</v>
      </c>
      <c r="F31" s="541">
        <v>4854.8166666666666</v>
      </c>
      <c r="G31" s="541">
        <v>4613.4833333333336</v>
      </c>
      <c r="H31" s="541">
        <v>5521.1833333333343</v>
      </c>
      <c r="I31" s="541">
        <v>5762.5166666666682</v>
      </c>
      <c r="J31" s="541">
        <v>5975.0333333333347</v>
      </c>
      <c r="K31" s="540">
        <v>5550</v>
      </c>
      <c r="L31" s="540">
        <v>5096.1499999999996</v>
      </c>
      <c r="M31" s="540">
        <v>1.34802</v>
      </c>
    </row>
    <row r="32" spans="1:13">
      <c r="A32" s="254">
        <v>22</v>
      </c>
      <c r="B32" s="567" t="s">
        <v>226</v>
      </c>
      <c r="C32" s="540">
        <v>1738.4</v>
      </c>
      <c r="D32" s="541">
        <v>1750.5166666666664</v>
      </c>
      <c r="E32" s="541">
        <v>1713.9833333333329</v>
      </c>
      <c r="F32" s="541">
        <v>1689.5666666666664</v>
      </c>
      <c r="G32" s="541">
        <v>1653.0333333333328</v>
      </c>
      <c r="H32" s="541">
        <v>1774.9333333333329</v>
      </c>
      <c r="I32" s="541">
        <v>1811.4666666666667</v>
      </c>
      <c r="J32" s="541">
        <v>1835.883333333333</v>
      </c>
      <c r="K32" s="540">
        <v>1787.05</v>
      </c>
      <c r="L32" s="540">
        <v>1726.1</v>
      </c>
      <c r="M32" s="540">
        <v>0.54335</v>
      </c>
    </row>
    <row r="33" spans="1:13">
      <c r="A33" s="254">
        <v>23</v>
      </c>
      <c r="B33" s="567" t="s">
        <v>294</v>
      </c>
      <c r="C33" s="540">
        <v>2146.5500000000002</v>
      </c>
      <c r="D33" s="541">
        <v>2158.9333333333334</v>
      </c>
      <c r="E33" s="541">
        <v>2123.6166666666668</v>
      </c>
      <c r="F33" s="541">
        <v>2100.6833333333334</v>
      </c>
      <c r="G33" s="541">
        <v>2065.3666666666668</v>
      </c>
      <c r="H33" s="541">
        <v>2181.8666666666668</v>
      </c>
      <c r="I33" s="541">
        <v>2217.1833333333334</v>
      </c>
      <c r="J33" s="541">
        <v>2240.1166666666668</v>
      </c>
      <c r="K33" s="540">
        <v>2194.25</v>
      </c>
      <c r="L33" s="540">
        <v>2136</v>
      </c>
      <c r="M33" s="540">
        <v>0.16822000000000001</v>
      </c>
    </row>
    <row r="34" spans="1:13">
      <c r="A34" s="254">
        <v>24</v>
      </c>
      <c r="B34" s="567" t="s">
        <v>738</v>
      </c>
      <c r="C34" s="540">
        <v>102.6</v>
      </c>
      <c r="D34" s="541">
        <v>102.64999999999999</v>
      </c>
      <c r="E34" s="541">
        <v>99.549999999999983</v>
      </c>
      <c r="F34" s="541">
        <v>96.499999999999986</v>
      </c>
      <c r="G34" s="541">
        <v>93.399999999999977</v>
      </c>
      <c r="H34" s="541">
        <v>105.69999999999999</v>
      </c>
      <c r="I34" s="541">
        <v>108.79999999999998</v>
      </c>
      <c r="J34" s="541">
        <v>111.85</v>
      </c>
      <c r="K34" s="540">
        <v>105.75</v>
      </c>
      <c r="L34" s="540">
        <v>99.6</v>
      </c>
      <c r="M34" s="540">
        <v>11.55945</v>
      </c>
    </row>
    <row r="35" spans="1:13">
      <c r="A35" s="254">
        <v>25</v>
      </c>
      <c r="B35" s="567" t="s">
        <v>295</v>
      </c>
      <c r="C35" s="540">
        <v>902.4</v>
      </c>
      <c r="D35" s="541">
        <v>915.33333333333337</v>
      </c>
      <c r="E35" s="541">
        <v>881.86666666666679</v>
      </c>
      <c r="F35" s="541">
        <v>861.33333333333337</v>
      </c>
      <c r="G35" s="541">
        <v>827.86666666666679</v>
      </c>
      <c r="H35" s="541">
        <v>935.86666666666679</v>
      </c>
      <c r="I35" s="541">
        <v>969.33333333333326</v>
      </c>
      <c r="J35" s="541">
        <v>989.86666666666679</v>
      </c>
      <c r="K35" s="540">
        <v>948.8</v>
      </c>
      <c r="L35" s="540">
        <v>894.8</v>
      </c>
      <c r="M35" s="540">
        <v>5.2214099999999997</v>
      </c>
    </row>
    <row r="36" spans="1:13">
      <c r="A36" s="254">
        <v>26</v>
      </c>
      <c r="B36" s="567" t="s">
        <v>227</v>
      </c>
      <c r="C36" s="540">
        <v>2875.5</v>
      </c>
      <c r="D36" s="541">
        <v>2870.0833333333335</v>
      </c>
      <c r="E36" s="541">
        <v>2848.166666666667</v>
      </c>
      <c r="F36" s="541">
        <v>2820.8333333333335</v>
      </c>
      <c r="G36" s="541">
        <v>2798.916666666667</v>
      </c>
      <c r="H36" s="541">
        <v>2897.416666666667</v>
      </c>
      <c r="I36" s="541">
        <v>2919.3333333333339</v>
      </c>
      <c r="J36" s="541">
        <v>2946.666666666667</v>
      </c>
      <c r="K36" s="540">
        <v>2892</v>
      </c>
      <c r="L36" s="540">
        <v>2842.75</v>
      </c>
      <c r="M36" s="540">
        <v>1.0053099999999999</v>
      </c>
    </row>
    <row r="37" spans="1:13">
      <c r="A37" s="254">
        <v>27</v>
      </c>
      <c r="B37" s="567" t="s">
        <v>739</v>
      </c>
      <c r="C37" s="540">
        <v>5111.45</v>
      </c>
      <c r="D37" s="541">
        <v>5151.1333333333341</v>
      </c>
      <c r="E37" s="541">
        <v>5036.2666666666682</v>
      </c>
      <c r="F37" s="541">
        <v>4961.0833333333339</v>
      </c>
      <c r="G37" s="541">
        <v>4846.2166666666681</v>
      </c>
      <c r="H37" s="541">
        <v>5226.3166666666684</v>
      </c>
      <c r="I37" s="541">
        <v>5341.1833333333352</v>
      </c>
      <c r="J37" s="541">
        <v>5416.3666666666686</v>
      </c>
      <c r="K37" s="540">
        <v>5266</v>
      </c>
      <c r="L37" s="540">
        <v>5075.95</v>
      </c>
      <c r="M37" s="540">
        <v>0.20391999999999999</v>
      </c>
    </row>
    <row r="38" spans="1:13">
      <c r="A38" s="254">
        <v>28</v>
      </c>
      <c r="B38" s="567" t="s">
        <v>802</v>
      </c>
      <c r="C38" s="540">
        <v>20.05</v>
      </c>
      <c r="D38" s="541">
        <v>20.183333333333334</v>
      </c>
      <c r="E38" s="541">
        <v>19.866666666666667</v>
      </c>
      <c r="F38" s="541">
        <v>19.683333333333334</v>
      </c>
      <c r="G38" s="541">
        <v>19.366666666666667</v>
      </c>
      <c r="H38" s="541">
        <v>20.366666666666667</v>
      </c>
      <c r="I38" s="541">
        <v>20.683333333333337</v>
      </c>
      <c r="J38" s="541">
        <v>20.866666666666667</v>
      </c>
      <c r="K38" s="540">
        <v>20.5</v>
      </c>
      <c r="L38" s="540">
        <v>20</v>
      </c>
      <c r="M38" s="540">
        <v>93.887219999999999</v>
      </c>
    </row>
    <row r="39" spans="1:13">
      <c r="A39" s="254">
        <v>29</v>
      </c>
      <c r="B39" s="567" t="s">
        <v>44</v>
      </c>
      <c r="C39" s="540">
        <v>877.55</v>
      </c>
      <c r="D39" s="541">
        <v>881.4</v>
      </c>
      <c r="E39" s="541">
        <v>864.15</v>
      </c>
      <c r="F39" s="541">
        <v>850.75</v>
      </c>
      <c r="G39" s="541">
        <v>833.5</v>
      </c>
      <c r="H39" s="541">
        <v>894.8</v>
      </c>
      <c r="I39" s="541">
        <v>912.05</v>
      </c>
      <c r="J39" s="541">
        <v>925.44999999999993</v>
      </c>
      <c r="K39" s="540">
        <v>898.65</v>
      </c>
      <c r="L39" s="540">
        <v>868</v>
      </c>
      <c r="M39" s="540">
        <v>10.9564</v>
      </c>
    </row>
    <row r="40" spans="1:13">
      <c r="A40" s="254">
        <v>30</v>
      </c>
      <c r="B40" s="567" t="s">
        <v>297</v>
      </c>
      <c r="C40" s="540">
        <v>3158.45</v>
      </c>
      <c r="D40" s="541">
        <v>3184.8166666666671</v>
      </c>
      <c r="E40" s="541">
        <v>3115.9333333333343</v>
      </c>
      <c r="F40" s="541">
        <v>3073.4166666666674</v>
      </c>
      <c r="G40" s="541">
        <v>3004.5333333333347</v>
      </c>
      <c r="H40" s="541">
        <v>3227.3333333333339</v>
      </c>
      <c r="I40" s="541">
        <v>3296.2166666666662</v>
      </c>
      <c r="J40" s="541">
        <v>3338.7333333333336</v>
      </c>
      <c r="K40" s="540">
        <v>3253.7</v>
      </c>
      <c r="L40" s="540">
        <v>3142.3</v>
      </c>
      <c r="M40" s="540">
        <v>0.88990999999999998</v>
      </c>
    </row>
    <row r="41" spans="1:13">
      <c r="A41" s="254">
        <v>31</v>
      </c>
      <c r="B41" s="567" t="s">
        <v>45</v>
      </c>
      <c r="C41" s="540">
        <v>275.3</v>
      </c>
      <c r="D41" s="541">
        <v>278.95</v>
      </c>
      <c r="E41" s="541">
        <v>269.39999999999998</v>
      </c>
      <c r="F41" s="541">
        <v>263.5</v>
      </c>
      <c r="G41" s="541">
        <v>253.95</v>
      </c>
      <c r="H41" s="541">
        <v>284.84999999999997</v>
      </c>
      <c r="I41" s="541">
        <v>294.40000000000003</v>
      </c>
      <c r="J41" s="541">
        <v>300.29999999999995</v>
      </c>
      <c r="K41" s="540">
        <v>288.5</v>
      </c>
      <c r="L41" s="540">
        <v>273.05</v>
      </c>
      <c r="M41" s="540">
        <v>180.15853999999999</v>
      </c>
    </row>
    <row r="42" spans="1:13">
      <c r="A42" s="254">
        <v>32</v>
      </c>
      <c r="B42" s="567" t="s">
        <v>46</v>
      </c>
      <c r="C42" s="540">
        <v>2919.95</v>
      </c>
      <c r="D42" s="541">
        <v>2975.0666666666671</v>
      </c>
      <c r="E42" s="541">
        <v>2840.8833333333341</v>
      </c>
      <c r="F42" s="541">
        <v>2761.8166666666671</v>
      </c>
      <c r="G42" s="541">
        <v>2627.6333333333341</v>
      </c>
      <c r="H42" s="541">
        <v>3054.1333333333341</v>
      </c>
      <c r="I42" s="541">
        <v>3188.3166666666675</v>
      </c>
      <c r="J42" s="541">
        <v>3267.3833333333341</v>
      </c>
      <c r="K42" s="540">
        <v>3109.25</v>
      </c>
      <c r="L42" s="540">
        <v>2896</v>
      </c>
      <c r="M42" s="540">
        <v>20.37556</v>
      </c>
    </row>
    <row r="43" spans="1:13">
      <c r="A43" s="254">
        <v>33</v>
      </c>
      <c r="B43" s="567" t="s">
        <v>47</v>
      </c>
      <c r="C43" s="540">
        <v>238.55</v>
      </c>
      <c r="D43" s="541">
        <v>239.23333333333335</v>
      </c>
      <c r="E43" s="541">
        <v>234.41666666666669</v>
      </c>
      <c r="F43" s="541">
        <v>230.28333333333333</v>
      </c>
      <c r="G43" s="541">
        <v>225.46666666666667</v>
      </c>
      <c r="H43" s="541">
        <v>243.3666666666667</v>
      </c>
      <c r="I43" s="541">
        <v>248.18333333333337</v>
      </c>
      <c r="J43" s="541">
        <v>252.31666666666672</v>
      </c>
      <c r="K43" s="540">
        <v>244.05</v>
      </c>
      <c r="L43" s="540">
        <v>235.1</v>
      </c>
      <c r="M43" s="540">
        <v>130.29320999999999</v>
      </c>
    </row>
    <row r="44" spans="1:13">
      <c r="A44" s="254">
        <v>34</v>
      </c>
      <c r="B44" s="567" t="s">
        <v>48</v>
      </c>
      <c r="C44" s="540">
        <v>123.4</v>
      </c>
      <c r="D44" s="541">
        <v>124.61666666666667</v>
      </c>
      <c r="E44" s="541">
        <v>120.28333333333336</v>
      </c>
      <c r="F44" s="541">
        <v>117.16666666666669</v>
      </c>
      <c r="G44" s="541">
        <v>112.83333333333337</v>
      </c>
      <c r="H44" s="541">
        <v>127.73333333333335</v>
      </c>
      <c r="I44" s="541">
        <v>132.06666666666666</v>
      </c>
      <c r="J44" s="541">
        <v>135.18333333333334</v>
      </c>
      <c r="K44" s="540">
        <v>128.94999999999999</v>
      </c>
      <c r="L44" s="540">
        <v>121.5</v>
      </c>
      <c r="M44" s="540">
        <v>298.90147999999999</v>
      </c>
    </row>
    <row r="45" spans="1:13">
      <c r="A45" s="254">
        <v>35</v>
      </c>
      <c r="B45" s="567" t="s">
        <v>298</v>
      </c>
      <c r="C45" s="540">
        <v>110.9</v>
      </c>
      <c r="D45" s="541">
        <v>111.26666666666667</v>
      </c>
      <c r="E45" s="541">
        <v>107.83333333333333</v>
      </c>
      <c r="F45" s="541">
        <v>104.76666666666667</v>
      </c>
      <c r="G45" s="541">
        <v>101.33333333333333</v>
      </c>
      <c r="H45" s="541">
        <v>114.33333333333333</v>
      </c>
      <c r="I45" s="541">
        <v>117.76666666666667</v>
      </c>
      <c r="J45" s="541">
        <v>120.83333333333333</v>
      </c>
      <c r="K45" s="540">
        <v>114.7</v>
      </c>
      <c r="L45" s="540">
        <v>108.2</v>
      </c>
      <c r="M45" s="540">
        <v>12.036350000000001</v>
      </c>
    </row>
    <row r="46" spans="1:13">
      <c r="A46" s="254">
        <v>36</v>
      </c>
      <c r="B46" s="567" t="s">
        <v>50</v>
      </c>
      <c r="C46" s="540">
        <v>2416.4499999999998</v>
      </c>
      <c r="D46" s="541">
        <v>2429.1166666666668</v>
      </c>
      <c r="E46" s="541">
        <v>2387.3333333333335</v>
      </c>
      <c r="F46" s="541">
        <v>2358.2166666666667</v>
      </c>
      <c r="G46" s="541">
        <v>2316.4333333333334</v>
      </c>
      <c r="H46" s="541">
        <v>2458.2333333333336</v>
      </c>
      <c r="I46" s="541">
        <v>2500.0166666666664</v>
      </c>
      <c r="J46" s="541">
        <v>2529.1333333333337</v>
      </c>
      <c r="K46" s="540">
        <v>2470.9</v>
      </c>
      <c r="L46" s="540">
        <v>2400</v>
      </c>
      <c r="M46" s="540">
        <v>22.44567</v>
      </c>
    </row>
    <row r="47" spans="1:13">
      <c r="A47" s="254">
        <v>37</v>
      </c>
      <c r="B47" s="567" t="s">
        <v>299</v>
      </c>
      <c r="C47" s="540">
        <v>150.44999999999999</v>
      </c>
      <c r="D47" s="541">
        <v>151.13333333333333</v>
      </c>
      <c r="E47" s="541">
        <v>148.31666666666666</v>
      </c>
      <c r="F47" s="541">
        <v>146.18333333333334</v>
      </c>
      <c r="G47" s="541">
        <v>143.36666666666667</v>
      </c>
      <c r="H47" s="541">
        <v>153.26666666666665</v>
      </c>
      <c r="I47" s="541">
        <v>156.08333333333331</v>
      </c>
      <c r="J47" s="541">
        <v>158.21666666666664</v>
      </c>
      <c r="K47" s="540">
        <v>153.94999999999999</v>
      </c>
      <c r="L47" s="540">
        <v>149</v>
      </c>
      <c r="M47" s="540">
        <v>3.1206100000000001</v>
      </c>
    </row>
    <row r="48" spans="1:13">
      <c r="A48" s="254">
        <v>38</v>
      </c>
      <c r="B48" s="567" t="s">
        <v>300</v>
      </c>
      <c r="C48" s="540">
        <v>3625.4</v>
      </c>
      <c r="D48" s="541">
        <v>3638.7833333333333</v>
      </c>
      <c r="E48" s="541">
        <v>3597.6166666666668</v>
      </c>
      <c r="F48" s="541">
        <v>3569.8333333333335</v>
      </c>
      <c r="G48" s="541">
        <v>3528.666666666667</v>
      </c>
      <c r="H48" s="541">
        <v>3666.5666666666666</v>
      </c>
      <c r="I48" s="541">
        <v>3707.7333333333336</v>
      </c>
      <c r="J48" s="541">
        <v>3735.5166666666664</v>
      </c>
      <c r="K48" s="540">
        <v>3679.95</v>
      </c>
      <c r="L48" s="540">
        <v>3611</v>
      </c>
      <c r="M48" s="540">
        <v>0.25768000000000002</v>
      </c>
    </row>
    <row r="49" spans="1:13">
      <c r="A49" s="254">
        <v>39</v>
      </c>
      <c r="B49" s="567" t="s">
        <v>301</v>
      </c>
      <c r="C49" s="540">
        <v>2031.05</v>
      </c>
      <c r="D49" s="541">
        <v>2045.3500000000001</v>
      </c>
      <c r="E49" s="541">
        <v>2010.7000000000003</v>
      </c>
      <c r="F49" s="541">
        <v>1990.3500000000001</v>
      </c>
      <c r="G49" s="541">
        <v>1955.7000000000003</v>
      </c>
      <c r="H49" s="541">
        <v>2065.7000000000003</v>
      </c>
      <c r="I49" s="541">
        <v>2100.3500000000004</v>
      </c>
      <c r="J49" s="541">
        <v>2120.7000000000003</v>
      </c>
      <c r="K49" s="540">
        <v>2080</v>
      </c>
      <c r="L49" s="540">
        <v>2025</v>
      </c>
      <c r="M49" s="540">
        <v>1.30644</v>
      </c>
    </row>
    <row r="50" spans="1:13">
      <c r="A50" s="254">
        <v>40</v>
      </c>
      <c r="B50" s="567" t="s">
        <v>302</v>
      </c>
      <c r="C50" s="540">
        <v>6578.2</v>
      </c>
      <c r="D50" s="541">
        <v>6582.4666666666672</v>
      </c>
      <c r="E50" s="541">
        <v>6515.8333333333339</v>
      </c>
      <c r="F50" s="541">
        <v>6453.4666666666672</v>
      </c>
      <c r="G50" s="541">
        <v>6386.8333333333339</v>
      </c>
      <c r="H50" s="541">
        <v>6644.8333333333339</v>
      </c>
      <c r="I50" s="541">
        <v>6711.4666666666672</v>
      </c>
      <c r="J50" s="541">
        <v>6773.8333333333339</v>
      </c>
      <c r="K50" s="540">
        <v>6649.1</v>
      </c>
      <c r="L50" s="540">
        <v>6520.1</v>
      </c>
      <c r="M50" s="540">
        <v>0.27927999999999997</v>
      </c>
    </row>
    <row r="51" spans="1:13">
      <c r="A51" s="254">
        <v>41</v>
      </c>
      <c r="B51" s="567" t="s">
        <v>52</v>
      </c>
      <c r="C51" s="540">
        <v>888.55</v>
      </c>
      <c r="D51" s="541">
        <v>897.7833333333333</v>
      </c>
      <c r="E51" s="541">
        <v>873.76666666666665</v>
      </c>
      <c r="F51" s="541">
        <v>858.98333333333335</v>
      </c>
      <c r="G51" s="541">
        <v>834.9666666666667</v>
      </c>
      <c r="H51" s="541">
        <v>912.56666666666661</v>
      </c>
      <c r="I51" s="541">
        <v>936.58333333333326</v>
      </c>
      <c r="J51" s="541">
        <v>951.36666666666656</v>
      </c>
      <c r="K51" s="540">
        <v>921.8</v>
      </c>
      <c r="L51" s="540">
        <v>883</v>
      </c>
      <c r="M51" s="540">
        <v>32.9499</v>
      </c>
    </row>
    <row r="52" spans="1:13">
      <c r="A52" s="254">
        <v>42</v>
      </c>
      <c r="B52" s="567" t="s">
        <v>303</v>
      </c>
      <c r="C52" s="540">
        <v>489.65</v>
      </c>
      <c r="D52" s="541">
        <v>494.5</v>
      </c>
      <c r="E52" s="541">
        <v>483.2</v>
      </c>
      <c r="F52" s="541">
        <v>476.75</v>
      </c>
      <c r="G52" s="541">
        <v>465.45</v>
      </c>
      <c r="H52" s="541">
        <v>500.95</v>
      </c>
      <c r="I52" s="541">
        <v>512.25</v>
      </c>
      <c r="J52" s="541">
        <v>518.70000000000005</v>
      </c>
      <c r="K52" s="540">
        <v>505.8</v>
      </c>
      <c r="L52" s="540">
        <v>488.05</v>
      </c>
      <c r="M52" s="540">
        <v>1.9477</v>
      </c>
    </row>
    <row r="53" spans="1:13">
      <c r="A53" s="254">
        <v>43</v>
      </c>
      <c r="B53" s="567" t="s">
        <v>228</v>
      </c>
      <c r="C53" s="540">
        <v>3101.65</v>
      </c>
      <c r="D53" s="541">
        <v>3108.5499999999997</v>
      </c>
      <c r="E53" s="541">
        <v>3051.0999999999995</v>
      </c>
      <c r="F53" s="541">
        <v>3000.5499999999997</v>
      </c>
      <c r="G53" s="541">
        <v>2943.0999999999995</v>
      </c>
      <c r="H53" s="541">
        <v>3159.0999999999995</v>
      </c>
      <c r="I53" s="541">
        <v>3216.5499999999993</v>
      </c>
      <c r="J53" s="541">
        <v>3267.0999999999995</v>
      </c>
      <c r="K53" s="540">
        <v>3166</v>
      </c>
      <c r="L53" s="540">
        <v>3058</v>
      </c>
      <c r="M53" s="540">
        <v>4.0444199999999997</v>
      </c>
    </row>
    <row r="54" spans="1:13">
      <c r="A54" s="254">
        <v>44</v>
      </c>
      <c r="B54" s="567" t="s">
        <v>54</v>
      </c>
      <c r="C54" s="540">
        <v>749.65</v>
      </c>
      <c r="D54" s="541">
        <v>756.06666666666661</v>
      </c>
      <c r="E54" s="541">
        <v>734.93333333333317</v>
      </c>
      <c r="F54" s="541">
        <v>720.21666666666658</v>
      </c>
      <c r="G54" s="541">
        <v>699.08333333333314</v>
      </c>
      <c r="H54" s="541">
        <v>770.78333333333319</v>
      </c>
      <c r="I54" s="541">
        <v>791.91666666666663</v>
      </c>
      <c r="J54" s="541">
        <v>806.63333333333321</v>
      </c>
      <c r="K54" s="540">
        <v>777.2</v>
      </c>
      <c r="L54" s="540">
        <v>741.35</v>
      </c>
      <c r="M54" s="540">
        <v>156.34787</v>
      </c>
    </row>
    <row r="55" spans="1:13">
      <c r="A55" s="254">
        <v>45</v>
      </c>
      <c r="B55" s="567" t="s">
        <v>304</v>
      </c>
      <c r="C55" s="540">
        <v>2027.95</v>
      </c>
      <c r="D55" s="541">
        <v>2058.3166666666666</v>
      </c>
      <c r="E55" s="541">
        <v>1966.6333333333332</v>
      </c>
      <c r="F55" s="541">
        <v>1905.3166666666666</v>
      </c>
      <c r="G55" s="541">
        <v>1813.6333333333332</v>
      </c>
      <c r="H55" s="541">
        <v>2119.6333333333332</v>
      </c>
      <c r="I55" s="541">
        <v>2211.3166666666666</v>
      </c>
      <c r="J55" s="541">
        <v>2272.6333333333332</v>
      </c>
      <c r="K55" s="540">
        <v>2150</v>
      </c>
      <c r="L55" s="540">
        <v>1997</v>
      </c>
      <c r="M55" s="540">
        <v>1.0089399999999999</v>
      </c>
    </row>
    <row r="56" spans="1:13">
      <c r="A56" s="254">
        <v>46</v>
      </c>
      <c r="B56" s="567" t="s">
        <v>305</v>
      </c>
      <c r="C56" s="540">
        <v>976.85</v>
      </c>
      <c r="D56" s="541">
        <v>990.96666666666658</v>
      </c>
      <c r="E56" s="541">
        <v>949.83333333333326</v>
      </c>
      <c r="F56" s="541">
        <v>922.81666666666672</v>
      </c>
      <c r="G56" s="541">
        <v>881.68333333333339</v>
      </c>
      <c r="H56" s="541">
        <v>1017.9833333333331</v>
      </c>
      <c r="I56" s="541">
        <v>1059.1166666666666</v>
      </c>
      <c r="J56" s="541">
        <v>1086.133333333333</v>
      </c>
      <c r="K56" s="540">
        <v>1032.0999999999999</v>
      </c>
      <c r="L56" s="540">
        <v>963.95</v>
      </c>
      <c r="M56" s="540">
        <v>8.8996099999999991</v>
      </c>
    </row>
    <row r="57" spans="1:13">
      <c r="A57" s="254">
        <v>47</v>
      </c>
      <c r="B57" s="567" t="s">
        <v>306</v>
      </c>
      <c r="C57" s="540">
        <v>588</v>
      </c>
      <c r="D57" s="541">
        <v>590.36666666666667</v>
      </c>
      <c r="E57" s="541">
        <v>579.73333333333335</v>
      </c>
      <c r="F57" s="541">
        <v>571.4666666666667</v>
      </c>
      <c r="G57" s="541">
        <v>560.83333333333337</v>
      </c>
      <c r="H57" s="541">
        <v>598.63333333333333</v>
      </c>
      <c r="I57" s="541">
        <v>609.26666666666677</v>
      </c>
      <c r="J57" s="541">
        <v>617.5333333333333</v>
      </c>
      <c r="K57" s="540">
        <v>601</v>
      </c>
      <c r="L57" s="540">
        <v>582.1</v>
      </c>
      <c r="M57" s="540">
        <v>4.4325999999999999</v>
      </c>
    </row>
    <row r="58" spans="1:13">
      <c r="A58" s="254">
        <v>48</v>
      </c>
      <c r="B58" s="567" t="s">
        <v>55</v>
      </c>
      <c r="C58" s="540">
        <v>4001.1</v>
      </c>
      <c r="D58" s="541">
        <v>4028.3333333333335</v>
      </c>
      <c r="E58" s="541">
        <v>3949.9666666666672</v>
      </c>
      <c r="F58" s="541">
        <v>3898.8333333333335</v>
      </c>
      <c r="G58" s="541">
        <v>3820.4666666666672</v>
      </c>
      <c r="H58" s="541">
        <v>4079.4666666666672</v>
      </c>
      <c r="I58" s="541">
        <v>4157.833333333333</v>
      </c>
      <c r="J58" s="541">
        <v>4208.9666666666672</v>
      </c>
      <c r="K58" s="540">
        <v>4106.7</v>
      </c>
      <c r="L58" s="540">
        <v>3977.2</v>
      </c>
      <c r="M58" s="540">
        <v>7.6219999999999999</v>
      </c>
    </row>
    <row r="59" spans="1:13">
      <c r="A59" s="254">
        <v>49</v>
      </c>
      <c r="B59" s="567" t="s">
        <v>307</v>
      </c>
      <c r="C59" s="540">
        <v>252.35</v>
      </c>
      <c r="D59" s="541">
        <v>252.23333333333332</v>
      </c>
      <c r="E59" s="541">
        <v>244.76666666666665</v>
      </c>
      <c r="F59" s="541">
        <v>237.18333333333334</v>
      </c>
      <c r="G59" s="541">
        <v>229.71666666666667</v>
      </c>
      <c r="H59" s="541">
        <v>259.81666666666661</v>
      </c>
      <c r="I59" s="541">
        <v>267.2833333333333</v>
      </c>
      <c r="J59" s="541">
        <v>274.86666666666662</v>
      </c>
      <c r="K59" s="540">
        <v>259.7</v>
      </c>
      <c r="L59" s="540">
        <v>244.65</v>
      </c>
      <c r="M59" s="540">
        <v>19.486470000000001</v>
      </c>
    </row>
    <row r="60" spans="1:13" ht="12" customHeight="1">
      <c r="A60" s="254">
        <v>50</v>
      </c>
      <c r="B60" s="567" t="s">
        <v>308</v>
      </c>
      <c r="C60" s="540">
        <v>998.35</v>
      </c>
      <c r="D60" s="541">
        <v>997.43333333333339</v>
      </c>
      <c r="E60" s="541">
        <v>975.91666666666674</v>
      </c>
      <c r="F60" s="541">
        <v>953.48333333333335</v>
      </c>
      <c r="G60" s="541">
        <v>931.9666666666667</v>
      </c>
      <c r="H60" s="541">
        <v>1019.8666666666668</v>
      </c>
      <c r="I60" s="541">
        <v>1041.3833333333334</v>
      </c>
      <c r="J60" s="541">
        <v>1063.8166666666668</v>
      </c>
      <c r="K60" s="540">
        <v>1018.95</v>
      </c>
      <c r="L60" s="540">
        <v>975</v>
      </c>
      <c r="M60" s="540">
        <v>1.8589800000000001</v>
      </c>
    </row>
    <row r="61" spans="1:13">
      <c r="A61" s="254">
        <v>51</v>
      </c>
      <c r="B61" s="567" t="s">
        <v>58</v>
      </c>
      <c r="C61" s="540">
        <v>5497.95</v>
      </c>
      <c r="D61" s="541">
        <v>5514.9666666666672</v>
      </c>
      <c r="E61" s="541">
        <v>5407.9833333333345</v>
      </c>
      <c r="F61" s="541">
        <v>5318.0166666666673</v>
      </c>
      <c r="G61" s="541">
        <v>5211.0333333333347</v>
      </c>
      <c r="H61" s="541">
        <v>5604.9333333333343</v>
      </c>
      <c r="I61" s="541">
        <v>5711.9166666666679</v>
      </c>
      <c r="J61" s="541">
        <v>5801.8833333333341</v>
      </c>
      <c r="K61" s="540">
        <v>5621.95</v>
      </c>
      <c r="L61" s="540">
        <v>5425</v>
      </c>
      <c r="M61" s="540">
        <v>27.444559999999999</v>
      </c>
    </row>
    <row r="62" spans="1:13">
      <c r="A62" s="254">
        <v>52</v>
      </c>
      <c r="B62" s="567" t="s">
        <v>57</v>
      </c>
      <c r="C62" s="540">
        <v>10250.450000000001</v>
      </c>
      <c r="D62" s="541">
        <v>10272.699999999999</v>
      </c>
      <c r="E62" s="541">
        <v>10117.749999999998</v>
      </c>
      <c r="F62" s="541">
        <v>9985.0499999999993</v>
      </c>
      <c r="G62" s="541">
        <v>9830.0999999999985</v>
      </c>
      <c r="H62" s="541">
        <v>10405.399999999998</v>
      </c>
      <c r="I62" s="541">
        <v>10560.349999999999</v>
      </c>
      <c r="J62" s="541">
        <v>10693.049999999997</v>
      </c>
      <c r="K62" s="540">
        <v>10427.65</v>
      </c>
      <c r="L62" s="540">
        <v>10140</v>
      </c>
      <c r="M62" s="540">
        <v>6.2334300000000002</v>
      </c>
    </row>
    <row r="63" spans="1:13">
      <c r="A63" s="254">
        <v>53</v>
      </c>
      <c r="B63" s="567" t="s">
        <v>229</v>
      </c>
      <c r="C63" s="540">
        <v>3611</v>
      </c>
      <c r="D63" s="541">
        <v>3588.9833333333336</v>
      </c>
      <c r="E63" s="541">
        <v>3532.0666666666671</v>
      </c>
      <c r="F63" s="541">
        <v>3453.1333333333337</v>
      </c>
      <c r="G63" s="541">
        <v>3396.2166666666672</v>
      </c>
      <c r="H63" s="541">
        <v>3667.916666666667</v>
      </c>
      <c r="I63" s="541">
        <v>3724.833333333333</v>
      </c>
      <c r="J63" s="541">
        <v>3803.7666666666669</v>
      </c>
      <c r="K63" s="540">
        <v>3645.9</v>
      </c>
      <c r="L63" s="540">
        <v>3510.05</v>
      </c>
      <c r="M63" s="540">
        <v>0.32639000000000001</v>
      </c>
    </row>
    <row r="64" spans="1:13">
      <c r="A64" s="254">
        <v>54</v>
      </c>
      <c r="B64" s="567" t="s">
        <v>59</v>
      </c>
      <c r="C64" s="540">
        <v>1550.25</v>
      </c>
      <c r="D64" s="541">
        <v>1562</v>
      </c>
      <c r="E64" s="541">
        <v>1524</v>
      </c>
      <c r="F64" s="541">
        <v>1497.75</v>
      </c>
      <c r="G64" s="541">
        <v>1459.75</v>
      </c>
      <c r="H64" s="541">
        <v>1588.25</v>
      </c>
      <c r="I64" s="541">
        <v>1626.25</v>
      </c>
      <c r="J64" s="541">
        <v>1652.5</v>
      </c>
      <c r="K64" s="540">
        <v>1600</v>
      </c>
      <c r="L64" s="540">
        <v>1535.75</v>
      </c>
      <c r="M64" s="540">
        <v>12.1295</v>
      </c>
    </row>
    <row r="65" spans="1:13">
      <c r="A65" s="254">
        <v>55</v>
      </c>
      <c r="B65" s="567" t="s">
        <v>309</v>
      </c>
      <c r="C65" s="540">
        <v>116.45</v>
      </c>
      <c r="D65" s="541">
        <v>117.95</v>
      </c>
      <c r="E65" s="541">
        <v>114.4</v>
      </c>
      <c r="F65" s="541">
        <v>112.35000000000001</v>
      </c>
      <c r="G65" s="541">
        <v>108.80000000000001</v>
      </c>
      <c r="H65" s="541">
        <v>120</v>
      </c>
      <c r="I65" s="541">
        <v>123.54999999999998</v>
      </c>
      <c r="J65" s="541">
        <v>125.6</v>
      </c>
      <c r="K65" s="540">
        <v>121.5</v>
      </c>
      <c r="L65" s="540">
        <v>115.9</v>
      </c>
      <c r="M65" s="540">
        <v>5.9332099999999999</v>
      </c>
    </row>
    <row r="66" spans="1:13">
      <c r="A66" s="254">
        <v>56</v>
      </c>
      <c r="B66" s="567" t="s">
        <v>310</v>
      </c>
      <c r="C66" s="540">
        <v>169.7</v>
      </c>
      <c r="D66" s="541">
        <v>170.25</v>
      </c>
      <c r="E66" s="541">
        <v>165.2</v>
      </c>
      <c r="F66" s="541">
        <v>160.69999999999999</v>
      </c>
      <c r="G66" s="541">
        <v>155.64999999999998</v>
      </c>
      <c r="H66" s="541">
        <v>174.75</v>
      </c>
      <c r="I66" s="541">
        <v>179.8</v>
      </c>
      <c r="J66" s="541">
        <v>184.3</v>
      </c>
      <c r="K66" s="540">
        <v>175.3</v>
      </c>
      <c r="L66" s="540">
        <v>165.75</v>
      </c>
      <c r="M66" s="540">
        <v>12.669689999999999</v>
      </c>
    </row>
    <row r="67" spans="1:13">
      <c r="A67" s="254">
        <v>57</v>
      </c>
      <c r="B67" s="567" t="s">
        <v>230</v>
      </c>
      <c r="C67" s="540">
        <v>337.25</v>
      </c>
      <c r="D67" s="541">
        <v>340.68333333333334</v>
      </c>
      <c r="E67" s="541">
        <v>331.56666666666666</v>
      </c>
      <c r="F67" s="541">
        <v>325.88333333333333</v>
      </c>
      <c r="G67" s="541">
        <v>316.76666666666665</v>
      </c>
      <c r="H67" s="541">
        <v>346.36666666666667</v>
      </c>
      <c r="I67" s="541">
        <v>355.48333333333335</v>
      </c>
      <c r="J67" s="541">
        <v>361.16666666666669</v>
      </c>
      <c r="K67" s="540">
        <v>349.8</v>
      </c>
      <c r="L67" s="540">
        <v>335</v>
      </c>
      <c r="M67" s="540">
        <v>72.110110000000006</v>
      </c>
    </row>
    <row r="68" spans="1:13">
      <c r="A68" s="254">
        <v>58</v>
      </c>
      <c r="B68" s="567" t="s">
        <v>60</v>
      </c>
      <c r="C68" s="540">
        <v>91.2</v>
      </c>
      <c r="D68" s="541">
        <v>93.233333333333348</v>
      </c>
      <c r="E68" s="541">
        <v>86.616666666666703</v>
      </c>
      <c r="F68" s="541">
        <v>82.03333333333336</v>
      </c>
      <c r="G68" s="541">
        <v>75.416666666666714</v>
      </c>
      <c r="H68" s="541">
        <v>97.816666666666691</v>
      </c>
      <c r="I68" s="541">
        <v>104.43333333333334</v>
      </c>
      <c r="J68" s="541">
        <v>109.01666666666668</v>
      </c>
      <c r="K68" s="540">
        <v>99.85</v>
      </c>
      <c r="L68" s="540">
        <v>88.65</v>
      </c>
      <c r="M68" s="540">
        <v>1842.0558100000001</v>
      </c>
    </row>
    <row r="69" spans="1:13">
      <c r="A69" s="254">
        <v>59</v>
      </c>
      <c r="B69" s="567" t="s">
        <v>61</v>
      </c>
      <c r="C69" s="540">
        <v>84.3</v>
      </c>
      <c r="D69" s="541">
        <v>89.84999999999998</v>
      </c>
      <c r="E69" s="541">
        <v>78.299999999999955</v>
      </c>
      <c r="F69" s="541">
        <v>72.299999999999969</v>
      </c>
      <c r="G69" s="541">
        <v>60.749999999999943</v>
      </c>
      <c r="H69" s="541">
        <v>95.849999999999966</v>
      </c>
      <c r="I69" s="541">
        <v>107.4</v>
      </c>
      <c r="J69" s="541">
        <v>113.39999999999998</v>
      </c>
      <c r="K69" s="540">
        <v>101.4</v>
      </c>
      <c r="L69" s="540">
        <v>83.85</v>
      </c>
      <c r="M69" s="540">
        <v>659.63703999999996</v>
      </c>
    </row>
    <row r="70" spans="1:13">
      <c r="A70" s="254">
        <v>60</v>
      </c>
      <c r="B70" s="567" t="s">
        <v>311</v>
      </c>
      <c r="C70" s="540">
        <v>23.35</v>
      </c>
      <c r="D70" s="541">
        <v>24.516666666666669</v>
      </c>
      <c r="E70" s="541">
        <v>21.433333333333337</v>
      </c>
      <c r="F70" s="541">
        <v>19.516666666666669</v>
      </c>
      <c r="G70" s="541">
        <v>16.433333333333337</v>
      </c>
      <c r="H70" s="541">
        <v>26.433333333333337</v>
      </c>
      <c r="I70" s="541">
        <v>29.516666666666673</v>
      </c>
      <c r="J70" s="541">
        <v>31.433333333333337</v>
      </c>
      <c r="K70" s="540">
        <v>27.6</v>
      </c>
      <c r="L70" s="540">
        <v>22.6</v>
      </c>
      <c r="M70" s="540">
        <v>1170.6611700000001</v>
      </c>
    </row>
    <row r="71" spans="1:13">
      <c r="A71" s="254">
        <v>61</v>
      </c>
      <c r="B71" s="567" t="s">
        <v>62</v>
      </c>
      <c r="C71" s="540">
        <v>1499</v>
      </c>
      <c r="D71" s="541">
        <v>1506.4833333333333</v>
      </c>
      <c r="E71" s="541">
        <v>1480.0666666666666</v>
      </c>
      <c r="F71" s="541">
        <v>1461.1333333333332</v>
      </c>
      <c r="G71" s="541">
        <v>1434.7166666666665</v>
      </c>
      <c r="H71" s="541">
        <v>1525.4166666666667</v>
      </c>
      <c r="I71" s="541">
        <v>1551.8333333333333</v>
      </c>
      <c r="J71" s="541">
        <v>1570.7666666666669</v>
      </c>
      <c r="K71" s="540">
        <v>1532.9</v>
      </c>
      <c r="L71" s="540">
        <v>1487.55</v>
      </c>
      <c r="M71" s="540">
        <v>5.8990900000000002</v>
      </c>
    </row>
    <row r="72" spans="1:13">
      <c r="A72" s="254">
        <v>62</v>
      </c>
      <c r="B72" s="567" t="s">
        <v>312</v>
      </c>
      <c r="C72" s="540">
        <v>5206.6000000000004</v>
      </c>
      <c r="D72" s="541">
        <v>5191.2166666666672</v>
      </c>
      <c r="E72" s="541">
        <v>5132.4333333333343</v>
      </c>
      <c r="F72" s="541">
        <v>5058.2666666666673</v>
      </c>
      <c r="G72" s="541">
        <v>4999.4833333333345</v>
      </c>
      <c r="H72" s="541">
        <v>5265.3833333333341</v>
      </c>
      <c r="I72" s="541">
        <v>5324.166666666667</v>
      </c>
      <c r="J72" s="541">
        <v>5398.3333333333339</v>
      </c>
      <c r="K72" s="540">
        <v>5250</v>
      </c>
      <c r="L72" s="540">
        <v>5117.05</v>
      </c>
      <c r="M72" s="540">
        <v>0.27150000000000002</v>
      </c>
    </row>
    <row r="73" spans="1:13">
      <c r="A73" s="254">
        <v>63</v>
      </c>
      <c r="B73" s="567" t="s">
        <v>65</v>
      </c>
      <c r="C73" s="540">
        <v>741.25</v>
      </c>
      <c r="D73" s="541">
        <v>747.65</v>
      </c>
      <c r="E73" s="541">
        <v>731.9</v>
      </c>
      <c r="F73" s="541">
        <v>722.55</v>
      </c>
      <c r="G73" s="541">
        <v>706.8</v>
      </c>
      <c r="H73" s="541">
        <v>757</v>
      </c>
      <c r="I73" s="541">
        <v>772.75</v>
      </c>
      <c r="J73" s="541">
        <v>782.1</v>
      </c>
      <c r="K73" s="540">
        <v>763.4</v>
      </c>
      <c r="L73" s="540">
        <v>738.3</v>
      </c>
      <c r="M73" s="540">
        <v>7.1198499999999996</v>
      </c>
    </row>
    <row r="74" spans="1:13">
      <c r="A74" s="254">
        <v>64</v>
      </c>
      <c r="B74" s="567" t="s">
        <v>313</v>
      </c>
      <c r="C74" s="540">
        <v>339.5</v>
      </c>
      <c r="D74" s="541">
        <v>341.98333333333335</v>
      </c>
      <c r="E74" s="541">
        <v>334.76666666666671</v>
      </c>
      <c r="F74" s="541">
        <v>330.03333333333336</v>
      </c>
      <c r="G74" s="541">
        <v>322.81666666666672</v>
      </c>
      <c r="H74" s="541">
        <v>346.7166666666667</v>
      </c>
      <c r="I74" s="541">
        <v>353.93333333333339</v>
      </c>
      <c r="J74" s="541">
        <v>358.66666666666669</v>
      </c>
      <c r="K74" s="540">
        <v>349.2</v>
      </c>
      <c r="L74" s="540">
        <v>337.25</v>
      </c>
      <c r="M74" s="540">
        <v>1.65652</v>
      </c>
    </row>
    <row r="75" spans="1:13">
      <c r="A75" s="254">
        <v>65</v>
      </c>
      <c r="B75" s="567" t="s">
        <v>64</v>
      </c>
      <c r="C75" s="540">
        <v>135.4</v>
      </c>
      <c r="D75" s="541">
        <v>137.03333333333333</v>
      </c>
      <c r="E75" s="541">
        <v>131.36666666666667</v>
      </c>
      <c r="F75" s="541">
        <v>127.33333333333334</v>
      </c>
      <c r="G75" s="541">
        <v>121.66666666666669</v>
      </c>
      <c r="H75" s="541">
        <v>141.06666666666666</v>
      </c>
      <c r="I75" s="541">
        <v>146.73333333333335</v>
      </c>
      <c r="J75" s="541">
        <v>150.76666666666665</v>
      </c>
      <c r="K75" s="540">
        <v>142.69999999999999</v>
      </c>
      <c r="L75" s="540">
        <v>133</v>
      </c>
      <c r="M75" s="540">
        <v>172.12311</v>
      </c>
    </row>
    <row r="76" spans="1:13" s="13" customFormat="1">
      <c r="A76" s="254">
        <v>66</v>
      </c>
      <c r="B76" s="567" t="s">
        <v>66</v>
      </c>
      <c r="C76" s="540">
        <v>603</v>
      </c>
      <c r="D76" s="541">
        <v>609.63333333333333</v>
      </c>
      <c r="E76" s="541">
        <v>588.41666666666663</v>
      </c>
      <c r="F76" s="541">
        <v>573.83333333333326</v>
      </c>
      <c r="G76" s="541">
        <v>552.61666666666656</v>
      </c>
      <c r="H76" s="541">
        <v>624.2166666666667</v>
      </c>
      <c r="I76" s="541">
        <v>645.43333333333339</v>
      </c>
      <c r="J76" s="541">
        <v>660.01666666666677</v>
      </c>
      <c r="K76" s="540">
        <v>630.85</v>
      </c>
      <c r="L76" s="540">
        <v>595.04999999999995</v>
      </c>
      <c r="M76" s="540">
        <v>29.339210000000001</v>
      </c>
    </row>
    <row r="77" spans="1:13" s="13" customFormat="1">
      <c r="A77" s="254">
        <v>67</v>
      </c>
      <c r="B77" s="567" t="s">
        <v>69</v>
      </c>
      <c r="C77" s="540">
        <v>40.4</v>
      </c>
      <c r="D77" s="541">
        <v>41.083333333333336</v>
      </c>
      <c r="E77" s="541">
        <v>38.916666666666671</v>
      </c>
      <c r="F77" s="541">
        <v>37.433333333333337</v>
      </c>
      <c r="G77" s="541">
        <v>35.266666666666673</v>
      </c>
      <c r="H77" s="541">
        <v>42.56666666666667</v>
      </c>
      <c r="I77" s="541">
        <v>44.733333333333341</v>
      </c>
      <c r="J77" s="541">
        <v>46.216666666666669</v>
      </c>
      <c r="K77" s="540">
        <v>43.25</v>
      </c>
      <c r="L77" s="540">
        <v>39.6</v>
      </c>
      <c r="M77" s="540">
        <v>744.72617000000002</v>
      </c>
    </row>
    <row r="78" spans="1:13" s="13" customFormat="1">
      <c r="A78" s="254">
        <v>68</v>
      </c>
      <c r="B78" s="567" t="s">
        <v>73</v>
      </c>
      <c r="C78" s="540">
        <v>430</v>
      </c>
      <c r="D78" s="541">
        <v>432.76666666666665</v>
      </c>
      <c r="E78" s="541">
        <v>420.73333333333329</v>
      </c>
      <c r="F78" s="541">
        <v>411.46666666666664</v>
      </c>
      <c r="G78" s="541">
        <v>399.43333333333328</v>
      </c>
      <c r="H78" s="541">
        <v>442.0333333333333</v>
      </c>
      <c r="I78" s="541">
        <v>454.06666666666661</v>
      </c>
      <c r="J78" s="541">
        <v>463.33333333333331</v>
      </c>
      <c r="K78" s="540">
        <v>444.8</v>
      </c>
      <c r="L78" s="540">
        <v>423.5</v>
      </c>
      <c r="M78" s="540">
        <v>244.46305000000001</v>
      </c>
    </row>
    <row r="79" spans="1:13" s="13" customFormat="1">
      <c r="A79" s="254">
        <v>69</v>
      </c>
      <c r="B79" s="567" t="s">
        <v>740</v>
      </c>
      <c r="C79" s="540">
        <v>9783.25</v>
      </c>
      <c r="D79" s="541">
        <v>9726.75</v>
      </c>
      <c r="E79" s="541">
        <v>9603.5</v>
      </c>
      <c r="F79" s="541">
        <v>9423.75</v>
      </c>
      <c r="G79" s="541">
        <v>9300.5</v>
      </c>
      <c r="H79" s="541">
        <v>9906.5</v>
      </c>
      <c r="I79" s="541">
        <v>10029.75</v>
      </c>
      <c r="J79" s="541">
        <v>10209.5</v>
      </c>
      <c r="K79" s="540">
        <v>9850</v>
      </c>
      <c r="L79" s="540">
        <v>9547</v>
      </c>
      <c r="M79" s="540">
        <v>9.0039999999999995E-2</v>
      </c>
    </row>
    <row r="80" spans="1:13" s="13" customFormat="1">
      <c r="A80" s="254">
        <v>70</v>
      </c>
      <c r="B80" s="567" t="s">
        <v>68</v>
      </c>
      <c r="C80" s="540">
        <v>581.35</v>
      </c>
      <c r="D80" s="541">
        <v>584.2833333333333</v>
      </c>
      <c r="E80" s="541">
        <v>572.56666666666661</v>
      </c>
      <c r="F80" s="541">
        <v>563.7833333333333</v>
      </c>
      <c r="G80" s="541">
        <v>552.06666666666661</v>
      </c>
      <c r="H80" s="541">
        <v>593.06666666666661</v>
      </c>
      <c r="I80" s="541">
        <v>604.7833333333333</v>
      </c>
      <c r="J80" s="541">
        <v>613.56666666666661</v>
      </c>
      <c r="K80" s="540">
        <v>596</v>
      </c>
      <c r="L80" s="540">
        <v>575.5</v>
      </c>
      <c r="M80" s="540">
        <v>191.06404000000001</v>
      </c>
    </row>
    <row r="81" spans="1:13" s="13" customFormat="1">
      <c r="A81" s="254">
        <v>71</v>
      </c>
      <c r="B81" s="567" t="s">
        <v>70</v>
      </c>
      <c r="C81" s="540">
        <v>404</v>
      </c>
      <c r="D81" s="541">
        <v>408.4666666666667</v>
      </c>
      <c r="E81" s="541">
        <v>397.13333333333338</v>
      </c>
      <c r="F81" s="541">
        <v>390.26666666666671</v>
      </c>
      <c r="G81" s="541">
        <v>378.93333333333339</v>
      </c>
      <c r="H81" s="541">
        <v>415.33333333333337</v>
      </c>
      <c r="I81" s="541">
        <v>426.66666666666663</v>
      </c>
      <c r="J81" s="541">
        <v>433.53333333333336</v>
      </c>
      <c r="K81" s="540">
        <v>419.8</v>
      </c>
      <c r="L81" s="540">
        <v>401.6</v>
      </c>
      <c r="M81" s="540">
        <v>48.341560000000001</v>
      </c>
    </row>
    <row r="82" spans="1:13" s="13" customFormat="1">
      <c r="A82" s="254">
        <v>72</v>
      </c>
      <c r="B82" s="567" t="s">
        <v>314</v>
      </c>
      <c r="C82" s="540">
        <v>868.7</v>
      </c>
      <c r="D82" s="541">
        <v>876.53333333333342</v>
      </c>
      <c r="E82" s="541">
        <v>850.21666666666681</v>
      </c>
      <c r="F82" s="541">
        <v>831.73333333333335</v>
      </c>
      <c r="G82" s="541">
        <v>805.41666666666674</v>
      </c>
      <c r="H82" s="541">
        <v>895.01666666666688</v>
      </c>
      <c r="I82" s="541">
        <v>921.33333333333348</v>
      </c>
      <c r="J82" s="541">
        <v>939.81666666666695</v>
      </c>
      <c r="K82" s="540">
        <v>902.85</v>
      </c>
      <c r="L82" s="540">
        <v>858.05</v>
      </c>
      <c r="M82" s="540">
        <v>1.37507</v>
      </c>
    </row>
    <row r="83" spans="1:13" s="13" customFormat="1">
      <c r="A83" s="254">
        <v>73</v>
      </c>
      <c r="B83" s="567" t="s">
        <v>315</v>
      </c>
      <c r="C83" s="540">
        <v>238.25</v>
      </c>
      <c r="D83" s="541">
        <v>239.55000000000004</v>
      </c>
      <c r="E83" s="541">
        <v>234.75000000000009</v>
      </c>
      <c r="F83" s="541">
        <v>231.25000000000006</v>
      </c>
      <c r="G83" s="541">
        <v>226.4500000000001</v>
      </c>
      <c r="H83" s="541">
        <v>243.05000000000007</v>
      </c>
      <c r="I83" s="541">
        <v>247.85000000000002</v>
      </c>
      <c r="J83" s="541">
        <v>251.35000000000005</v>
      </c>
      <c r="K83" s="540">
        <v>244.35</v>
      </c>
      <c r="L83" s="540">
        <v>236.05</v>
      </c>
      <c r="M83" s="540">
        <v>9.8059700000000003</v>
      </c>
    </row>
    <row r="84" spans="1:13" s="13" customFormat="1">
      <c r="A84" s="254">
        <v>74</v>
      </c>
      <c r="B84" s="567" t="s">
        <v>316</v>
      </c>
      <c r="C84" s="540">
        <v>178.3</v>
      </c>
      <c r="D84" s="541">
        <v>178.23333333333335</v>
      </c>
      <c r="E84" s="541">
        <v>175.56666666666669</v>
      </c>
      <c r="F84" s="541">
        <v>172.83333333333334</v>
      </c>
      <c r="G84" s="541">
        <v>170.16666666666669</v>
      </c>
      <c r="H84" s="541">
        <v>180.9666666666667</v>
      </c>
      <c r="I84" s="541">
        <v>183.63333333333333</v>
      </c>
      <c r="J84" s="541">
        <v>186.3666666666667</v>
      </c>
      <c r="K84" s="540">
        <v>180.9</v>
      </c>
      <c r="L84" s="540">
        <v>175.5</v>
      </c>
      <c r="M84" s="540">
        <v>3.2791899999999998</v>
      </c>
    </row>
    <row r="85" spans="1:13" s="13" customFormat="1">
      <c r="A85" s="254">
        <v>75</v>
      </c>
      <c r="B85" s="567" t="s">
        <v>317</v>
      </c>
      <c r="C85" s="540">
        <v>4698.05</v>
      </c>
      <c r="D85" s="541">
        <v>4696.0166666666664</v>
      </c>
      <c r="E85" s="541">
        <v>4607.0333333333328</v>
      </c>
      <c r="F85" s="541">
        <v>4516.0166666666664</v>
      </c>
      <c r="G85" s="541">
        <v>4427.0333333333328</v>
      </c>
      <c r="H85" s="541">
        <v>4787.0333333333328</v>
      </c>
      <c r="I85" s="541">
        <v>4876.0166666666664</v>
      </c>
      <c r="J85" s="541">
        <v>4967.0333333333328</v>
      </c>
      <c r="K85" s="540">
        <v>4785</v>
      </c>
      <c r="L85" s="540">
        <v>4605</v>
      </c>
      <c r="M85" s="540">
        <v>0.53012000000000004</v>
      </c>
    </row>
    <row r="86" spans="1:13" s="13" customFormat="1">
      <c r="A86" s="254">
        <v>76</v>
      </c>
      <c r="B86" s="567" t="s">
        <v>318</v>
      </c>
      <c r="C86" s="540">
        <v>814.5</v>
      </c>
      <c r="D86" s="541">
        <v>831.1</v>
      </c>
      <c r="E86" s="541">
        <v>793.40000000000009</v>
      </c>
      <c r="F86" s="541">
        <v>772.30000000000007</v>
      </c>
      <c r="G86" s="541">
        <v>734.60000000000014</v>
      </c>
      <c r="H86" s="541">
        <v>852.2</v>
      </c>
      <c r="I86" s="541">
        <v>889.90000000000009</v>
      </c>
      <c r="J86" s="541">
        <v>911</v>
      </c>
      <c r="K86" s="540">
        <v>868.8</v>
      </c>
      <c r="L86" s="540">
        <v>810</v>
      </c>
      <c r="M86" s="540">
        <v>2.1291199999999999</v>
      </c>
    </row>
    <row r="87" spans="1:13" s="13" customFormat="1">
      <c r="A87" s="254">
        <v>77</v>
      </c>
      <c r="B87" s="567" t="s">
        <v>231</v>
      </c>
      <c r="C87" s="540">
        <v>1192.25</v>
      </c>
      <c r="D87" s="541">
        <v>1198.6666666666667</v>
      </c>
      <c r="E87" s="541">
        <v>1178.3333333333335</v>
      </c>
      <c r="F87" s="541">
        <v>1164.4166666666667</v>
      </c>
      <c r="G87" s="541">
        <v>1144.0833333333335</v>
      </c>
      <c r="H87" s="541">
        <v>1212.5833333333335</v>
      </c>
      <c r="I87" s="541">
        <v>1232.916666666667</v>
      </c>
      <c r="J87" s="541">
        <v>1246.8333333333335</v>
      </c>
      <c r="K87" s="540">
        <v>1219</v>
      </c>
      <c r="L87" s="540">
        <v>1184.75</v>
      </c>
      <c r="M87" s="540">
        <v>0.71135999999999999</v>
      </c>
    </row>
    <row r="88" spans="1:13" s="13" customFormat="1">
      <c r="A88" s="254">
        <v>78</v>
      </c>
      <c r="B88" s="567" t="s">
        <v>319</v>
      </c>
      <c r="C88" s="540">
        <v>76.05</v>
      </c>
      <c r="D88" s="541">
        <v>76.316666666666663</v>
      </c>
      <c r="E88" s="541">
        <v>72.783333333333331</v>
      </c>
      <c r="F88" s="541">
        <v>69.516666666666666</v>
      </c>
      <c r="G88" s="541">
        <v>65.983333333333334</v>
      </c>
      <c r="H88" s="541">
        <v>79.583333333333329</v>
      </c>
      <c r="I88" s="541">
        <v>83.11666666666666</v>
      </c>
      <c r="J88" s="541">
        <v>86.383333333333326</v>
      </c>
      <c r="K88" s="540">
        <v>79.849999999999994</v>
      </c>
      <c r="L88" s="540">
        <v>73.05</v>
      </c>
      <c r="M88" s="540">
        <v>92.92013</v>
      </c>
    </row>
    <row r="89" spans="1:13" s="13" customFormat="1">
      <c r="A89" s="254">
        <v>79</v>
      </c>
      <c r="B89" s="567" t="s">
        <v>71</v>
      </c>
      <c r="C89" s="540">
        <v>15581.45</v>
      </c>
      <c r="D89" s="541">
        <v>15693.85</v>
      </c>
      <c r="E89" s="541">
        <v>15388.7</v>
      </c>
      <c r="F89" s="541">
        <v>15195.95</v>
      </c>
      <c r="G89" s="541">
        <v>14890.800000000001</v>
      </c>
      <c r="H89" s="541">
        <v>15886.6</v>
      </c>
      <c r="I89" s="541">
        <v>16191.749999999998</v>
      </c>
      <c r="J89" s="541">
        <v>16384.5</v>
      </c>
      <c r="K89" s="540">
        <v>15999</v>
      </c>
      <c r="L89" s="540">
        <v>15501.1</v>
      </c>
      <c r="M89" s="540">
        <v>0.54003000000000001</v>
      </c>
    </row>
    <row r="90" spans="1:13" s="13" customFormat="1">
      <c r="A90" s="254">
        <v>80</v>
      </c>
      <c r="B90" s="567" t="s">
        <v>320</v>
      </c>
      <c r="C90" s="540">
        <v>281.5</v>
      </c>
      <c r="D90" s="541">
        <v>280.75</v>
      </c>
      <c r="E90" s="541">
        <v>274.5</v>
      </c>
      <c r="F90" s="541">
        <v>267.5</v>
      </c>
      <c r="G90" s="541">
        <v>261.25</v>
      </c>
      <c r="H90" s="541">
        <v>287.75</v>
      </c>
      <c r="I90" s="541">
        <v>294</v>
      </c>
      <c r="J90" s="541">
        <v>301</v>
      </c>
      <c r="K90" s="540">
        <v>287</v>
      </c>
      <c r="L90" s="540">
        <v>273.75</v>
      </c>
      <c r="M90" s="540">
        <v>1.47217</v>
      </c>
    </row>
    <row r="91" spans="1:13" s="13" customFormat="1">
      <c r="A91" s="254">
        <v>81</v>
      </c>
      <c r="B91" s="567" t="s">
        <v>74</v>
      </c>
      <c r="C91" s="540">
        <v>3331.2</v>
      </c>
      <c r="D91" s="541">
        <v>3344.7333333333336</v>
      </c>
      <c r="E91" s="541">
        <v>3306.4666666666672</v>
      </c>
      <c r="F91" s="541">
        <v>3281.7333333333336</v>
      </c>
      <c r="G91" s="541">
        <v>3243.4666666666672</v>
      </c>
      <c r="H91" s="541">
        <v>3369.4666666666672</v>
      </c>
      <c r="I91" s="541">
        <v>3407.7333333333336</v>
      </c>
      <c r="J91" s="541">
        <v>3432.4666666666672</v>
      </c>
      <c r="K91" s="540">
        <v>3383</v>
      </c>
      <c r="L91" s="540">
        <v>3320</v>
      </c>
      <c r="M91" s="540">
        <v>7.6567600000000002</v>
      </c>
    </row>
    <row r="92" spans="1:13" s="13" customFormat="1">
      <c r="A92" s="254">
        <v>82</v>
      </c>
      <c r="B92" s="567" t="s">
        <v>321</v>
      </c>
      <c r="C92" s="540">
        <v>488.35</v>
      </c>
      <c r="D92" s="541">
        <v>489.93333333333339</v>
      </c>
      <c r="E92" s="541">
        <v>482.06666666666678</v>
      </c>
      <c r="F92" s="541">
        <v>475.78333333333336</v>
      </c>
      <c r="G92" s="541">
        <v>467.91666666666674</v>
      </c>
      <c r="H92" s="541">
        <v>496.21666666666681</v>
      </c>
      <c r="I92" s="541">
        <v>504.08333333333337</v>
      </c>
      <c r="J92" s="541">
        <v>510.36666666666684</v>
      </c>
      <c r="K92" s="540">
        <v>497.8</v>
      </c>
      <c r="L92" s="540">
        <v>483.65</v>
      </c>
      <c r="M92" s="540">
        <v>0.86780999999999997</v>
      </c>
    </row>
    <row r="93" spans="1:13" s="13" customFormat="1">
      <c r="A93" s="254">
        <v>83</v>
      </c>
      <c r="B93" s="567" t="s">
        <v>322</v>
      </c>
      <c r="C93" s="540">
        <v>231.65</v>
      </c>
      <c r="D93" s="541">
        <v>234.20000000000002</v>
      </c>
      <c r="E93" s="541">
        <v>228.45000000000005</v>
      </c>
      <c r="F93" s="541">
        <v>225.25000000000003</v>
      </c>
      <c r="G93" s="541">
        <v>219.50000000000006</v>
      </c>
      <c r="H93" s="541">
        <v>237.40000000000003</v>
      </c>
      <c r="I93" s="541">
        <v>243.14999999999998</v>
      </c>
      <c r="J93" s="541">
        <v>246.35000000000002</v>
      </c>
      <c r="K93" s="540">
        <v>239.95</v>
      </c>
      <c r="L93" s="540">
        <v>231</v>
      </c>
      <c r="M93" s="540">
        <v>1.47272</v>
      </c>
    </row>
    <row r="94" spans="1:13" s="13" customFormat="1">
      <c r="A94" s="254">
        <v>84</v>
      </c>
      <c r="B94" s="567" t="s">
        <v>80</v>
      </c>
      <c r="C94" s="540">
        <v>611.4</v>
      </c>
      <c r="D94" s="541">
        <v>615.66666666666663</v>
      </c>
      <c r="E94" s="541">
        <v>603.88333333333321</v>
      </c>
      <c r="F94" s="541">
        <v>596.36666666666656</v>
      </c>
      <c r="G94" s="541">
        <v>584.58333333333314</v>
      </c>
      <c r="H94" s="541">
        <v>623.18333333333328</v>
      </c>
      <c r="I94" s="541">
        <v>634.96666666666681</v>
      </c>
      <c r="J94" s="541">
        <v>642.48333333333335</v>
      </c>
      <c r="K94" s="540">
        <v>627.45000000000005</v>
      </c>
      <c r="L94" s="540">
        <v>608.15</v>
      </c>
      <c r="M94" s="540">
        <v>4.1802299999999999</v>
      </c>
    </row>
    <row r="95" spans="1:13" s="13" customFormat="1">
      <c r="A95" s="254">
        <v>85</v>
      </c>
      <c r="B95" s="567" t="s">
        <v>323</v>
      </c>
      <c r="C95" s="540">
        <v>1957.4</v>
      </c>
      <c r="D95" s="541">
        <v>1949.1333333333332</v>
      </c>
      <c r="E95" s="541">
        <v>1928.2666666666664</v>
      </c>
      <c r="F95" s="541">
        <v>1899.1333333333332</v>
      </c>
      <c r="G95" s="541">
        <v>1878.2666666666664</v>
      </c>
      <c r="H95" s="541">
        <v>1978.2666666666664</v>
      </c>
      <c r="I95" s="541">
        <v>1999.1333333333332</v>
      </c>
      <c r="J95" s="541">
        <v>2028.2666666666664</v>
      </c>
      <c r="K95" s="540">
        <v>1970</v>
      </c>
      <c r="L95" s="540">
        <v>1920</v>
      </c>
      <c r="M95" s="540">
        <v>0.29149999999999998</v>
      </c>
    </row>
    <row r="96" spans="1:13" s="13" customFormat="1">
      <c r="A96" s="254">
        <v>86</v>
      </c>
      <c r="B96" s="567" t="s">
        <v>785</v>
      </c>
      <c r="C96" s="540">
        <v>224.8</v>
      </c>
      <c r="D96" s="541">
        <v>226.23333333333335</v>
      </c>
      <c r="E96" s="541">
        <v>218.66666666666669</v>
      </c>
      <c r="F96" s="541">
        <v>212.53333333333333</v>
      </c>
      <c r="G96" s="541">
        <v>204.96666666666667</v>
      </c>
      <c r="H96" s="541">
        <v>232.3666666666667</v>
      </c>
      <c r="I96" s="541">
        <v>239.93333333333337</v>
      </c>
      <c r="J96" s="541">
        <v>246.06666666666672</v>
      </c>
      <c r="K96" s="540">
        <v>233.8</v>
      </c>
      <c r="L96" s="540">
        <v>220.1</v>
      </c>
      <c r="M96" s="540">
        <v>2.8163299999999998</v>
      </c>
    </row>
    <row r="97" spans="1:13" s="13" customFormat="1">
      <c r="A97" s="254">
        <v>87</v>
      </c>
      <c r="B97" s="567" t="s">
        <v>75</v>
      </c>
      <c r="C97" s="540">
        <v>452.4</v>
      </c>
      <c r="D97" s="541">
        <v>455.25</v>
      </c>
      <c r="E97" s="541">
        <v>444.2</v>
      </c>
      <c r="F97" s="541">
        <v>436</v>
      </c>
      <c r="G97" s="541">
        <v>424.95</v>
      </c>
      <c r="H97" s="541">
        <v>463.45</v>
      </c>
      <c r="I97" s="541">
        <v>474.49999999999994</v>
      </c>
      <c r="J97" s="541">
        <v>482.7</v>
      </c>
      <c r="K97" s="540">
        <v>466.3</v>
      </c>
      <c r="L97" s="540">
        <v>447.05</v>
      </c>
      <c r="M97" s="540">
        <v>32.832430000000002</v>
      </c>
    </row>
    <row r="98" spans="1:13" s="13" customFormat="1">
      <c r="A98" s="254">
        <v>88</v>
      </c>
      <c r="B98" s="567" t="s">
        <v>324</v>
      </c>
      <c r="C98" s="540">
        <v>515.5</v>
      </c>
      <c r="D98" s="541">
        <v>514.80000000000007</v>
      </c>
      <c r="E98" s="541">
        <v>507.05000000000018</v>
      </c>
      <c r="F98" s="541">
        <v>498.60000000000014</v>
      </c>
      <c r="G98" s="541">
        <v>490.85000000000025</v>
      </c>
      <c r="H98" s="541">
        <v>523.25000000000011</v>
      </c>
      <c r="I98" s="541">
        <v>530.99999999999989</v>
      </c>
      <c r="J98" s="541">
        <v>539.45000000000005</v>
      </c>
      <c r="K98" s="540">
        <v>522.54999999999995</v>
      </c>
      <c r="L98" s="540">
        <v>506.35</v>
      </c>
      <c r="M98" s="540">
        <v>6.1945399999999999</v>
      </c>
    </row>
    <row r="99" spans="1:13" s="13" customFormat="1">
      <c r="A99" s="254">
        <v>89</v>
      </c>
      <c r="B99" s="567" t="s">
        <v>76</v>
      </c>
      <c r="C99" s="540">
        <v>160</v>
      </c>
      <c r="D99" s="541">
        <v>162.48333333333332</v>
      </c>
      <c r="E99" s="541">
        <v>155.76666666666665</v>
      </c>
      <c r="F99" s="541">
        <v>151.53333333333333</v>
      </c>
      <c r="G99" s="541">
        <v>144.81666666666666</v>
      </c>
      <c r="H99" s="541">
        <v>166.71666666666664</v>
      </c>
      <c r="I99" s="541">
        <v>173.43333333333328</v>
      </c>
      <c r="J99" s="541">
        <v>177.66666666666663</v>
      </c>
      <c r="K99" s="540">
        <v>169.2</v>
      </c>
      <c r="L99" s="540">
        <v>158.25</v>
      </c>
      <c r="M99" s="540">
        <v>322.82645000000002</v>
      </c>
    </row>
    <row r="100" spans="1:13" s="13" customFormat="1">
      <c r="A100" s="254">
        <v>90</v>
      </c>
      <c r="B100" s="567" t="s">
        <v>325</v>
      </c>
      <c r="C100" s="540">
        <v>486.95</v>
      </c>
      <c r="D100" s="541">
        <v>485.06666666666666</v>
      </c>
      <c r="E100" s="541">
        <v>468.93333333333334</v>
      </c>
      <c r="F100" s="541">
        <v>450.91666666666669</v>
      </c>
      <c r="G100" s="541">
        <v>434.78333333333336</v>
      </c>
      <c r="H100" s="541">
        <v>503.08333333333331</v>
      </c>
      <c r="I100" s="541">
        <v>519.2166666666667</v>
      </c>
      <c r="J100" s="541">
        <v>537.23333333333335</v>
      </c>
      <c r="K100" s="540">
        <v>501.2</v>
      </c>
      <c r="L100" s="540">
        <v>467.05</v>
      </c>
      <c r="M100" s="540">
        <v>5.0945799999999997</v>
      </c>
    </row>
    <row r="101" spans="1:13">
      <c r="A101" s="254">
        <v>91</v>
      </c>
      <c r="B101" s="567" t="s">
        <v>326</v>
      </c>
      <c r="C101" s="540">
        <v>342.85</v>
      </c>
      <c r="D101" s="541">
        <v>356.36666666666662</v>
      </c>
      <c r="E101" s="541">
        <v>314.58333333333326</v>
      </c>
      <c r="F101" s="541">
        <v>286.31666666666666</v>
      </c>
      <c r="G101" s="541">
        <v>244.5333333333333</v>
      </c>
      <c r="H101" s="541">
        <v>384.63333333333321</v>
      </c>
      <c r="I101" s="541">
        <v>426.41666666666663</v>
      </c>
      <c r="J101" s="541">
        <v>454.68333333333317</v>
      </c>
      <c r="K101" s="540">
        <v>398.15</v>
      </c>
      <c r="L101" s="540">
        <v>328.1</v>
      </c>
      <c r="M101" s="540">
        <v>15.88653</v>
      </c>
    </row>
    <row r="102" spans="1:13">
      <c r="A102" s="254">
        <v>92</v>
      </c>
      <c r="B102" s="567" t="s">
        <v>327</v>
      </c>
      <c r="C102" s="540">
        <v>547.5</v>
      </c>
      <c r="D102" s="541">
        <v>553.83333333333337</v>
      </c>
      <c r="E102" s="541">
        <v>535.7166666666667</v>
      </c>
      <c r="F102" s="541">
        <v>523.93333333333328</v>
      </c>
      <c r="G102" s="541">
        <v>505.81666666666661</v>
      </c>
      <c r="H102" s="541">
        <v>565.61666666666679</v>
      </c>
      <c r="I102" s="541">
        <v>583.73333333333335</v>
      </c>
      <c r="J102" s="541">
        <v>595.51666666666688</v>
      </c>
      <c r="K102" s="540">
        <v>571.95000000000005</v>
      </c>
      <c r="L102" s="540">
        <v>542.04999999999995</v>
      </c>
      <c r="M102" s="540">
        <v>4.9116400000000002</v>
      </c>
    </row>
    <row r="103" spans="1:13">
      <c r="A103" s="254">
        <v>93</v>
      </c>
      <c r="B103" s="567" t="s">
        <v>77</v>
      </c>
      <c r="C103" s="540">
        <v>128.80000000000001</v>
      </c>
      <c r="D103" s="541">
        <v>129.98333333333332</v>
      </c>
      <c r="E103" s="541">
        <v>126.76666666666665</v>
      </c>
      <c r="F103" s="541">
        <v>124.73333333333333</v>
      </c>
      <c r="G103" s="541">
        <v>121.51666666666667</v>
      </c>
      <c r="H103" s="541">
        <v>132.01666666666665</v>
      </c>
      <c r="I103" s="541">
        <v>135.23333333333329</v>
      </c>
      <c r="J103" s="541">
        <v>137.26666666666662</v>
      </c>
      <c r="K103" s="540">
        <v>133.19999999999999</v>
      </c>
      <c r="L103" s="540">
        <v>127.95</v>
      </c>
      <c r="M103" s="540">
        <v>17.898849999999999</v>
      </c>
    </row>
    <row r="104" spans="1:13">
      <c r="A104" s="254">
        <v>94</v>
      </c>
      <c r="B104" s="567" t="s">
        <v>328</v>
      </c>
      <c r="C104" s="540">
        <v>1586.8</v>
      </c>
      <c r="D104" s="541">
        <v>1592.2666666666667</v>
      </c>
      <c r="E104" s="541">
        <v>1559.5333333333333</v>
      </c>
      <c r="F104" s="541">
        <v>1532.2666666666667</v>
      </c>
      <c r="G104" s="541">
        <v>1499.5333333333333</v>
      </c>
      <c r="H104" s="541">
        <v>1619.5333333333333</v>
      </c>
      <c r="I104" s="541">
        <v>1652.2666666666664</v>
      </c>
      <c r="J104" s="541">
        <v>1679.5333333333333</v>
      </c>
      <c r="K104" s="540">
        <v>1625</v>
      </c>
      <c r="L104" s="540">
        <v>1565</v>
      </c>
      <c r="M104" s="540">
        <v>1.8668100000000001</v>
      </c>
    </row>
    <row r="105" spans="1:13">
      <c r="A105" s="254">
        <v>95</v>
      </c>
      <c r="B105" s="567" t="s">
        <v>329</v>
      </c>
      <c r="C105" s="540">
        <v>21.6</v>
      </c>
      <c r="D105" s="541">
        <v>23.2</v>
      </c>
      <c r="E105" s="541">
        <v>20</v>
      </c>
      <c r="F105" s="541">
        <v>18.400000000000002</v>
      </c>
      <c r="G105" s="541">
        <v>15.200000000000003</v>
      </c>
      <c r="H105" s="541">
        <v>24.799999999999997</v>
      </c>
      <c r="I105" s="541">
        <v>27.999999999999993</v>
      </c>
      <c r="J105" s="541">
        <v>29.599999999999994</v>
      </c>
      <c r="K105" s="540">
        <v>26.4</v>
      </c>
      <c r="L105" s="540">
        <v>21.6</v>
      </c>
      <c r="M105" s="540">
        <v>1380.4543699999999</v>
      </c>
    </row>
    <row r="106" spans="1:13">
      <c r="A106" s="254">
        <v>96</v>
      </c>
      <c r="B106" s="567" t="s">
        <v>330</v>
      </c>
      <c r="C106" s="540">
        <v>571.1</v>
      </c>
      <c r="D106" s="541">
        <v>571.69999999999993</v>
      </c>
      <c r="E106" s="541">
        <v>550.49999999999989</v>
      </c>
      <c r="F106" s="541">
        <v>529.9</v>
      </c>
      <c r="G106" s="541">
        <v>508.69999999999993</v>
      </c>
      <c r="H106" s="541">
        <v>592.29999999999984</v>
      </c>
      <c r="I106" s="541">
        <v>613.49999999999989</v>
      </c>
      <c r="J106" s="541">
        <v>634.0999999999998</v>
      </c>
      <c r="K106" s="540">
        <v>592.9</v>
      </c>
      <c r="L106" s="540">
        <v>551.1</v>
      </c>
      <c r="M106" s="540">
        <v>25.458030000000001</v>
      </c>
    </row>
    <row r="107" spans="1:13">
      <c r="A107" s="254">
        <v>97</v>
      </c>
      <c r="B107" s="567" t="s">
        <v>331</v>
      </c>
      <c r="C107" s="540">
        <v>317.2</v>
      </c>
      <c r="D107" s="541">
        <v>315.71666666666664</v>
      </c>
      <c r="E107" s="541">
        <v>311.48333333333329</v>
      </c>
      <c r="F107" s="541">
        <v>305.76666666666665</v>
      </c>
      <c r="G107" s="541">
        <v>301.5333333333333</v>
      </c>
      <c r="H107" s="541">
        <v>321.43333333333328</v>
      </c>
      <c r="I107" s="541">
        <v>325.66666666666663</v>
      </c>
      <c r="J107" s="541">
        <v>331.38333333333327</v>
      </c>
      <c r="K107" s="540">
        <v>319.95</v>
      </c>
      <c r="L107" s="540">
        <v>310</v>
      </c>
      <c r="M107" s="540">
        <v>1.81477</v>
      </c>
    </row>
    <row r="108" spans="1:13">
      <c r="A108" s="254">
        <v>98</v>
      </c>
      <c r="B108" s="567" t="s">
        <v>79</v>
      </c>
      <c r="C108" s="540">
        <v>485.35</v>
      </c>
      <c r="D108" s="541">
        <v>488.36666666666662</v>
      </c>
      <c r="E108" s="541">
        <v>471.98333333333323</v>
      </c>
      <c r="F108" s="541">
        <v>458.61666666666662</v>
      </c>
      <c r="G108" s="541">
        <v>442.23333333333323</v>
      </c>
      <c r="H108" s="541">
        <v>501.73333333333323</v>
      </c>
      <c r="I108" s="541">
        <v>518.11666666666656</v>
      </c>
      <c r="J108" s="541">
        <v>531.48333333333323</v>
      </c>
      <c r="K108" s="540">
        <v>504.75</v>
      </c>
      <c r="L108" s="540">
        <v>475</v>
      </c>
      <c r="M108" s="540">
        <v>18.41113</v>
      </c>
    </row>
    <row r="109" spans="1:13">
      <c r="A109" s="254">
        <v>99</v>
      </c>
      <c r="B109" s="567" t="s">
        <v>332</v>
      </c>
      <c r="C109" s="540">
        <v>3845.65</v>
      </c>
      <c r="D109" s="541">
        <v>3891.5499999999997</v>
      </c>
      <c r="E109" s="541">
        <v>3759.0999999999995</v>
      </c>
      <c r="F109" s="541">
        <v>3672.5499999999997</v>
      </c>
      <c r="G109" s="541">
        <v>3540.0999999999995</v>
      </c>
      <c r="H109" s="541">
        <v>3978.0999999999995</v>
      </c>
      <c r="I109" s="541">
        <v>4110.5499999999993</v>
      </c>
      <c r="J109" s="541">
        <v>4197.0999999999995</v>
      </c>
      <c r="K109" s="540">
        <v>4024</v>
      </c>
      <c r="L109" s="540">
        <v>3805</v>
      </c>
      <c r="M109" s="540">
        <v>0.19683</v>
      </c>
    </row>
    <row r="110" spans="1:13">
      <c r="A110" s="254">
        <v>100</v>
      </c>
      <c r="B110" s="567" t="s">
        <v>333</v>
      </c>
      <c r="C110" s="540">
        <v>172.95</v>
      </c>
      <c r="D110" s="541">
        <v>173.21666666666667</v>
      </c>
      <c r="E110" s="541">
        <v>171.98333333333335</v>
      </c>
      <c r="F110" s="541">
        <v>171.01666666666668</v>
      </c>
      <c r="G110" s="541">
        <v>169.78333333333336</v>
      </c>
      <c r="H110" s="541">
        <v>174.18333333333334</v>
      </c>
      <c r="I110" s="541">
        <v>175.41666666666663</v>
      </c>
      <c r="J110" s="541">
        <v>176.38333333333333</v>
      </c>
      <c r="K110" s="540">
        <v>174.45</v>
      </c>
      <c r="L110" s="540">
        <v>172.25</v>
      </c>
      <c r="M110" s="540">
        <v>1.1395599999999999</v>
      </c>
    </row>
    <row r="111" spans="1:13">
      <c r="A111" s="254">
        <v>101</v>
      </c>
      <c r="B111" s="567" t="s">
        <v>334</v>
      </c>
      <c r="C111" s="540">
        <v>234.85</v>
      </c>
      <c r="D111" s="541">
        <v>233.93333333333331</v>
      </c>
      <c r="E111" s="541">
        <v>229.91666666666663</v>
      </c>
      <c r="F111" s="541">
        <v>224.98333333333332</v>
      </c>
      <c r="G111" s="541">
        <v>220.96666666666664</v>
      </c>
      <c r="H111" s="541">
        <v>238.86666666666662</v>
      </c>
      <c r="I111" s="541">
        <v>242.88333333333333</v>
      </c>
      <c r="J111" s="541">
        <v>247.81666666666661</v>
      </c>
      <c r="K111" s="540">
        <v>237.95</v>
      </c>
      <c r="L111" s="540">
        <v>229</v>
      </c>
      <c r="M111" s="540">
        <v>7.1449100000000003</v>
      </c>
    </row>
    <row r="112" spans="1:13">
      <c r="A112" s="254">
        <v>102</v>
      </c>
      <c r="B112" s="567" t="s">
        <v>335</v>
      </c>
      <c r="C112" s="540">
        <v>96.65</v>
      </c>
      <c r="D112" s="541">
        <v>97.666666666666671</v>
      </c>
      <c r="E112" s="541">
        <v>94.63333333333334</v>
      </c>
      <c r="F112" s="541">
        <v>92.616666666666674</v>
      </c>
      <c r="G112" s="541">
        <v>89.583333333333343</v>
      </c>
      <c r="H112" s="541">
        <v>99.683333333333337</v>
      </c>
      <c r="I112" s="541">
        <v>102.71666666666667</v>
      </c>
      <c r="J112" s="541">
        <v>104.73333333333333</v>
      </c>
      <c r="K112" s="540">
        <v>100.7</v>
      </c>
      <c r="L112" s="540">
        <v>95.65</v>
      </c>
      <c r="M112" s="540">
        <v>10.06246</v>
      </c>
    </row>
    <row r="113" spans="1:13">
      <c r="A113" s="254">
        <v>103</v>
      </c>
      <c r="B113" s="567" t="s">
        <v>336</v>
      </c>
      <c r="C113" s="540">
        <v>589.6</v>
      </c>
      <c r="D113" s="541">
        <v>589.2833333333333</v>
      </c>
      <c r="E113" s="541">
        <v>583.56666666666661</v>
      </c>
      <c r="F113" s="541">
        <v>577.5333333333333</v>
      </c>
      <c r="G113" s="541">
        <v>571.81666666666661</v>
      </c>
      <c r="H113" s="541">
        <v>595.31666666666661</v>
      </c>
      <c r="I113" s="541">
        <v>601.0333333333333</v>
      </c>
      <c r="J113" s="541">
        <v>607.06666666666661</v>
      </c>
      <c r="K113" s="540">
        <v>595</v>
      </c>
      <c r="L113" s="540">
        <v>583.25</v>
      </c>
      <c r="M113" s="540">
        <v>0.39942</v>
      </c>
    </row>
    <row r="114" spans="1:13">
      <c r="A114" s="254">
        <v>104</v>
      </c>
      <c r="B114" s="567" t="s">
        <v>81</v>
      </c>
      <c r="C114" s="540">
        <v>530.35</v>
      </c>
      <c r="D114" s="541">
        <v>527.91666666666663</v>
      </c>
      <c r="E114" s="541">
        <v>520.23333333333323</v>
      </c>
      <c r="F114" s="541">
        <v>510.11666666666656</v>
      </c>
      <c r="G114" s="541">
        <v>502.43333333333317</v>
      </c>
      <c r="H114" s="541">
        <v>538.0333333333333</v>
      </c>
      <c r="I114" s="541">
        <v>545.7166666666667</v>
      </c>
      <c r="J114" s="541">
        <v>555.83333333333337</v>
      </c>
      <c r="K114" s="540">
        <v>535.6</v>
      </c>
      <c r="L114" s="540">
        <v>517.79999999999995</v>
      </c>
      <c r="M114" s="540">
        <v>86.541989999999998</v>
      </c>
    </row>
    <row r="115" spans="1:13">
      <c r="A115" s="254">
        <v>105</v>
      </c>
      <c r="B115" s="567" t="s">
        <v>82</v>
      </c>
      <c r="C115" s="540">
        <v>807.35</v>
      </c>
      <c r="D115" s="541">
        <v>810.6</v>
      </c>
      <c r="E115" s="541">
        <v>795.75</v>
      </c>
      <c r="F115" s="541">
        <v>784.15</v>
      </c>
      <c r="G115" s="541">
        <v>769.3</v>
      </c>
      <c r="H115" s="541">
        <v>822.2</v>
      </c>
      <c r="I115" s="541">
        <v>837.05000000000018</v>
      </c>
      <c r="J115" s="541">
        <v>848.65000000000009</v>
      </c>
      <c r="K115" s="540">
        <v>825.45</v>
      </c>
      <c r="L115" s="540">
        <v>799</v>
      </c>
      <c r="M115" s="540">
        <v>38.344430000000003</v>
      </c>
    </row>
    <row r="116" spans="1:13">
      <c r="A116" s="254">
        <v>106</v>
      </c>
      <c r="B116" s="567" t="s">
        <v>232</v>
      </c>
      <c r="C116" s="540">
        <v>164.45</v>
      </c>
      <c r="D116" s="541">
        <v>165.06666666666663</v>
      </c>
      <c r="E116" s="541">
        <v>162.78333333333327</v>
      </c>
      <c r="F116" s="541">
        <v>161.11666666666665</v>
      </c>
      <c r="G116" s="541">
        <v>158.83333333333329</v>
      </c>
      <c r="H116" s="541">
        <v>166.73333333333326</v>
      </c>
      <c r="I116" s="541">
        <v>169.01666666666662</v>
      </c>
      <c r="J116" s="541">
        <v>170.68333333333325</v>
      </c>
      <c r="K116" s="540">
        <v>167.35</v>
      </c>
      <c r="L116" s="540">
        <v>163.4</v>
      </c>
      <c r="M116" s="540">
        <v>16.999020000000002</v>
      </c>
    </row>
    <row r="117" spans="1:13">
      <c r="A117" s="254">
        <v>107</v>
      </c>
      <c r="B117" s="567" t="s">
        <v>83</v>
      </c>
      <c r="C117" s="540">
        <v>139.25</v>
      </c>
      <c r="D117" s="541">
        <v>139.9</v>
      </c>
      <c r="E117" s="541">
        <v>136.60000000000002</v>
      </c>
      <c r="F117" s="541">
        <v>133.95000000000002</v>
      </c>
      <c r="G117" s="541">
        <v>130.65000000000003</v>
      </c>
      <c r="H117" s="541">
        <v>142.55000000000001</v>
      </c>
      <c r="I117" s="541">
        <v>145.85000000000002</v>
      </c>
      <c r="J117" s="541">
        <v>148.5</v>
      </c>
      <c r="K117" s="540">
        <v>143.19999999999999</v>
      </c>
      <c r="L117" s="540">
        <v>137.25</v>
      </c>
      <c r="M117" s="540">
        <v>229.4478</v>
      </c>
    </row>
    <row r="118" spans="1:13">
      <c r="A118" s="254">
        <v>108</v>
      </c>
      <c r="B118" s="567" t="s">
        <v>337</v>
      </c>
      <c r="C118" s="540">
        <v>363.05</v>
      </c>
      <c r="D118" s="541">
        <v>365.09999999999997</v>
      </c>
      <c r="E118" s="541">
        <v>356.49999999999994</v>
      </c>
      <c r="F118" s="541">
        <v>349.95</v>
      </c>
      <c r="G118" s="541">
        <v>341.34999999999997</v>
      </c>
      <c r="H118" s="541">
        <v>371.64999999999992</v>
      </c>
      <c r="I118" s="541">
        <v>380.24999999999994</v>
      </c>
      <c r="J118" s="541">
        <v>386.7999999999999</v>
      </c>
      <c r="K118" s="540">
        <v>373.7</v>
      </c>
      <c r="L118" s="540">
        <v>358.55</v>
      </c>
      <c r="M118" s="540">
        <v>3.1443699999999999</v>
      </c>
    </row>
    <row r="119" spans="1:13">
      <c r="A119" s="254">
        <v>109</v>
      </c>
      <c r="B119" s="567" t="s">
        <v>825</v>
      </c>
      <c r="C119" s="540">
        <v>2570.25</v>
      </c>
      <c r="D119" s="541">
        <v>2586.4166666666665</v>
      </c>
      <c r="E119" s="541">
        <v>2527.9333333333329</v>
      </c>
      <c r="F119" s="541">
        <v>2485.6166666666663</v>
      </c>
      <c r="G119" s="541">
        <v>2427.1333333333328</v>
      </c>
      <c r="H119" s="541">
        <v>2628.7333333333331</v>
      </c>
      <c r="I119" s="541">
        <v>2687.2166666666667</v>
      </c>
      <c r="J119" s="541">
        <v>2729.5333333333333</v>
      </c>
      <c r="K119" s="540">
        <v>2644.9</v>
      </c>
      <c r="L119" s="540">
        <v>2544.1</v>
      </c>
      <c r="M119" s="540">
        <v>2.09259</v>
      </c>
    </row>
    <row r="120" spans="1:13">
      <c r="A120" s="254">
        <v>110</v>
      </c>
      <c r="B120" s="567" t="s">
        <v>84</v>
      </c>
      <c r="C120" s="540">
        <v>1554.8</v>
      </c>
      <c r="D120" s="541">
        <v>1560.3999999999999</v>
      </c>
      <c r="E120" s="541">
        <v>1541.3999999999996</v>
      </c>
      <c r="F120" s="541">
        <v>1527.9999999999998</v>
      </c>
      <c r="G120" s="541">
        <v>1508.9999999999995</v>
      </c>
      <c r="H120" s="541">
        <v>1573.7999999999997</v>
      </c>
      <c r="I120" s="541">
        <v>1592.8000000000002</v>
      </c>
      <c r="J120" s="541">
        <v>1606.1999999999998</v>
      </c>
      <c r="K120" s="540">
        <v>1579.4</v>
      </c>
      <c r="L120" s="540">
        <v>1547</v>
      </c>
      <c r="M120" s="540">
        <v>3.6305999999999998</v>
      </c>
    </row>
    <row r="121" spans="1:13">
      <c r="A121" s="254">
        <v>111</v>
      </c>
      <c r="B121" s="567" t="s">
        <v>85</v>
      </c>
      <c r="C121" s="540">
        <v>568.95000000000005</v>
      </c>
      <c r="D121" s="541">
        <v>570.98333333333335</v>
      </c>
      <c r="E121" s="541">
        <v>554.4666666666667</v>
      </c>
      <c r="F121" s="541">
        <v>539.98333333333335</v>
      </c>
      <c r="G121" s="541">
        <v>523.4666666666667</v>
      </c>
      <c r="H121" s="541">
        <v>585.4666666666667</v>
      </c>
      <c r="I121" s="541">
        <v>601.98333333333335</v>
      </c>
      <c r="J121" s="541">
        <v>616.4666666666667</v>
      </c>
      <c r="K121" s="540">
        <v>587.5</v>
      </c>
      <c r="L121" s="540">
        <v>556.5</v>
      </c>
      <c r="M121" s="540">
        <v>98.805800000000005</v>
      </c>
    </row>
    <row r="122" spans="1:13">
      <c r="A122" s="254">
        <v>112</v>
      </c>
      <c r="B122" s="567" t="s">
        <v>233</v>
      </c>
      <c r="C122" s="540">
        <v>768.4</v>
      </c>
      <c r="D122" s="541">
        <v>773.63333333333333</v>
      </c>
      <c r="E122" s="541">
        <v>758.26666666666665</v>
      </c>
      <c r="F122" s="541">
        <v>748.13333333333333</v>
      </c>
      <c r="G122" s="541">
        <v>732.76666666666665</v>
      </c>
      <c r="H122" s="541">
        <v>783.76666666666665</v>
      </c>
      <c r="I122" s="541">
        <v>799.13333333333321</v>
      </c>
      <c r="J122" s="541">
        <v>809.26666666666665</v>
      </c>
      <c r="K122" s="540">
        <v>789</v>
      </c>
      <c r="L122" s="540">
        <v>763.5</v>
      </c>
      <c r="M122" s="540">
        <v>3.2743500000000001</v>
      </c>
    </row>
    <row r="123" spans="1:13">
      <c r="A123" s="254">
        <v>113</v>
      </c>
      <c r="B123" s="567" t="s">
        <v>338</v>
      </c>
      <c r="C123" s="540">
        <v>687.9</v>
      </c>
      <c r="D123" s="541">
        <v>690.30000000000007</v>
      </c>
      <c r="E123" s="541">
        <v>672.60000000000014</v>
      </c>
      <c r="F123" s="541">
        <v>657.30000000000007</v>
      </c>
      <c r="G123" s="541">
        <v>639.60000000000014</v>
      </c>
      <c r="H123" s="541">
        <v>705.60000000000014</v>
      </c>
      <c r="I123" s="541">
        <v>723.30000000000018</v>
      </c>
      <c r="J123" s="541">
        <v>738.60000000000014</v>
      </c>
      <c r="K123" s="540">
        <v>708</v>
      </c>
      <c r="L123" s="540">
        <v>675</v>
      </c>
      <c r="M123" s="540">
        <v>0.91913</v>
      </c>
    </row>
    <row r="124" spans="1:13">
      <c r="A124" s="254">
        <v>114</v>
      </c>
      <c r="B124" s="567" t="s">
        <v>234</v>
      </c>
      <c r="C124" s="540">
        <v>396.65</v>
      </c>
      <c r="D124" s="541">
        <v>397.61666666666662</v>
      </c>
      <c r="E124" s="541">
        <v>392.73333333333323</v>
      </c>
      <c r="F124" s="541">
        <v>388.81666666666661</v>
      </c>
      <c r="G124" s="541">
        <v>383.93333333333322</v>
      </c>
      <c r="H124" s="541">
        <v>401.53333333333325</v>
      </c>
      <c r="I124" s="541">
        <v>406.41666666666657</v>
      </c>
      <c r="J124" s="541">
        <v>410.33333333333326</v>
      </c>
      <c r="K124" s="540">
        <v>402.5</v>
      </c>
      <c r="L124" s="540">
        <v>393.7</v>
      </c>
      <c r="M124" s="540">
        <v>16.0867</v>
      </c>
    </row>
    <row r="125" spans="1:13">
      <c r="A125" s="254">
        <v>115</v>
      </c>
      <c r="B125" s="567" t="s">
        <v>86</v>
      </c>
      <c r="C125" s="540">
        <v>769.7</v>
      </c>
      <c r="D125" s="541">
        <v>769.33333333333337</v>
      </c>
      <c r="E125" s="541">
        <v>753.66666666666674</v>
      </c>
      <c r="F125" s="541">
        <v>737.63333333333333</v>
      </c>
      <c r="G125" s="541">
        <v>721.9666666666667</v>
      </c>
      <c r="H125" s="541">
        <v>785.36666666666679</v>
      </c>
      <c r="I125" s="541">
        <v>801.03333333333353</v>
      </c>
      <c r="J125" s="541">
        <v>817.06666666666683</v>
      </c>
      <c r="K125" s="540">
        <v>785</v>
      </c>
      <c r="L125" s="540">
        <v>753.3</v>
      </c>
      <c r="M125" s="540">
        <v>8.3326399999999996</v>
      </c>
    </row>
    <row r="126" spans="1:13">
      <c r="A126" s="254">
        <v>116</v>
      </c>
      <c r="B126" s="567" t="s">
        <v>339</v>
      </c>
      <c r="C126" s="540">
        <v>595.35</v>
      </c>
      <c r="D126" s="541">
        <v>601.76666666666677</v>
      </c>
      <c r="E126" s="541">
        <v>583.58333333333348</v>
      </c>
      <c r="F126" s="541">
        <v>571.81666666666672</v>
      </c>
      <c r="G126" s="541">
        <v>553.63333333333344</v>
      </c>
      <c r="H126" s="541">
        <v>613.53333333333353</v>
      </c>
      <c r="I126" s="541">
        <v>631.7166666666667</v>
      </c>
      <c r="J126" s="541">
        <v>643.48333333333358</v>
      </c>
      <c r="K126" s="540">
        <v>619.95000000000005</v>
      </c>
      <c r="L126" s="540">
        <v>590</v>
      </c>
      <c r="M126" s="540">
        <v>3.8420999999999998</v>
      </c>
    </row>
    <row r="127" spans="1:13">
      <c r="A127" s="254">
        <v>117</v>
      </c>
      <c r="B127" s="567" t="s">
        <v>340</v>
      </c>
      <c r="C127" s="540">
        <v>91.8</v>
      </c>
      <c r="D127" s="541">
        <v>92.100000000000009</v>
      </c>
      <c r="E127" s="541">
        <v>89.200000000000017</v>
      </c>
      <c r="F127" s="541">
        <v>86.600000000000009</v>
      </c>
      <c r="G127" s="541">
        <v>83.700000000000017</v>
      </c>
      <c r="H127" s="541">
        <v>94.700000000000017</v>
      </c>
      <c r="I127" s="541">
        <v>97.600000000000023</v>
      </c>
      <c r="J127" s="541">
        <v>100.20000000000002</v>
      </c>
      <c r="K127" s="540">
        <v>95</v>
      </c>
      <c r="L127" s="540">
        <v>89.5</v>
      </c>
      <c r="M127" s="540">
        <v>9.73874</v>
      </c>
    </row>
    <row r="128" spans="1:13">
      <c r="A128" s="254">
        <v>118</v>
      </c>
      <c r="B128" s="567" t="s">
        <v>341</v>
      </c>
      <c r="C128" s="540">
        <v>115</v>
      </c>
      <c r="D128" s="541">
        <v>115.63333333333333</v>
      </c>
      <c r="E128" s="541">
        <v>112.86666666666665</v>
      </c>
      <c r="F128" s="541">
        <v>110.73333333333332</v>
      </c>
      <c r="G128" s="541">
        <v>107.96666666666664</v>
      </c>
      <c r="H128" s="541">
        <v>117.76666666666665</v>
      </c>
      <c r="I128" s="541">
        <v>120.53333333333333</v>
      </c>
      <c r="J128" s="541">
        <v>122.66666666666666</v>
      </c>
      <c r="K128" s="540">
        <v>118.4</v>
      </c>
      <c r="L128" s="540">
        <v>113.5</v>
      </c>
      <c r="M128" s="540">
        <v>13.428229999999999</v>
      </c>
    </row>
    <row r="129" spans="1:13">
      <c r="A129" s="254">
        <v>119</v>
      </c>
      <c r="B129" s="567" t="s">
        <v>342</v>
      </c>
      <c r="C129" s="540">
        <v>463.05</v>
      </c>
      <c r="D129" s="541">
        <v>465.5333333333333</v>
      </c>
      <c r="E129" s="541">
        <v>456.31666666666661</v>
      </c>
      <c r="F129" s="541">
        <v>449.58333333333331</v>
      </c>
      <c r="G129" s="541">
        <v>440.36666666666662</v>
      </c>
      <c r="H129" s="541">
        <v>472.26666666666659</v>
      </c>
      <c r="I129" s="541">
        <v>481.48333333333329</v>
      </c>
      <c r="J129" s="541">
        <v>488.21666666666658</v>
      </c>
      <c r="K129" s="540">
        <v>474.75</v>
      </c>
      <c r="L129" s="540">
        <v>458.8</v>
      </c>
      <c r="M129" s="540">
        <v>1.61382</v>
      </c>
    </row>
    <row r="130" spans="1:13">
      <c r="A130" s="254">
        <v>120</v>
      </c>
      <c r="B130" s="567" t="s">
        <v>92</v>
      </c>
      <c r="C130" s="540">
        <v>300.60000000000002</v>
      </c>
      <c r="D130" s="541">
        <v>301.55</v>
      </c>
      <c r="E130" s="541">
        <v>292.10000000000002</v>
      </c>
      <c r="F130" s="541">
        <v>283.60000000000002</v>
      </c>
      <c r="G130" s="541">
        <v>274.15000000000003</v>
      </c>
      <c r="H130" s="541">
        <v>310.05</v>
      </c>
      <c r="I130" s="541">
        <v>319.49999999999994</v>
      </c>
      <c r="J130" s="541">
        <v>328</v>
      </c>
      <c r="K130" s="540">
        <v>311</v>
      </c>
      <c r="L130" s="540">
        <v>293.05</v>
      </c>
      <c r="M130" s="540">
        <v>205.51419999999999</v>
      </c>
    </row>
    <row r="131" spans="1:13">
      <c r="A131" s="254">
        <v>121</v>
      </c>
      <c r="B131" s="567" t="s">
        <v>87</v>
      </c>
      <c r="C131" s="540">
        <v>513.45000000000005</v>
      </c>
      <c r="D131" s="541">
        <v>512.1</v>
      </c>
      <c r="E131" s="541">
        <v>509.20000000000005</v>
      </c>
      <c r="F131" s="541">
        <v>504.95000000000005</v>
      </c>
      <c r="G131" s="541">
        <v>502.05000000000007</v>
      </c>
      <c r="H131" s="541">
        <v>516.35</v>
      </c>
      <c r="I131" s="541">
        <v>519.24999999999989</v>
      </c>
      <c r="J131" s="541">
        <v>523.5</v>
      </c>
      <c r="K131" s="540">
        <v>515</v>
      </c>
      <c r="L131" s="540">
        <v>507.85</v>
      </c>
      <c r="M131" s="540">
        <v>138.49233000000001</v>
      </c>
    </row>
    <row r="132" spans="1:13">
      <c r="A132" s="254">
        <v>122</v>
      </c>
      <c r="B132" s="567" t="s">
        <v>235</v>
      </c>
      <c r="C132" s="540">
        <v>1476.3</v>
      </c>
      <c r="D132" s="541">
        <v>1479.2666666666664</v>
      </c>
      <c r="E132" s="541">
        <v>1463.6333333333328</v>
      </c>
      <c r="F132" s="541">
        <v>1450.9666666666662</v>
      </c>
      <c r="G132" s="541">
        <v>1435.3333333333326</v>
      </c>
      <c r="H132" s="541">
        <v>1491.9333333333329</v>
      </c>
      <c r="I132" s="541">
        <v>1507.5666666666666</v>
      </c>
      <c r="J132" s="541">
        <v>1520.2333333333331</v>
      </c>
      <c r="K132" s="540">
        <v>1494.9</v>
      </c>
      <c r="L132" s="540">
        <v>1466.6</v>
      </c>
      <c r="M132" s="540">
        <v>1.4853700000000001</v>
      </c>
    </row>
    <row r="133" spans="1:13">
      <c r="A133" s="254">
        <v>123</v>
      </c>
      <c r="B133" s="567" t="s">
        <v>343</v>
      </c>
      <c r="C133" s="540">
        <v>1280.05</v>
      </c>
      <c r="D133" s="541">
        <v>1277.9166666666667</v>
      </c>
      <c r="E133" s="541">
        <v>1243.8333333333335</v>
      </c>
      <c r="F133" s="541">
        <v>1207.6166666666668</v>
      </c>
      <c r="G133" s="541">
        <v>1173.5333333333335</v>
      </c>
      <c r="H133" s="541">
        <v>1314.1333333333334</v>
      </c>
      <c r="I133" s="541">
        <v>1348.2166666666669</v>
      </c>
      <c r="J133" s="541">
        <v>1384.4333333333334</v>
      </c>
      <c r="K133" s="540">
        <v>1312</v>
      </c>
      <c r="L133" s="540">
        <v>1241.7</v>
      </c>
      <c r="M133" s="540">
        <v>7.3422099999999997</v>
      </c>
    </row>
    <row r="134" spans="1:13">
      <c r="A134" s="254">
        <v>124</v>
      </c>
      <c r="B134" s="567" t="s">
        <v>344</v>
      </c>
      <c r="C134" s="540">
        <v>152.1</v>
      </c>
      <c r="D134" s="541">
        <v>151.76666666666668</v>
      </c>
      <c r="E134" s="541">
        <v>149.53333333333336</v>
      </c>
      <c r="F134" s="541">
        <v>146.96666666666667</v>
      </c>
      <c r="G134" s="541">
        <v>144.73333333333335</v>
      </c>
      <c r="H134" s="541">
        <v>154.33333333333337</v>
      </c>
      <c r="I134" s="541">
        <v>156.56666666666666</v>
      </c>
      <c r="J134" s="541">
        <v>159.13333333333338</v>
      </c>
      <c r="K134" s="540">
        <v>154</v>
      </c>
      <c r="L134" s="540">
        <v>149.19999999999999</v>
      </c>
      <c r="M134" s="540">
        <v>14.285819999999999</v>
      </c>
    </row>
    <row r="135" spans="1:13">
      <c r="A135" s="254">
        <v>125</v>
      </c>
      <c r="B135" s="567" t="s">
        <v>839</v>
      </c>
      <c r="C135" s="540">
        <v>357.05</v>
      </c>
      <c r="D135" s="541">
        <v>359.41666666666669</v>
      </c>
      <c r="E135" s="541">
        <v>343.83333333333337</v>
      </c>
      <c r="F135" s="541">
        <v>330.61666666666667</v>
      </c>
      <c r="G135" s="541">
        <v>315.03333333333336</v>
      </c>
      <c r="H135" s="541">
        <v>372.63333333333338</v>
      </c>
      <c r="I135" s="541">
        <v>388.21666666666675</v>
      </c>
      <c r="J135" s="541">
        <v>401.43333333333339</v>
      </c>
      <c r="K135" s="540">
        <v>375</v>
      </c>
      <c r="L135" s="540">
        <v>346.2</v>
      </c>
      <c r="M135" s="540">
        <v>28.77948</v>
      </c>
    </row>
    <row r="136" spans="1:13">
      <c r="A136" s="254">
        <v>126</v>
      </c>
      <c r="B136" s="567" t="s">
        <v>741</v>
      </c>
      <c r="C136" s="540">
        <v>728.2</v>
      </c>
      <c r="D136" s="541">
        <v>730.13333333333333</v>
      </c>
      <c r="E136" s="541">
        <v>720.31666666666661</v>
      </c>
      <c r="F136" s="541">
        <v>712.43333333333328</v>
      </c>
      <c r="G136" s="541">
        <v>702.61666666666656</v>
      </c>
      <c r="H136" s="541">
        <v>738.01666666666665</v>
      </c>
      <c r="I136" s="541">
        <v>747.83333333333348</v>
      </c>
      <c r="J136" s="541">
        <v>755.7166666666667</v>
      </c>
      <c r="K136" s="540">
        <v>739.95</v>
      </c>
      <c r="L136" s="540">
        <v>722.25</v>
      </c>
      <c r="M136" s="540">
        <v>0.85372000000000003</v>
      </c>
    </row>
    <row r="137" spans="1:13">
      <c r="A137" s="254">
        <v>127</v>
      </c>
      <c r="B137" s="567" t="s">
        <v>346</v>
      </c>
      <c r="C137" s="540">
        <v>583.45000000000005</v>
      </c>
      <c r="D137" s="541">
        <v>577.95000000000005</v>
      </c>
      <c r="E137" s="541">
        <v>566.80000000000007</v>
      </c>
      <c r="F137" s="541">
        <v>550.15</v>
      </c>
      <c r="G137" s="541">
        <v>539</v>
      </c>
      <c r="H137" s="541">
        <v>594.60000000000014</v>
      </c>
      <c r="I137" s="541">
        <v>605.75000000000023</v>
      </c>
      <c r="J137" s="541">
        <v>622.4000000000002</v>
      </c>
      <c r="K137" s="540">
        <v>589.1</v>
      </c>
      <c r="L137" s="540">
        <v>561.29999999999995</v>
      </c>
      <c r="M137" s="540">
        <v>3.7734800000000002</v>
      </c>
    </row>
    <row r="138" spans="1:13">
      <c r="A138" s="254">
        <v>128</v>
      </c>
      <c r="B138" s="567" t="s">
        <v>89</v>
      </c>
      <c r="C138" s="540">
        <v>11.85</v>
      </c>
      <c r="D138" s="541">
        <v>11.949999999999998</v>
      </c>
      <c r="E138" s="541">
        <v>11.699999999999996</v>
      </c>
      <c r="F138" s="541">
        <v>11.549999999999999</v>
      </c>
      <c r="G138" s="541">
        <v>11.299999999999997</v>
      </c>
      <c r="H138" s="541">
        <v>12.099999999999994</v>
      </c>
      <c r="I138" s="541">
        <v>12.349999999999998</v>
      </c>
      <c r="J138" s="541">
        <v>12.499999999999993</v>
      </c>
      <c r="K138" s="540">
        <v>12.2</v>
      </c>
      <c r="L138" s="540">
        <v>11.8</v>
      </c>
      <c r="M138" s="540">
        <v>75.018569999999997</v>
      </c>
    </row>
    <row r="139" spans="1:13">
      <c r="A139" s="254">
        <v>129</v>
      </c>
      <c r="B139" s="567" t="s">
        <v>347</v>
      </c>
      <c r="C139" s="540">
        <v>122.85</v>
      </c>
      <c r="D139" s="541">
        <v>123.84999999999998</v>
      </c>
      <c r="E139" s="541">
        <v>120.09999999999997</v>
      </c>
      <c r="F139" s="541">
        <v>117.34999999999998</v>
      </c>
      <c r="G139" s="541">
        <v>113.59999999999997</v>
      </c>
      <c r="H139" s="541">
        <v>126.59999999999997</v>
      </c>
      <c r="I139" s="541">
        <v>130.35</v>
      </c>
      <c r="J139" s="541">
        <v>133.09999999999997</v>
      </c>
      <c r="K139" s="540">
        <v>127.6</v>
      </c>
      <c r="L139" s="540">
        <v>121.1</v>
      </c>
      <c r="M139" s="540">
        <v>8.9430599999999991</v>
      </c>
    </row>
    <row r="140" spans="1:13">
      <c r="A140" s="254">
        <v>130</v>
      </c>
      <c r="B140" s="567" t="s">
        <v>90</v>
      </c>
      <c r="C140" s="540">
        <v>3523.2</v>
      </c>
      <c r="D140" s="541">
        <v>3539.4</v>
      </c>
      <c r="E140" s="541">
        <v>3473.8</v>
      </c>
      <c r="F140" s="541">
        <v>3424.4</v>
      </c>
      <c r="G140" s="541">
        <v>3358.8</v>
      </c>
      <c r="H140" s="541">
        <v>3588.8</v>
      </c>
      <c r="I140" s="541">
        <v>3654.3999999999996</v>
      </c>
      <c r="J140" s="541">
        <v>3703.8</v>
      </c>
      <c r="K140" s="540">
        <v>3605</v>
      </c>
      <c r="L140" s="540">
        <v>3490</v>
      </c>
      <c r="M140" s="540">
        <v>7.4541599999999999</v>
      </c>
    </row>
    <row r="141" spans="1:13">
      <c r="A141" s="254">
        <v>131</v>
      </c>
      <c r="B141" s="567" t="s">
        <v>348</v>
      </c>
      <c r="C141" s="540">
        <v>19479.25</v>
      </c>
      <c r="D141" s="541">
        <v>19608.383333333335</v>
      </c>
      <c r="E141" s="541">
        <v>19080.866666666669</v>
      </c>
      <c r="F141" s="541">
        <v>18682.483333333334</v>
      </c>
      <c r="G141" s="541">
        <v>18154.966666666667</v>
      </c>
      <c r="H141" s="541">
        <v>20006.76666666667</v>
      </c>
      <c r="I141" s="541">
        <v>20534.28333333334</v>
      </c>
      <c r="J141" s="541">
        <v>20932.666666666672</v>
      </c>
      <c r="K141" s="540">
        <v>20135.900000000001</v>
      </c>
      <c r="L141" s="540">
        <v>19210</v>
      </c>
      <c r="M141" s="540">
        <v>0.59502999999999995</v>
      </c>
    </row>
    <row r="142" spans="1:13">
      <c r="A142" s="254">
        <v>132</v>
      </c>
      <c r="B142" s="567" t="s">
        <v>349</v>
      </c>
      <c r="C142" s="540">
        <v>2428.9</v>
      </c>
      <c r="D142" s="541">
        <v>2438.9666666666667</v>
      </c>
      <c r="E142" s="541">
        <v>2385.9333333333334</v>
      </c>
      <c r="F142" s="541">
        <v>2342.9666666666667</v>
      </c>
      <c r="G142" s="541">
        <v>2289.9333333333334</v>
      </c>
      <c r="H142" s="541">
        <v>2481.9333333333334</v>
      </c>
      <c r="I142" s="541">
        <v>2534.9666666666672</v>
      </c>
      <c r="J142" s="541">
        <v>2577.9333333333334</v>
      </c>
      <c r="K142" s="540">
        <v>2492</v>
      </c>
      <c r="L142" s="540">
        <v>2396</v>
      </c>
      <c r="M142" s="540">
        <v>1.88808</v>
      </c>
    </row>
    <row r="143" spans="1:13">
      <c r="A143" s="254">
        <v>133</v>
      </c>
      <c r="B143" s="567" t="s">
        <v>93</v>
      </c>
      <c r="C143" s="540">
        <v>4681.45</v>
      </c>
      <c r="D143" s="541">
        <v>4646.4833333333336</v>
      </c>
      <c r="E143" s="541">
        <v>4564.9666666666672</v>
      </c>
      <c r="F143" s="541">
        <v>4448.4833333333336</v>
      </c>
      <c r="G143" s="541">
        <v>4366.9666666666672</v>
      </c>
      <c r="H143" s="541">
        <v>4762.9666666666672</v>
      </c>
      <c r="I143" s="541">
        <v>4844.4833333333336</v>
      </c>
      <c r="J143" s="541">
        <v>4960.9666666666672</v>
      </c>
      <c r="K143" s="540">
        <v>4728</v>
      </c>
      <c r="L143" s="540">
        <v>4530</v>
      </c>
      <c r="M143" s="540">
        <v>12.78534</v>
      </c>
    </row>
    <row r="144" spans="1:13">
      <c r="A144" s="254">
        <v>134</v>
      </c>
      <c r="B144" s="567" t="s">
        <v>350</v>
      </c>
      <c r="C144" s="540">
        <v>319.3</v>
      </c>
      <c r="D144" s="541">
        <v>321.18333333333334</v>
      </c>
      <c r="E144" s="541">
        <v>315.11666666666667</v>
      </c>
      <c r="F144" s="541">
        <v>310.93333333333334</v>
      </c>
      <c r="G144" s="541">
        <v>304.86666666666667</v>
      </c>
      <c r="H144" s="541">
        <v>325.36666666666667</v>
      </c>
      <c r="I144" s="541">
        <v>331.43333333333339</v>
      </c>
      <c r="J144" s="541">
        <v>335.61666666666667</v>
      </c>
      <c r="K144" s="540">
        <v>327.25</v>
      </c>
      <c r="L144" s="540">
        <v>317</v>
      </c>
      <c r="M144" s="540">
        <v>2.3281200000000002</v>
      </c>
    </row>
    <row r="145" spans="1:13">
      <c r="A145" s="254">
        <v>135</v>
      </c>
      <c r="B145" s="567" t="s">
        <v>351</v>
      </c>
      <c r="C145" s="540">
        <v>97.15</v>
      </c>
      <c r="D145" s="541">
        <v>97.833333333333329</v>
      </c>
      <c r="E145" s="541">
        <v>95.86666666666666</v>
      </c>
      <c r="F145" s="541">
        <v>94.583333333333329</v>
      </c>
      <c r="G145" s="541">
        <v>92.61666666666666</v>
      </c>
      <c r="H145" s="541">
        <v>99.11666666666666</v>
      </c>
      <c r="I145" s="541">
        <v>101.08333333333333</v>
      </c>
      <c r="J145" s="541">
        <v>102.36666666666666</v>
      </c>
      <c r="K145" s="540">
        <v>99.8</v>
      </c>
      <c r="L145" s="540">
        <v>96.55</v>
      </c>
      <c r="M145" s="540">
        <v>8.1130300000000002</v>
      </c>
    </row>
    <row r="146" spans="1:13">
      <c r="A146" s="254">
        <v>136</v>
      </c>
      <c r="B146" s="567" t="s">
        <v>840</v>
      </c>
      <c r="C146" s="540">
        <v>221.2</v>
      </c>
      <c r="D146" s="541">
        <v>220.41666666666666</v>
      </c>
      <c r="E146" s="541">
        <v>217.83333333333331</v>
      </c>
      <c r="F146" s="541">
        <v>214.46666666666667</v>
      </c>
      <c r="G146" s="541">
        <v>211.88333333333333</v>
      </c>
      <c r="H146" s="541">
        <v>223.7833333333333</v>
      </c>
      <c r="I146" s="541">
        <v>226.36666666666662</v>
      </c>
      <c r="J146" s="541">
        <v>229.73333333333329</v>
      </c>
      <c r="K146" s="540">
        <v>223</v>
      </c>
      <c r="L146" s="540">
        <v>217.05</v>
      </c>
      <c r="M146" s="540">
        <v>3.2469000000000001</v>
      </c>
    </row>
    <row r="147" spans="1:13">
      <c r="A147" s="254">
        <v>137</v>
      </c>
      <c r="B147" s="567" t="s">
        <v>743</v>
      </c>
      <c r="C147" s="540">
        <v>1949.25</v>
      </c>
      <c r="D147" s="541">
        <v>1945.2666666666667</v>
      </c>
      <c r="E147" s="541">
        <v>1815.5333333333333</v>
      </c>
      <c r="F147" s="541">
        <v>1681.8166666666666</v>
      </c>
      <c r="G147" s="541">
        <v>1552.0833333333333</v>
      </c>
      <c r="H147" s="541">
        <v>2078.9833333333336</v>
      </c>
      <c r="I147" s="541">
        <v>2208.7166666666662</v>
      </c>
      <c r="J147" s="541">
        <v>2342.4333333333334</v>
      </c>
      <c r="K147" s="540">
        <v>2075</v>
      </c>
      <c r="L147" s="540">
        <v>1811.55</v>
      </c>
      <c r="M147" s="540">
        <v>4.8868400000000003</v>
      </c>
    </row>
    <row r="148" spans="1:13">
      <c r="A148" s="254">
        <v>138</v>
      </c>
      <c r="B148" s="567" t="s">
        <v>236</v>
      </c>
      <c r="C148" s="540">
        <v>63.25</v>
      </c>
      <c r="D148" s="541">
        <v>63.666666666666664</v>
      </c>
      <c r="E148" s="541">
        <v>62.333333333333329</v>
      </c>
      <c r="F148" s="541">
        <v>61.416666666666664</v>
      </c>
      <c r="G148" s="541">
        <v>60.083333333333329</v>
      </c>
      <c r="H148" s="541">
        <v>64.583333333333329</v>
      </c>
      <c r="I148" s="541">
        <v>65.916666666666657</v>
      </c>
      <c r="J148" s="541">
        <v>66.833333333333329</v>
      </c>
      <c r="K148" s="540">
        <v>65</v>
      </c>
      <c r="L148" s="540">
        <v>62.75</v>
      </c>
      <c r="M148" s="540">
        <v>23.871569999999998</v>
      </c>
    </row>
    <row r="149" spans="1:13">
      <c r="A149" s="254">
        <v>139</v>
      </c>
      <c r="B149" s="567" t="s">
        <v>94</v>
      </c>
      <c r="C149" s="540">
        <v>2584.65</v>
      </c>
      <c r="D149" s="541">
        <v>2600.85</v>
      </c>
      <c r="E149" s="541">
        <v>2553.7999999999997</v>
      </c>
      <c r="F149" s="541">
        <v>2522.9499999999998</v>
      </c>
      <c r="G149" s="541">
        <v>2475.8999999999996</v>
      </c>
      <c r="H149" s="541">
        <v>2631.7</v>
      </c>
      <c r="I149" s="541">
        <v>2678.75</v>
      </c>
      <c r="J149" s="541">
        <v>2709.6</v>
      </c>
      <c r="K149" s="540">
        <v>2647.9</v>
      </c>
      <c r="L149" s="540">
        <v>2570</v>
      </c>
      <c r="M149" s="540">
        <v>15.88781</v>
      </c>
    </row>
    <row r="150" spans="1:13">
      <c r="A150" s="254">
        <v>140</v>
      </c>
      <c r="B150" s="567" t="s">
        <v>352</v>
      </c>
      <c r="C150" s="540">
        <v>163.80000000000001</v>
      </c>
      <c r="D150" s="541">
        <v>165.15</v>
      </c>
      <c r="E150" s="541">
        <v>161.80000000000001</v>
      </c>
      <c r="F150" s="541">
        <v>159.80000000000001</v>
      </c>
      <c r="G150" s="541">
        <v>156.45000000000002</v>
      </c>
      <c r="H150" s="541">
        <v>167.15</v>
      </c>
      <c r="I150" s="541">
        <v>170.49999999999997</v>
      </c>
      <c r="J150" s="541">
        <v>172.5</v>
      </c>
      <c r="K150" s="540">
        <v>168.5</v>
      </c>
      <c r="L150" s="540">
        <v>163.15</v>
      </c>
      <c r="M150" s="540">
        <v>0.60362000000000005</v>
      </c>
    </row>
    <row r="151" spans="1:13">
      <c r="A151" s="254">
        <v>141</v>
      </c>
      <c r="B151" s="567" t="s">
        <v>237</v>
      </c>
      <c r="C151" s="540">
        <v>473.9</v>
      </c>
      <c r="D151" s="541">
        <v>470.46666666666664</v>
      </c>
      <c r="E151" s="541">
        <v>460.98333333333329</v>
      </c>
      <c r="F151" s="541">
        <v>448.06666666666666</v>
      </c>
      <c r="G151" s="541">
        <v>438.58333333333331</v>
      </c>
      <c r="H151" s="541">
        <v>483.38333333333327</v>
      </c>
      <c r="I151" s="541">
        <v>492.86666666666662</v>
      </c>
      <c r="J151" s="541">
        <v>505.78333333333325</v>
      </c>
      <c r="K151" s="540">
        <v>479.95</v>
      </c>
      <c r="L151" s="540">
        <v>457.55</v>
      </c>
      <c r="M151" s="540">
        <v>3.58914</v>
      </c>
    </row>
    <row r="152" spans="1:13">
      <c r="A152" s="254">
        <v>142</v>
      </c>
      <c r="B152" s="567" t="s">
        <v>238</v>
      </c>
      <c r="C152" s="540">
        <v>1395.45</v>
      </c>
      <c r="D152" s="541">
        <v>1405.0666666666666</v>
      </c>
      <c r="E152" s="541">
        <v>1371.8833333333332</v>
      </c>
      <c r="F152" s="541">
        <v>1348.3166666666666</v>
      </c>
      <c r="G152" s="541">
        <v>1315.1333333333332</v>
      </c>
      <c r="H152" s="541">
        <v>1428.6333333333332</v>
      </c>
      <c r="I152" s="541">
        <v>1461.8166666666666</v>
      </c>
      <c r="J152" s="541">
        <v>1485.3833333333332</v>
      </c>
      <c r="K152" s="540">
        <v>1438.25</v>
      </c>
      <c r="L152" s="540">
        <v>1381.5</v>
      </c>
      <c r="M152" s="540">
        <v>1.0230999999999999</v>
      </c>
    </row>
    <row r="153" spans="1:13">
      <c r="A153" s="254">
        <v>143</v>
      </c>
      <c r="B153" s="567" t="s">
        <v>239</v>
      </c>
      <c r="C153" s="540">
        <v>73.650000000000006</v>
      </c>
      <c r="D153" s="541">
        <v>74.716666666666683</v>
      </c>
      <c r="E153" s="541">
        <v>72.233333333333363</v>
      </c>
      <c r="F153" s="541">
        <v>70.816666666666677</v>
      </c>
      <c r="G153" s="541">
        <v>68.333333333333357</v>
      </c>
      <c r="H153" s="541">
        <v>76.133333333333368</v>
      </c>
      <c r="I153" s="541">
        <v>78.616666666666688</v>
      </c>
      <c r="J153" s="541">
        <v>80.033333333333374</v>
      </c>
      <c r="K153" s="540">
        <v>77.2</v>
      </c>
      <c r="L153" s="540">
        <v>73.3</v>
      </c>
      <c r="M153" s="540">
        <v>71.57741</v>
      </c>
    </row>
    <row r="154" spans="1:13">
      <c r="A154" s="254">
        <v>144</v>
      </c>
      <c r="B154" s="567" t="s">
        <v>95</v>
      </c>
      <c r="C154" s="540">
        <v>87.6</v>
      </c>
      <c r="D154" s="541">
        <v>87.5</v>
      </c>
      <c r="E154" s="541">
        <v>85.5</v>
      </c>
      <c r="F154" s="541">
        <v>83.4</v>
      </c>
      <c r="G154" s="541">
        <v>81.400000000000006</v>
      </c>
      <c r="H154" s="541">
        <v>89.6</v>
      </c>
      <c r="I154" s="541">
        <v>91.6</v>
      </c>
      <c r="J154" s="541">
        <v>93.699999999999989</v>
      </c>
      <c r="K154" s="540">
        <v>89.5</v>
      </c>
      <c r="L154" s="540">
        <v>85.4</v>
      </c>
      <c r="M154" s="540">
        <v>20.735309999999998</v>
      </c>
    </row>
    <row r="155" spans="1:13">
      <c r="A155" s="254">
        <v>145</v>
      </c>
      <c r="B155" s="567" t="s">
        <v>353</v>
      </c>
      <c r="C155" s="540">
        <v>569.04999999999995</v>
      </c>
      <c r="D155" s="541">
        <v>572.2166666666667</v>
      </c>
      <c r="E155" s="541">
        <v>562.23333333333335</v>
      </c>
      <c r="F155" s="541">
        <v>555.41666666666663</v>
      </c>
      <c r="G155" s="541">
        <v>545.43333333333328</v>
      </c>
      <c r="H155" s="541">
        <v>579.03333333333342</v>
      </c>
      <c r="I155" s="541">
        <v>589.01666666666677</v>
      </c>
      <c r="J155" s="541">
        <v>595.83333333333348</v>
      </c>
      <c r="K155" s="540">
        <v>582.20000000000005</v>
      </c>
      <c r="L155" s="540">
        <v>565.4</v>
      </c>
      <c r="M155" s="540">
        <v>0.43786999999999998</v>
      </c>
    </row>
    <row r="156" spans="1:13">
      <c r="A156" s="254">
        <v>146</v>
      </c>
      <c r="B156" s="567" t="s">
        <v>96</v>
      </c>
      <c r="C156" s="540">
        <v>1335.95</v>
      </c>
      <c r="D156" s="541">
        <v>1343.8833333333332</v>
      </c>
      <c r="E156" s="541">
        <v>1318.7666666666664</v>
      </c>
      <c r="F156" s="541">
        <v>1301.5833333333333</v>
      </c>
      <c r="G156" s="541">
        <v>1276.4666666666665</v>
      </c>
      <c r="H156" s="541">
        <v>1361.0666666666664</v>
      </c>
      <c r="I156" s="541">
        <v>1386.1833333333332</v>
      </c>
      <c r="J156" s="541">
        <v>1403.3666666666663</v>
      </c>
      <c r="K156" s="540">
        <v>1369</v>
      </c>
      <c r="L156" s="540">
        <v>1326.7</v>
      </c>
      <c r="M156" s="540">
        <v>8.8922500000000007</v>
      </c>
    </row>
    <row r="157" spans="1:13">
      <c r="A157" s="254">
        <v>147</v>
      </c>
      <c r="B157" s="567" t="s">
        <v>97</v>
      </c>
      <c r="C157" s="540">
        <v>204.45</v>
      </c>
      <c r="D157" s="541">
        <v>206.13333333333333</v>
      </c>
      <c r="E157" s="541">
        <v>200.41666666666666</v>
      </c>
      <c r="F157" s="541">
        <v>196.38333333333333</v>
      </c>
      <c r="G157" s="541">
        <v>190.66666666666666</v>
      </c>
      <c r="H157" s="541">
        <v>210.16666666666666</v>
      </c>
      <c r="I157" s="541">
        <v>215.88333333333335</v>
      </c>
      <c r="J157" s="541">
        <v>219.91666666666666</v>
      </c>
      <c r="K157" s="540">
        <v>211.85</v>
      </c>
      <c r="L157" s="540">
        <v>202.1</v>
      </c>
      <c r="M157" s="540">
        <v>49.68674</v>
      </c>
    </row>
    <row r="158" spans="1:13">
      <c r="A158" s="254">
        <v>148</v>
      </c>
      <c r="B158" s="567" t="s">
        <v>355</v>
      </c>
      <c r="C158" s="540">
        <v>295.39999999999998</v>
      </c>
      <c r="D158" s="541">
        <v>295.18333333333334</v>
      </c>
      <c r="E158" s="541">
        <v>290.36666666666667</v>
      </c>
      <c r="F158" s="541">
        <v>285.33333333333331</v>
      </c>
      <c r="G158" s="541">
        <v>280.51666666666665</v>
      </c>
      <c r="H158" s="541">
        <v>300.2166666666667</v>
      </c>
      <c r="I158" s="541">
        <v>305.03333333333342</v>
      </c>
      <c r="J158" s="541">
        <v>310.06666666666672</v>
      </c>
      <c r="K158" s="540">
        <v>300</v>
      </c>
      <c r="L158" s="540">
        <v>290.14999999999998</v>
      </c>
      <c r="M158" s="540">
        <v>2.1017299999999999</v>
      </c>
    </row>
    <row r="159" spans="1:13">
      <c r="A159" s="254">
        <v>149</v>
      </c>
      <c r="B159" s="567" t="s">
        <v>98</v>
      </c>
      <c r="C159" s="540">
        <v>83.45</v>
      </c>
      <c r="D159" s="541">
        <v>84.500000000000014</v>
      </c>
      <c r="E159" s="541">
        <v>81.600000000000023</v>
      </c>
      <c r="F159" s="541">
        <v>79.750000000000014</v>
      </c>
      <c r="G159" s="541">
        <v>76.850000000000023</v>
      </c>
      <c r="H159" s="541">
        <v>86.350000000000023</v>
      </c>
      <c r="I159" s="541">
        <v>89.250000000000028</v>
      </c>
      <c r="J159" s="541">
        <v>91.100000000000023</v>
      </c>
      <c r="K159" s="540">
        <v>87.4</v>
      </c>
      <c r="L159" s="540">
        <v>82.65</v>
      </c>
      <c r="M159" s="540">
        <v>219.97526999999999</v>
      </c>
    </row>
    <row r="160" spans="1:13">
      <c r="A160" s="254">
        <v>150</v>
      </c>
      <c r="B160" s="567" t="s">
        <v>356</v>
      </c>
      <c r="C160" s="540">
        <v>2376.6</v>
      </c>
      <c r="D160" s="541">
        <v>2392.0333333333333</v>
      </c>
      <c r="E160" s="541">
        <v>2354.0666666666666</v>
      </c>
      <c r="F160" s="541">
        <v>2331.5333333333333</v>
      </c>
      <c r="G160" s="541">
        <v>2293.5666666666666</v>
      </c>
      <c r="H160" s="541">
        <v>2414.5666666666666</v>
      </c>
      <c r="I160" s="541">
        <v>2452.5333333333328</v>
      </c>
      <c r="J160" s="541">
        <v>2475.0666666666666</v>
      </c>
      <c r="K160" s="540">
        <v>2430</v>
      </c>
      <c r="L160" s="540">
        <v>2369.5</v>
      </c>
      <c r="M160" s="540">
        <v>0.23141999999999999</v>
      </c>
    </row>
    <row r="161" spans="1:13">
      <c r="A161" s="254">
        <v>151</v>
      </c>
      <c r="B161" s="567" t="s">
        <v>357</v>
      </c>
      <c r="C161" s="540">
        <v>376.1</v>
      </c>
      <c r="D161" s="541">
        <v>382.43333333333334</v>
      </c>
      <c r="E161" s="541">
        <v>366.86666666666667</v>
      </c>
      <c r="F161" s="541">
        <v>357.63333333333333</v>
      </c>
      <c r="G161" s="541">
        <v>342.06666666666666</v>
      </c>
      <c r="H161" s="541">
        <v>391.66666666666669</v>
      </c>
      <c r="I161" s="541">
        <v>407.23333333333341</v>
      </c>
      <c r="J161" s="541">
        <v>416.4666666666667</v>
      </c>
      <c r="K161" s="540">
        <v>398</v>
      </c>
      <c r="L161" s="540">
        <v>373.2</v>
      </c>
      <c r="M161" s="540">
        <v>2.1170399999999998</v>
      </c>
    </row>
    <row r="162" spans="1:13">
      <c r="A162" s="254">
        <v>152</v>
      </c>
      <c r="B162" s="567" t="s">
        <v>358</v>
      </c>
      <c r="C162" s="540">
        <v>649.54999999999995</v>
      </c>
      <c r="D162" s="541">
        <v>653.2166666666667</v>
      </c>
      <c r="E162" s="541">
        <v>641.43333333333339</v>
      </c>
      <c r="F162" s="541">
        <v>633.31666666666672</v>
      </c>
      <c r="G162" s="541">
        <v>621.53333333333342</v>
      </c>
      <c r="H162" s="541">
        <v>661.33333333333337</v>
      </c>
      <c r="I162" s="541">
        <v>673.11666666666667</v>
      </c>
      <c r="J162" s="541">
        <v>681.23333333333335</v>
      </c>
      <c r="K162" s="540">
        <v>665</v>
      </c>
      <c r="L162" s="540">
        <v>645.1</v>
      </c>
      <c r="M162" s="540">
        <v>0.94955000000000001</v>
      </c>
    </row>
    <row r="163" spans="1:13">
      <c r="A163" s="254">
        <v>153</v>
      </c>
      <c r="B163" s="567" t="s">
        <v>359</v>
      </c>
      <c r="C163" s="540">
        <v>96.95</v>
      </c>
      <c r="D163" s="541">
        <v>96.816666666666677</v>
      </c>
      <c r="E163" s="541">
        <v>94.233333333333348</v>
      </c>
      <c r="F163" s="541">
        <v>91.516666666666666</v>
      </c>
      <c r="G163" s="541">
        <v>88.933333333333337</v>
      </c>
      <c r="H163" s="541">
        <v>99.53333333333336</v>
      </c>
      <c r="I163" s="541">
        <v>102.1166666666667</v>
      </c>
      <c r="J163" s="541">
        <v>104.83333333333337</v>
      </c>
      <c r="K163" s="540">
        <v>99.4</v>
      </c>
      <c r="L163" s="540">
        <v>94.1</v>
      </c>
      <c r="M163" s="540">
        <v>58.131950000000003</v>
      </c>
    </row>
    <row r="164" spans="1:13">
      <c r="A164" s="254">
        <v>154</v>
      </c>
      <c r="B164" s="567" t="s">
        <v>360</v>
      </c>
      <c r="C164" s="540">
        <v>158.85</v>
      </c>
      <c r="D164" s="541">
        <v>159.45000000000002</v>
      </c>
      <c r="E164" s="541">
        <v>157.40000000000003</v>
      </c>
      <c r="F164" s="541">
        <v>155.95000000000002</v>
      </c>
      <c r="G164" s="541">
        <v>153.90000000000003</v>
      </c>
      <c r="H164" s="541">
        <v>160.90000000000003</v>
      </c>
      <c r="I164" s="541">
        <v>162.95000000000005</v>
      </c>
      <c r="J164" s="541">
        <v>164.40000000000003</v>
      </c>
      <c r="K164" s="540">
        <v>161.5</v>
      </c>
      <c r="L164" s="540">
        <v>158</v>
      </c>
      <c r="M164" s="540">
        <v>18.037669999999999</v>
      </c>
    </row>
    <row r="165" spans="1:13">
      <c r="A165" s="254">
        <v>155</v>
      </c>
      <c r="B165" s="567" t="s">
        <v>240</v>
      </c>
      <c r="C165" s="540">
        <v>8.15</v>
      </c>
      <c r="D165" s="541">
        <v>8.1666666666666679</v>
      </c>
      <c r="E165" s="541">
        <v>8.033333333333335</v>
      </c>
      <c r="F165" s="541">
        <v>7.9166666666666679</v>
      </c>
      <c r="G165" s="541">
        <v>7.783333333333335</v>
      </c>
      <c r="H165" s="541">
        <v>8.283333333333335</v>
      </c>
      <c r="I165" s="541">
        <v>8.4166666666666679</v>
      </c>
      <c r="J165" s="541">
        <v>8.533333333333335</v>
      </c>
      <c r="K165" s="540">
        <v>8.3000000000000007</v>
      </c>
      <c r="L165" s="540">
        <v>8.0500000000000007</v>
      </c>
      <c r="M165" s="540">
        <v>50.731920000000002</v>
      </c>
    </row>
    <row r="166" spans="1:13">
      <c r="A166" s="254">
        <v>156</v>
      </c>
      <c r="B166" s="567" t="s">
        <v>241</v>
      </c>
      <c r="C166" s="540">
        <v>76.05</v>
      </c>
      <c r="D166" s="541">
        <v>77.083333333333329</v>
      </c>
      <c r="E166" s="541">
        <v>73.966666666666654</v>
      </c>
      <c r="F166" s="541">
        <v>71.883333333333326</v>
      </c>
      <c r="G166" s="541">
        <v>68.766666666666652</v>
      </c>
      <c r="H166" s="541">
        <v>79.166666666666657</v>
      </c>
      <c r="I166" s="541">
        <v>82.283333333333331</v>
      </c>
      <c r="J166" s="541">
        <v>84.36666666666666</v>
      </c>
      <c r="K166" s="540">
        <v>80.2</v>
      </c>
      <c r="L166" s="540">
        <v>75</v>
      </c>
      <c r="M166" s="540">
        <v>41.962989999999998</v>
      </c>
    </row>
    <row r="167" spans="1:13">
      <c r="A167" s="254">
        <v>157</v>
      </c>
      <c r="B167" s="567" t="s">
        <v>99</v>
      </c>
      <c r="C167" s="540">
        <v>145.4</v>
      </c>
      <c r="D167" s="541">
        <v>146.11666666666667</v>
      </c>
      <c r="E167" s="541">
        <v>142.78333333333336</v>
      </c>
      <c r="F167" s="541">
        <v>140.16666666666669</v>
      </c>
      <c r="G167" s="541">
        <v>136.83333333333337</v>
      </c>
      <c r="H167" s="541">
        <v>148.73333333333335</v>
      </c>
      <c r="I167" s="541">
        <v>152.06666666666666</v>
      </c>
      <c r="J167" s="541">
        <v>154.68333333333334</v>
      </c>
      <c r="K167" s="540">
        <v>149.44999999999999</v>
      </c>
      <c r="L167" s="540">
        <v>143.5</v>
      </c>
      <c r="M167" s="540">
        <v>696.53863999999999</v>
      </c>
    </row>
    <row r="168" spans="1:13">
      <c r="A168" s="254">
        <v>158</v>
      </c>
      <c r="B168" s="567" t="s">
        <v>361</v>
      </c>
      <c r="C168" s="540">
        <v>279.7</v>
      </c>
      <c r="D168" s="541">
        <v>280.38333333333333</v>
      </c>
      <c r="E168" s="541">
        <v>273.96666666666664</v>
      </c>
      <c r="F168" s="541">
        <v>268.23333333333329</v>
      </c>
      <c r="G168" s="541">
        <v>261.81666666666661</v>
      </c>
      <c r="H168" s="541">
        <v>286.11666666666667</v>
      </c>
      <c r="I168" s="541">
        <v>292.53333333333342</v>
      </c>
      <c r="J168" s="541">
        <v>298.26666666666671</v>
      </c>
      <c r="K168" s="540">
        <v>286.8</v>
      </c>
      <c r="L168" s="540">
        <v>274.64999999999998</v>
      </c>
      <c r="M168" s="540">
        <v>1.27016</v>
      </c>
    </row>
    <row r="169" spans="1:13">
      <c r="A169" s="254">
        <v>159</v>
      </c>
      <c r="B169" s="567" t="s">
        <v>362</v>
      </c>
      <c r="C169" s="540">
        <v>218.55</v>
      </c>
      <c r="D169" s="541">
        <v>218.08333333333334</v>
      </c>
      <c r="E169" s="541">
        <v>215.36666666666667</v>
      </c>
      <c r="F169" s="541">
        <v>212.18333333333334</v>
      </c>
      <c r="G169" s="541">
        <v>209.46666666666667</v>
      </c>
      <c r="H169" s="541">
        <v>221.26666666666668</v>
      </c>
      <c r="I169" s="541">
        <v>223.98333333333332</v>
      </c>
      <c r="J169" s="541">
        <v>227.16666666666669</v>
      </c>
      <c r="K169" s="540">
        <v>220.8</v>
      </c>
      <c r="L169" s="540">
        <v>214.9</v>
      </c>
      <c r="M169" s="540">
        <v>4.11036</v>
      </c>
    </row>
    <row r="170" spans="1:13">
      <c r="A170" s="254">
        <v>160</v>
      </c>
      <c r="B170" s="567" t="s">
        <v>745</v>
      </c>
      <c r="C170" s="540">
        <v>4310.1000000000004</v>
      </c>
      <c r="D170" s="541">
        <v>4427.3</v>
      </c>
      <c r="E170" s="541">
        <v>4114.8500000000004</v>
      </c>
      <c r="F170" s="541">
        <v>3919.6000000000004</v>
      </c>
      <c r="G170" s="541">
        <v>3607.1500000000005</v>
      </c>
      <c r="H170" s="541">
        <v>4622.55</v>
      </c>
      <c r="I170" s="541">
        <v>4934.9999999999991</v>
      </c>
      <c r="J170" s="541">
        <v>5130.25</v>
      </c>
      <c r="K170" s="540">
        <v>4739.75</v>
      </c>
      <c r="L170" s="540">
        <v>4232.05</v>
      </c>
      <c r="M170" s="540">
        <v>6.2907700000000002</v>
      </c>
    </row>
    <row r="171" spans="1:13">
      <c r="A171" s="254">
        <v>161</v>
      </c>
      <c r="B171" s="567" t="s">
        <v>102</v>
      </c>
      <c r="C171" s="540">
        <v>25.2</v>
      </c>
      <c r="D171" s="541">
        <v>25.466666666666669</v>
      </c>
      <c r="E171" s="541">
        <v>24.583333333333336</v>
      </c>
      <c r="F171" s="541">
        <v>23.966666666666669</v>
      </c>
      <c r="G171" s="541">
        <v>23.083333333333336</v>
      </c>
      <c r="H171" s="541">
        <v>26.083333333333336</v>
      </c>
      <c r="I171" s="541">
        <v>26.966666666666669</v>
      </c>
      <c r="J171" s="541">
        <v>27.583333333333336</v>
      </c>
      <c r="K171" s="540">
        <v>26.35</v>
      </c>
      <c r="L171" s="540">
        <v>24.85</v>
      </c>
      <c r="M171" s="540">
        <v>162.39597000000001</v>
      </c>
    </row>
    <row r="172" spans="1:13">
      <c r="A172" s="254">
        <v>162</v>
      </c>
      <c r="B172" s="567" t="s">
        <v>363</v>
      </c>
      <c r="C172" s="540">
        <v>2192.5500000000002</v>
      </c>
      <c r="D172" s="541">
        <v>2186.35</v>
      </c>
      <c r="E172" s="541">
        <v>2167.1999999999998</v>
      </c>
      <c r="F172" s="541">
        <v>2141.85</v>
      </c>
      <c r="G172" s="541">
        <v>2122.6999999999998</v>
      </c>
      <c r="H172" s="541">
        <v>2211.6999999999998</v>
      </c>
      <c r="I172" s="541">
        <v>2230.8500000000004</v>
      </c>
      <c r="J172" s="541">
        <v>2256.1999999999998</v>
      </c>
      <c r="K172" s="540">
        <v>2205.5</v>
      </c>
      <c r="L172" s="540">
        <v>2161</v>
      </c>
      <c r="M172" s="540">
        <v>0.11606</v>
      </c>
    </row>
    <row r="173" spans="1:13">
      <c r="A173" s="254">
        <v>163</v>
      </c>
      <c r="B173" s="567" t="s">
        <v>746</v>
      </c>
      <c r="C173" s="540">
        <v>198</v>
      </c>
      <c r="D173" s="541">
        <v>201.23333333333335</v>
      </c>
      <c r="E173" s="541">
        <v>193.4666666666667</v>
      </c>
      <c r="F173" s="541">
        <v>188.93333333333334</v>
      </c>
      <c r="G173" s="541">
        <v>181.16666666666669</v>
      </c>
      <c r="H173" s="541">
        <v>205.76666666666671</v>
      </c>
      <c r="I173" s="541">
        <v>213.53333333333336</v>
      </c>
      <c r="J173" s="541">
        <v>218.06666666666672</v>
      </c>
      <c r="K173" s="540">
        <v>209</v>
      </c>
      <c r="L173" s="540">
        <v>196.7</v>
      </c>
      <c r="M173" s="540">
        <v>3.8285100000000001</v>
      </c>
    </row>
    <row r="174" spans="1:13">
      <c r="A174" s="254">
        <v>164</v>
      </c>
      <c r="B174" s="567" t="s">
        <v>364</v>
      </c>
      <c r="C174" s="540">
        <v>2448</v>
      </c>
      <c r="D174" s="541">
        <v>2467.2166666666667</v>
      </c>
      <c r="E174" s="541">
        <v>2394.4333333333334</v>
      </c>
      <c r="F174" s="541">
        <v>2340.8666666666668</v>
      </c>
      <c r="G174" s="541">
        <v>2268.0833333333335</v>
      </c>
      <c r="H174" s="541">
        <v>2520.7833333333333</v>
      </c>
      <c r="I174" s="541">
        <v>2593.5666666666671</v>
      </c>
      <c r="J174" s="541">
        <v>2647.1333333333332</v>
      </c>
      <c r="K174" s="540">
        <v>2540</v>
      </c>
      <c r="L174" s="540">
        <v>2413.65</v>
      </c>
      <c r="M174" s="540">
        <v>0.19259000000000001</v>
      </c>
    </row>
    <row r="175" spans="1:13">
      <c r="A175" s="254">
        <v>165</v>
      </c>
      <c r="B175" s="567" t="s">
        <v>242</v>
      </c>
      <c r="C175" s="540">
        <v>205.05</v>
      </c>
      <c r="D175" s="541">
        <v>200.05000000000004</v>
      </c>
      <c r="E175" s="541">
        <v>195.05000000000007</v>
      </c>
      <c r="F175" s="541">
        <v>185.05000000000004</v>
      </c>
      <c r="G175" s="541">
        <v>180.05000000000007</v>
      </c>
      <c r="H175" s="541">
        <v>210.05000000000007</v>
      </c>
      <c r="I175" s="541">
        <v>215.05</v>
      </c>
      <c r="J175" s="541">
        <v>225.05000000000007</v>
      </c>
      <c r="K175" s="540">
        <v>205.05</v>
      </c>
      <c r="L175" s="540">
        <v>190.05</v>
      </c>
      <c r="M175" s="540">
        <v>77.574370000000002</v>
      </c>
    </row>
    <row r="176" spans="1:13">
      <c r="A176" s="254">
        <v>166</v>
      </c>
      <c r="B176" s="567" t="s">
        <v>365</v>
      </c>
      <c r="C176" s="540">
        <v>5582.4</v>
      </c>
      <c r="D176" s="541">
        <v>5594.8</v>
      </c>
      <c r="E176" s="541">
        <v>5559.6</v>
      </c>
      <c r="F176" s="541">
        <v>5536.8</v>
      </c>
      <c r="G176" s="541">
        <v>5501.6</v>
      </c>
      <c r="H176" s="541">
        <v>5617.6</v>
      </c>
      <c r="I176" s="541">
        <v>5652.7999999999993</v>
      </c>
      <c r="J176" s="541">
        <v>5675.6</v>
      </c>
      <c r="K176" s="540">
        <v>5630</v>
      </c>
      <c r="L176" s="540">
        <v>5572</v>
      </c>
      <c r="M176" s="540">
        <v>4.8759999999999998E-2</v>
      </c>
    </row>
    <row r="177" spans="1:13">
      <c r="A177" s="254">
        <v>167</v>
      </c>
      <c r="B177" s="567" t="s">
        <v>366</v>
      </c>
      <c r="C177" s="540">
        <v>1450.7</v>
      </c>
      <c r="D177" s="541">
        <v>1446.5999999999997</v>
      </c>
      <c r="E177" s="541">
        <v>1439.1999999999994</v>
      </c>
      <c r="F177" s="541">
        <v>1427.6999999999996</v>
      </c>
      <c r="G177" s="541">
        <v>1420.2999999999993</v>
      </c>
      <c r="H177" s="541">
        <v>1458.0999999999995</v>
      </c>
      <c r="I177" s="541">
        <v>1465.4999999999995</v>
      </c>
      <c r="J177" s="541">
        <v>1476.9999999999995</v>
      </c>
      <c r="K177" s="540">
        <v>1454</v>
      </c>
      <c r="L177" s="540">
        <v>1435.1</v>
      </c>
      <c r="M177" s="540">
        <v>0.93032999999999999</v>
      </c>
    </row>
    <row r="178" spans="1:13">
      <c r="A178" s="254">
        <v>168</v>
      </c>
      <c r="B178" s="567" t="s">
        <v>100</v>
      </c>
      <c r="C178" s="540">
        <v>482.25</v>
      </c>
      <c r="D178" s="541">
        <v>487.41666666666669</v>
      </c>
      <c r="E178" s="541">
        <v>472.98333333333335</v>
      </c>
      <c r="F178" s="541">
        <v>463.71666666666664</v>
      </c>
      <c r="G178" s="541">
        <v>449.2833333333333</v>
      </c>
      <c r="H178" s="541">
        <v>496.68333333333339</v>
      </c>
      <c r="I178" s="541">
        <v>511.11666666666667</v>
      </c>
      <c r="J178" s="541">
        <v>520.38333333333344</v>
      </c>
      <c r="K178" s="540">
        <v>501.85</v>
      </c>
      <c r="L178" s="540">
        <v>478.15</v>
      </c>
      <c r="M178" s="540">
        <v>30.07629</v>
      </c>
    </row>
    <row r="179" spans="1:13">
      <c r="A179" s="254">
        <v>169</v>
      </c>
      <c r="B179" s="567" t="s">
        <v>367</v>
      </c>
      <c r="C179" s="540">
        <v>913.8</v>
      </c>
      <c r="D179" s="541">
        <v>916.93333333333339</v>
      </c>
      <c r="E179" s="541">
        <v>906.86666666666679</v>
      </c>
      <c r="F179" s="541">
        <v>899.93333333333339</v>
      </c>
      <c r="G179" s="541">
        <v>889.86666666666679</v>
      </c>
      <c r="H179" s="541">
        <v>923.86666666666679</v>
      </c>
      <c r="I179" s="541">
        <v>933.93333333333339</v>
      </c>
      <c r="J179" s="541">
        <v>940.86666666666679</v>
      </c>
      <c r="K179" s="540">
        <v>927</v>
      </c>
      <c r="L179" s="540">
        <v>910</v>
      </c>
      <c r="M179" s="540">
        <v>0.32702999999999999</v>
      </c>
    </row>
    <row r="180" spans="1:13">
      <c r="A180" s="254">
        <v>170</v>
      </c>
      <c r="B180" s="567" t="s">
        <v>243</v>
      </c>
      <c r="C180" s="540">
        <v>484.05</v>
      </c>
      <c r="D180" s="541">
        <v>485.86666666666662</v>
      </c>
      <c r="E180" s="541">
        <v>478.23333333333323</v>
      </c>
      <c r="F180" s="541">
        <v>472.41666666666663</v>
      </c>
      <c r="G180" s="541">
        <v>464.78333333333325</v>
      </c>
      <c r="H180" s="541">
        <v>491.68333333333322</v>
      </c>
      <c r="I180" s="541">
        <v>499.31666666666655</v>
      </c>
      <c r="J180" s="541">
        <v>505.13333333333321</v>
      </c>
      <c r="K180" s="540">
        <v>493.5</v>
      </c>
      <c r="L180" s="540">
        <v>480.05</v>
      </c>
      <c r="M180" s="540">
        <v>1.72461</v>
      </c>
    </row>
    <row r="181" spans="1:13">
      <c r="A181" s="254">
        <v>171</v>
      </c>
      <c r="B181" s="567" t="s">
        <v>103</v>
      </c>
      <c r="C181" s="540">
        <v>709.7</v>
      </c>
      <c r="D181" s="541">
        <v>715.31666666666661</v>
      </c>
      <c r="E181" s="541">
        <v>697.68333333333317</v>
      </c>
      <c r="F181" s="541">
        <v>685.66666666666652</v>
      </c>
      <c r="G181" s="541">
        <v>668.03333333333308</v>
      </c>
      <c r="H181" s="541">
        <v>727.33333333333326</v>
      </c>
      <c r="I181" s="541">
        <v>744.9666666666667</v>
      </c>
      <c r="J181" s="541">
        <v>756.98333333333335</v>
      </c>
      <c r="K181" s="540">
        <v>732.95</v>
      </c>
      <c r="L181" s="540">
        <v>703.3</v>
      </c>
      <c r="M181" s="540">
        <v>17.58878</v>
      </c>
    </row>
    <row r="182" spans="1:13">
      <c r="A182" s="254">
        <v>172</v>
      </c>
      <c r="B182" s="567" t="s">
        <v>244</v>
      </c>
      <c r="C182" s="540">
        <v>448</v>
      </c>
      <c r="D182" s="541">
        <v>446.36666666666662</v>
      </c>
      <c r="E182" s="541">
        <v>439.88333333333321</v>
      </c>
      <c r="F182" s="541">
        <v>431.76666666666659</v>
      </c>
      <c r="G182" s="541">
        <v>425.28333333333319</v>
      </c>
      <c r="H182" s="541">
        <v>454.48333333333323</v>
      </c>
      <c r="I182" s="541">
        <v>460.9666666666667</v>
      </c>
      <c r="J182" s="541">
        <v>469.08333333333326</v>
      </c>
      <c r="K182" s="540">
        <v>452.85</v>
      </c>
      <c r="L182" s="540">
        <v>438.25</v>
      </c>
      <c r="M182" s="540">
        <v>1.99315</v>
      </c>
    </row>
    <row r="183" spans="1:13">
      <c r="A183" s="254">
        <v>173</v>
      </c>
      <c r="B183" s="567" t="s">
        <v>245</v>
      </c>
      <c r="C183" s="540">
        <v>1523.25</v>
      </c>
      <c r="D183" s="541">
        <v>1518.2666666666664</v>
      </c>
      <c r="E183" s="541">
        <v>1500.5833333333328</v>
      </c>
      <c r="F183" s="541">
        <v>1477.9166666666663</v>
      </c>
      <c r="G183" s="541">
        <v>1460.2333333333327</v>
      </c>
      <c r="H183" s="541">
        <v>1540.9333333333329</v>
      </c>
      <c r="I183" s="541">
        <v>1558.6166666666663</v>
      </c>
      <c r="J183" s="541">
        <v>1581.2833333333331</v>
      </c>
      <c r="K183" s="540">
        <v>1535.95</v>
      </c>
      <c r="L183" s="540">
        <v>1495.6</v>
      </c>
      <c r="M183" s="540">
        <v>10.6267</v>
      </c>
    </row>
    <row r="184" spans="1:13">
      <c r="A184" s="254">
        <v>174</v>
      </c>
      <c r="B184" s="567" t="s">
        <v>368</v>
      </c>
      <c r="C184" s="540">
        <v>329.65</v>
      </c>
      <c r="D184" s="541">
        <v>331.36666666666662</v>
      </c>
      <c r="E184" s="541">
        <v>326.28333333333325</v>
      </c>
      <c r="F184" s="541">
        <v>322.91666666666663</v>
      </c>
      <c r="G184" s="541">
        <v>317.83333333333326</v>
      </c>
      <c r="H184" s="541">
        <v>334.73333333333323</v>
      </c>
      <c r="I184" s="541">
        <v>339.81666666666661</v>
      </c>
      <c r="J184" s="541">
        <v>343.18333333333322</v>
      </c>
      <c r="K184" s="540">
        <v>336.45</v>
      </c>
      <c r="L184" s="540">
        <v>328</v>
      </c>
      <c r="M184" s="540">
        <v>12.235950000000001</v>
      </c>
    </row>
    <row r="185" spans="1:13">
      <c r="A185" s="254">
        <v>175</v>
      </c>
      <c r="B185" s="567" t="s">
        <v>246</v>
      </c>
      <c r="C185" s="540">
        <v>484.9</v>
      </c>
      <c r="D185" s="541">
        <v>484.34999999999997</v>
      </c>
      <c r="E185" s="541">
        <v>462.69999999999993</v>
      </c>
      <c r="F185" s="541">
        <v>440.49999999999994</v>
      </c>
      <c r="G185" s="541">
        <v>418.84999999999991</v>
      </c>
      <c r="H185" s="541">
        <v>506.54999999999995</v>
      </c>
      <c r="I185" s="541">
        <v>528.19999999999993</v>
      </c>
      <c r="J185" s="541">
        <v>550.4</v>
      </c>
      <c r="K185" s="540">
        <v>506</v>
      </c>
      <c r="L185" s="540">
        <v>462.15</v>
      </c>
      <c r="M185" s="540">
        <v>22.423020000000001</v>
      </c>
    </row>
    <row r="186" spans="1:13">
      <c r="A186" s="254">
        <v>176</v>
      </c>
      <c r="B186" s="567" t="s">
        <v>104</v>
      </c>
      <c r="C186" s="540">
        <v>1218</v>
      </c>
      <c r="D186" s="541">
        <v>1222.5666666666666</v>
      </c>
      <c r="E186" s="541">
        <v>1205.4333333333332</v>
      </c>
      <c r="F186" s="541">
        <v>1192.8666666666666</v>
      </c>
      <c r="G186" s="541">
        <v>1175.7333333333331</v>
      </c>
      <c r="H186" s="541">
        <v>1235.1333333333332</v>
      </c>
      <c r="I186" s="541">
        <v>1252.2666666666664</v>
      </c>
      <c r="J186" s="541">
        <v>1264.8333333333333</v>
      </c>
      <c r="K186" s="540">
        <v>1239.7</v>
      </c>
      <c r="L186" s="540">
        <v>1210</v>
      </c>
      <c r="M186" s="540">
        <v>13.14508</v>
      </c>
    </row>
    <row r="187" spans="1:13">
      <c r="A187" s="254">
        <v>177</v>
      </c>
      <c r="B187" s="567" t="s">
        <v>369</v>
      </c>
      <c r="C187" s="540">
        <v>266.55</v>
      </c>
      <c r="D187" s="541">
        <v>268.65000000000003</v>
      </c>
      <c r="E187" s="541">
        <v>261.90000000000009</v>
      </c>
      <c r="F187" s="541">
        <v>257.25000000000006</v>
      </c>
      <c r="G187" s="541">
        <v>250.50000000000011</v>
      </c>
      <c r="H187" s="541">
        <v>273.30000000000007</v>
      </c>
      <c r="I187" s="541">
        <v>280.04999999999995</v>
      </c>
      <c r="J187" s="541">
        <v>284.70000000000005</v>
      </c>
      <c r="K187" s="540">
        <v>275.39999999999998</v>
      </c>
      <c r="L187" s="540">
        <v>264</v>
      </c>
      <c r="M187" s="540">
        <v>2.1644299999999999</v>
      </c>
    </row>
    <row r="188" spans="1:13">
      <c r="A188" s="254">
        <v>178</v>
      </c>
      <c r="B188" s="567" t="s">
        <v>370</v>
      </c>
      <c r="C188" s="540">
        <v>106.3</v>
      </c>
      <c r="D188" s="541">
        <v>107.61666666666667</v>
      </c>
      <c r="E188" s="541">
        <v>102.33333333333334</v>
      </c>
      <c r="F188" s="541">
        <v>98.366666666666674</v>
      </c>
      <c r="G188" s="541">
        <v>93.083333333333343</v>
      </c>
      <c r="H188" s="541">
        <v>111.58333333333334</v>
      </c>
      <c r="I188" s="541">
        <v>116.86666666666667</v>
      </c>
      <c r="J188" s="541">
        <v>120.83333333333334</v>
      </c>
      <c r="K188" s="540">
        <v>112.9</v>
      </c>
      <c r="L188" s="540">
        <v>103.65</v>
      </c>
      <c r="M188" s="540">
        <v>43.08681</v>
      </c>
    </row>
    <row r="189" spans="1:13">
      <c r="A189" s="254">
        <v>179</v>
      </c>
      <c r="B189" s="567" t="s">
        <v>371</v>
      </c>
      <c r="C189" s="540">
        <v>820.65</v>
      </c>
      <c r="D189" s="541">
        <v>825.94999999999993</v>
      </c>
      <c r="E189" s="541">
        <v>808.04999999999984</v>
      </c>
      <c r="F189" s="541">
        <v>795.44999999999993</v>
      </c>
      <c r="G189" s="541">
        <v>777.54999999999984</v>
      </c>
      <c r="H189" s="541">
        <v>838.54999999999984</v>
      </c>
      <c r="I189" s="541">
        <v>856.44999999999993</v>
      </c>
      <c r="J189" s="541">
        <v>869.04999999999984</v>
      </c>
      <c r="K189" s="540">
        <v>843.85</v>
      </c>
      <c r="L189" s="540">
        <v>813.35</v>
      </c>
      <c r="M189" s="540">
        <v>0.36498999999999998</v>
      </c>
    </row>
    <row r="190" spans="1:13">
      <c r="A190" s="254">
        <v>180</v>
      </c>
      <c r="B190" s="567" t="s">
        <v>372</v>
      </c>
      <c r="C190" s="540">
        <v>311.5</v>
      </c>
      <c r="D190" s="541">
        <v>312.21666666666664</v>
      </c>
      <c r="E190" s="541">
        <v>308.38333333333327</v>
      </c>
      <c r="F190" s="541">
        <v>305.26666666666665</v>
      </c>
      <c r="G190" s="541">
        <v>301.43333333333328</v>
      </c>
      <c r="H190" s="541">
        <v>315.33333333333326</v>
      </c>
      <c r="I190" s="541">
        <v>319.16666666666663</v>
      </c>
      <c r="J190" s="541">
        <v>322.28333333333325</v>
      </c>
      <c r="K190" s="540">
        <v>316.05</v>
      </c>
      <c r="L190" s="540">
        <v>309.10000000000002</v>
      </c>
      <c r="M190" s="540">
        <v>0.97748000000000002</v>
      </c>
    </row>
    <row r="191" spans="1:13">
      <c r="A191" s="254">
        <v>181</v>
      </c>
      <c r="B191" s="567" t="s">
        <v>744</v>
      </c>
      <c r="C191" s="540">
        <v>134.05000000000001</v>
      </c>
      <c r="D191" s="541">
        <v>134.93333333333334</v>
      </c>
      <c r="E191" s="541">
        <v>131.86666666666667</v>
      </c>
      <c r="F191" s="541">
        <v>129.68333333333334</v>
      </c>
      <c r="G191" s="541">
        <v>126.61666666666667</v>
      </c>
      <c r="H191" s="541">
        <v>137.11666666666667</v>
      </c>
      <c r="I191" s="541">
        <v>140.18333333333334</v>
      </c>
      <c r="J191" s="541">
        <v>142.36666666666667</v>
      </c>
      <c r="K191" s="540">
        <v>138</v>
      </c>
      <c r="L191" s="540">
        <v>132.75</v>
      </c>
      <c r="M191" s="540">
        <v>3.5600900000000002</v>
      </c>
    </row>
    <row r="192" spans="1:13">
      <c r="A192" s="254">
        <v>182</v>
      </c>
      <c r="B192" s="567" t="s">
        <v>774</v>
      </c>
      <c r="C192" s="540">
        <v>536.85</v>
      </c>
      <c r="D192" s="541">
        <v>539.16666666666663</v>
      </c>
      <c r="E192" s="541">
        <v>528.83333333333326</v>
      </c>
      <c r="F192" s="541">
        <v>520.81666666666661</v>
      </c>
      <c r="G192" s="541">
        <v>510.48333333333323</v>
      </c>
      <c r="H192" s="541">
        <v>547.18333333333328</v>
      </c>
      <c r="I192" s="541">
        <v>557.51666666666654</v>
      </c>
      <c r="J192" s="541">
        <v>565.5333333333333</v>
      </c>
      <c r="K192" s="540">
        <v>549.5</v>
      </c>
      <c r="L192" s="540">
        <v>531.15</v>
      </c>
      <c r="M192" s="540">
        <v>0.54269000000000001</v>
      </c>
    </row>
    <row r="193" spans="1:13">
      <c r="A193" s="254">
        <v>183</v>
      </c>
      <c r="B193" s="567" t="s">
        <v>373</v>
      </c>
      <c r="C193" s="540">
        <v>495.85</v>
      </c>
      <c r="D193" s="541">
        <v>494.73333333333335</v>
      </c>
      <c r="E193" s="541">
        <v>483.4666666666667</v>
      </c>
      <c r="F193" s="541">
        <v>471.08333333333337</v>
      </c>
      <c r="G193" s="541">
        <v>459.81666666666672</v>
      </c>
      <c r="H193" s="541">
        <v>507.11666666666667</v>
      </c>
      <c r="I193" s="541">
        <v>518.38333333333333</v>
      </c>
      <c r="J193" s="541">
        <v>530.76666666666665</v>
      </c>
      <c r="K193" s="540">
        <v>506</v>
      </c>
      <c r="L193" s="540">
        <v>482.35</v>
      </c>
      <c r="M193" s="540">
        <v>20.368539999999999</v>
      </c>
    </row>
    <row r="194" spans="1:13">
      <c r="A194" s="254">
        <v>184</v>
      </c>
      <c r="B194" s="567" t="s">
        <v>374</v>
      </c>
      <c r="C194" s="540">
        <v>56.75</v>
      </c>
      <c r="D194" s="541">
        <v>57.1</v>
      </c>
      <c r="E194" s="541">
        <v>55.7</v>
      </c>
      <c r="F194" s="541">
        <v>54.65</v>
      </c>
      <c r="G194" s="541">
        <v>53.25</v>
      </c>
      <c r="H194" s="541">
        <v>58.150000000000006</v>
      </c>
      <c r="I194" s="541">
        <v>59.55</v>
      </c>
      <c r="J194" s="541">
        <v>60.600000000000009</v>
      </c>
      <c r="K194" s="540">
        <v>58.5</v>
      </c>
      <c r="L194" s="540">
        <v>56.05</v>
      </c>
      <c r="M194" s="540">
        <v>12.147349999999999</v>
      </c>
    </row>
    <row r="195" spans="1:13">
      <c r="A195" s="254">
        <v>185</v>
      </c>
      <c r="B195" s="567" t="s">
        <v>375</v>
      </c>
      <c r="C195" s="540">
        <v>232.35</v>
      </c>
      <c r="D195" s="541">
        <v>233.73333333333335</v>
      </c>
      <c r="E195" s="541">
        <v>228.8666666666667</v>
      </c>
      <c r="F195" s="541">
        <v>225.38333333333335</v>
      </c>
      <c r="G195" s="541">
        <v>220.51666666666671</v>
      </c>
      <c r="H195" s="541">
        <v>237.2166666666667</v>
      </c>
      <c r="I195" s="541">
        <v>242.08333333333337</v>
      </c>
      <c r="J195" s="541">
        <v>245.56666666666669</v>
      </c>
      <c r="K195" s="540">
        <v>238.6</v>
      </c>
      <c r="L195" s="540">
        <v>230.25</v>
      </c>
      <c r="M195" s="540">
        <v>19.142810000000001</v>
      </c>
    </row>
    <row r="196" spans="1:13">
      <c r="A196" s="254">
        <v>186</v>
      </c>
      <c r="B196" s="567" t="s">
        <v>376</v>
      </c>
      <c r="C196" s="540">
        <v>95.7</v>
      </c>
      <c r="D196" s="541">
        <v>95.866666666666674</v>
      </c>
      <c r="E196" s="541">
        <v>94.833333333333343</v>
      </c>
      <c r="F196" s="541">
        <v>93.966666666666669</v>
      </c>
      <c r="G196" s="541">
        <v>92.933333333333337</v>
      </c>
      <c r="H196" s="541">
        <v>96.733333333333348</v>
      </c>
      <c r="I196" s="541">
        <v>97.76666666666668</v>
      </c>
      <c r="J196" s="541">
        <v>98.633333333333354</v>
      </c>
      <c r="K196" s="540">
        <v>96.9</v>
      </c>
      <c r="L196" s="540">
        <v>95</v>
      </c>
      <c r="M196" s="540">
        <v>11.88752</v>
      </c>
    </row>
    <row r="197" spans="1:13">
      <c r="A197" s="254">
        <v>187</v>
      </c>
      <c r="B197" s="567" t="s">
        <v>377</v>
      </c>
      <c r="C197" s="540">
        <v>77.05</v>
      </c>
      <c r="D197" s="541">
        <v>77.55</v>
      </c>
      <c r="E197" s="541">
        <v>75.699999999999989</v>
      </c>
      <c r="F197" s="541">
        <v>74.349999999999994</v>
      </c>
      <c r="G197" s="541">
        <v>72.499999999999986</v>
      </c>
      <c r="H197" s="541">
        <v>78.899999999999991</v>
      </c>
      <c r="I197" s="541">
        <v>80.749999999999986</v>
      </c>
      <c r="J197" s="541">
        <v>82.1</v>
      </c>
      <c r="K197" s="540">
        <v>79.400000000000006</v>
      </c>
      <c r="L197" s="540">
        <v>76.2</v>
      </c>
      <c r="M197" s="540">
        <v>19.89603</v>
      </c>
    </row>
    <row r="198" spans="1:13">
      <c r="A198" s="254">
        <v>188</v>
      </c>
      <c r="B198" s="567" t="s">
        <v>247</v>
      </c>
      <c r="C198" s="540">
        <v>248.7</v>
      </c>
      <c r="D198" s="541">
        <v>252.16666666666666</v>
      </c>
      <c r="E198" s="541">
        <v>243.5333333333333</v>
      </c>
      <c r="F198" s="541">
        <v>238.36666666666665</v>
      </c>
      <c r="G198" s="541">
        <v>229.73333333333329</v>
      </c>
      <c r="H198" s="541">
        <v>257.33333333333331</v>
      </c>
      <c r="I198" s="541">
        <v>265.9666666666667</v>
      </c>
      <c r="J198" s="541">
        <v>271.13333333333333</v>
      </c>
      <c r="K198" s="540">
        <v>260.8</v>
      </c>
      <c r="L198" s="540">
        <v>247</v>
      </c>
      <c r="M198" s="540">
        <v>13.922549999999999</v>
      </c>
    </row>
    <row r="199" spans="1:13">
      <c r="A199" s="254">
        <v>189</v>
      </c>
      <c r="B199" s="567" t="s">
        <v>378</v>
      </c>
      <c r="C199" s="540">
        <v>722.55</v>
      </c>
      <c r="D199" s="541">
        <v>732.06666666666661</v>
      </c>
      <c r="E199" s="541">
        <v>707.13333333333321</v>
      </c>
      <c r="F199" s="541">
        <v>691.71666666666658</v>
      </c>
      <c r="G199" s="541">
        <v>666.78333333333319</v>
      </c>
      <c r="H199" s="541">
        <v>747.48333333333323</v>
      </c>
      <c r="I199" s="541">
        <v>772.41666666666663</v>
      </c>
      <c r="J199" s="541">
        <v>787.83333333333326</v>
      </c>
      <c r="K199" s="540">
        <v>757</v>
      </c>
      <c r="L199" s="540">
        <v>716.65</v>
      </c>
      <c r="M199" s="540">
        <v>0.12762999999999999</v>
      </c>
    </row>
    <row r="200" spans="1:13">
      <c r="A200" s="254">
        <v>190</v>
      </c>
      <c r="B200" s="567" t="s">
        <v>248</v>
      </c>
      <c r="C200" s="540">
        <v>1493.55</v>
      </c>
      <c r="D200" s="541">
        <v>1499.8500000000001</v>
      </c>
      <c r="E200" s="541">
        <v>1439.7000000000003</v>
      </c>
      <c r="F200" s="541">
        <v>1385.8500000000001</v>
      </c>
      <c r="G200" s="541">
        <v>1325.7000000000003</v>
      </c>
      <c r="H200" s="541">
        <v>1553.7000000000003</v>
      </c>
      <c r="I200" s="541">
        <v>1613.8500000000004</v>
      </c>
      <c r="J200" s="541">
        <v>1667.7000000000003</v>
      </c>
      <c r="K200" s="540">
        <v>1560</v>
      </c>
      <c r="L200" s="540">
        <v>1446</v>
      </c>
      <c r="M200" s="540">
        <v>7.4974600000000002</v>
      </c>
    </row>
    <row r="201" spans="1:13">
      <c r="A201" s="254">
        <v>191</v>
      </c>
      <c r="B201" s="567" t="s">
        <v>107</v>
      </c>
      <c r="C201" s="540">
        <v>950.15</v>
      </c>
      <c r="D201" s="541">
        <v>950.86666666666679</v>
      </c>
      <c r="E201" s="541">
        <v>943.73333333333358</v>
      </c>
      <c r="F201" s="541">
        <v>937.31666666666683</v>
      </c>
      <c r="G201" s="541">
        <v>930.18333333333362</v>
      </c>
      <c r="H201" s="541">
        <v>957.28333333333353</v>
      </c>
      <c r="I201" s="541">
        <v>964.41666666666674</v>
      </c>
      <c r="J201" s="541">
        <v>970.83333333333348</v>
      </c>
      <c r="K201" s="540">
        <v>958</v>
      </c>
      <c r="L201" s="540">
        <v>944.45</v>
      </c>
      <c r="M201" s="540">
        <v>54.948160000000001</v>
      </c>
    </row>
    <row r="202" spans="1:13">
      <c r="A202" s="254">
        <v>192</v>
      </c>
      <c r="B202" s="567" t="s">
        <v>249</v>
      </c>
      <c r="C202" s="540">
        <v>2934.25</v>
      </c>
      <c r="D202" s="541">
        <v>2944.9333333333329</v>
      </c>
      <c r="E202" s="541">
        <v>2891.516666666666</v>
      </c>
      <c r="F202" s="541">
        <v>2848.7833333333328</v>
      </c>
      <c r="G202" s="541">
        <v>2795.3666666666659</v>
      </c>
      <c r="H202" s="541">
        <v>2987.6666666666661</v>
      </c>
      <c r="I202" s="541">
        <v>3041.083333333333</v>
      </c>
      <c r="J202" s="541">
        <v>3083.8166666666662</v>
      </c>
      <c r="K202" s="540">
        <v>2998.35</v>
      </c>
      <c r="L202" s="540">
        <v>2902.2</v>
      </c>
      <c r="M202" s="540">
        <v>1.4468399999999999</v>
      </c>
    </row>
    <row r="203" spans="1:13">
      <c r="A203" s="254">
        <v>193</v>
      </c>
      <c r="B203" s="567" t="s">
        <v>109</v>
      </c>
      <c r="C203" s="540">
        <v>1539.1</v>
      </c>
      <c r="D203" s="541">
        <v>1545.4333333333334</v>
      </c>
      <c r="E203" s="541">
        <v>1526.6666666666667</v>
      </c>
      <c r="F203" s="541">
        <v>1514.2333333333333</v>
      </c>
      <c r="G203" s="541">
        <v>1495.4666666666667</v>
      </c>
      <c r="H203" s="541">
        <v>1557.8666666666668</v>
      </c>
      <c r="I203" s="541">
        <v>1576.6333333333332</v>
      </c>
      <c r="J203" s="541">
        <v>1589.0666666666668</v>
      </c>
      <c r="K203" s="540">
        <v>1564.2</v>
      </c>
      <c r="L203" s="540">
        <v>1533</v>
      </c>
      <c r="M203" s="540">
        <v>85.697540000000004</v>
      </c>
    </row>
    <row r="204" spans="1:13">
      <c r="A204" s="254">
        <v>194</v>
      </c>
      <c r="B204" s="567" t="s">
        <v>250</v>
      </c>
      <c r="C204" s="540">
        <v>710.65</v>
      </c>
      <c r="D204" s="541">
        <v>712.4</v>
      </c>
      <c r="E204" s="541">
        <v>701.34999999999991</v>
      </c>
      <c r="F204" s="541">
        <v>692.05</v>
      </c>
      <c r="G204" s="541">
        <v>680.99999999999989</v>
      </c>
      <c r="H204" s="541">
        <v>721.69999999999993</v>
      </c>
      <c r="I204" s="541">
        <v>732.74999999999989</v>
      </c>
      <c r="J204" s="541">
        <v>742.05</v>
      </c>
      <c r="K204" s="540">
        <v>723.45</v>
      </c>
      <c r="L204" s="540">
        <v>703.1</v>
      </c>
      <c r="M204" s="540">
        <v>37.876379999999997</v>
      </c>
    </row>
    <row r="205" spans="1:13">
      <c r="A205" s="254">
        <v>195</v>
      </c>
      <c r="B205" s="567" t="s">
        <v>383</v>
      </c>
      <c r="C205" s="540">
        <v>29.3</v>
      </c>
      <c r="D205" s="541">
        <v>29.633333333333336</v>
      </c>
      <c r="E205" s="541">
        <v>28.666666666666671</v>
      </c>
      <c r="F205" s="541">
        <v>28.033333333333335</v>
      </c>
      <c r="G205" s="541">
        <v>27.06666666666667</v>
      </c>
      <c r="H205" s="541">
        <v>30.266666666666673</v>
      </c>
      <c r="I205" s="541">
        <v>31.233333333333334</v>
      </c>
      <c r="J205" s="541">
        <v>31.866666666666674</v>
      </c>
      <c r="K205" s="540">
        <v>30.6</v>
      </c>
      <c r="L205" s="540">
        <v>29</v>
      </c>
      <c r="M205" s="540">
        <v>114.9552</v>
      </c>
    </row>
    <row r="206" spans="1:13">
      <c r="A206" s="254">
        <v>196</v>
      </c>
      <c r="B206" s="567" t="s">
        <v>379</v>
      </c>
      <c r="C206" s="540">
        <v>30.05</v>
      </c>
      <c r="D206" s="541">
        <v>30.166666666666668</v>
      </c>
      <c r="E206" s="541">
        <v>29.733333333333334</v>
      </c>
      <c r="F206" s="541">
        <v>29.416666666666668</v>
      </c>
      <c r="G206" s="541">
        <v>28.983333333333334</v>
      </c>
      <c r="H206" s="541">
        <v>30.483333333333334</v>
      </c>
      <c r="I206" s="541">
        <v>30.916666666666664</v>
      </c>
      <c r="J206" s="541">
        <v>31.233333333333334</v>
      </c>
      <c r="K206" s="540">
        <v>30.6</v>
      </c>
      <c r="L206" s="540">
        <v>29.85</v>
      </c>
      <c r="M206" s="540">
        <v>3.69082</v>
      </c>
    </row>
    <row r="207" spans="1:13">
      <c r="A207" s="254">
        <v>197</v>
      </c>
      <c r="B207" s="567" t="s">
        <v>380</v>
      </c>
      <c r="C207" s="540">
        <v>716.95</v>
      </c>
      <c r="D207" s="541">
        <v>716.61666666666667</v>
      </c>
      <c r="E207" s="541">
        <v>707.23333333333335</v>
      </c>
      <c r="F207" s="541">
        <v>697.51666666666665</v>
      </c>
      <c r="G207" s="541">
        <v>688.13333333333333</v>
      </c>
      <c r="H207" s="541">
        <v>726.33333333333337</v>
      </c>
      <c r="I207" s="541">
        <v>735.71666666666681</v>
      </c>
      <c r="J207" s="541">
        <v>745.43333333333339</v>
      </c>
      <c r="K207" s="540">
        <v>726</v>
      </c>
      <c r="L207" s="540">
        <v>706.9</v>
      </c>
      <c r="M207" s="540">
        <v>0.33351999999999998</v>
      </c>
    </row>
    <row r="208" spans="1:13">
      <c r="A208" s="254">
        <v>198</v>
      </c>
      <c r="B208" s="567" t="s">
        <v>105</v>
      </c>
      <c r="C208" s="540">
        <v>1139</v>
      </c>
      <c r="D208" s="541">
        <v>1146.2166666666667</v>
      </c>
      <c r="E208" s="541">
        <v>1121.9333333333334</v>
      </c>
      <c r="F208" s="541">
        <v>1104.8666666666668</v>
      </c>
      <c r="G208" s="541">
        <v>1080.5833333333335</v>
      </c>
      <c r="H208" s="541">
        <v>1163.2833333333333</v>
      </c>
      <c r="I208" s="541">
        <v>1187.5666666666666</v>
      </c>
      <c r="J208" s="541">
        <v>1204.6333333333332</v>
      </c>
      <c r="K208" s="540">
        <v>1170.5</v>
      </c>
      <c r="L208" s="540">
        <v>1129.1500000000001</v>
      </c>
      <c r="M208" s="540">
        <v>15.885</v>
      </c>
    </row>
    <row r="209" spans="1:13">
      <c r="A209" s="254">
        <v>199</v>
      </c>
      <c r="B209" s="567" t="s">
        <v>381</v>
      </c>
      <c r="C209" s="540">
        <v>228.55</v>
      </c>
      <c r="D209" s="541">
        <v>230.20000000000002</v>
      </c>
      <c r="E209" s="541">
        <v>225.85000000000002</v>
      </c>
      <c r="F209" s="541">
        <v>223.15</v>
      </c>
      <c r="G209" s="541">
        <v>218.8</v>
      </c>
      <c r="H209" s="541">
        <v>232.90000000000003</v>
      </c>
      <c r="I209" s="541">
        <v>237.25</v>
      </c>
      <c r="J209" s="541">
        <v>239.95000000000005</v>
      </c>
      <c r="K209" s="540">
        <v>234.55</v>
      </c>
      <c r="L209" s="540">
        <v>227.5</v>
      </c>
      <c r="M209" s="540">
        <v>1.62005</v>
      </c>
    </row>
    <row r="210" spans="1:13">
      <c r="A210" s="254">
        <v>200</v>
      </c>
      <c r="B210" s="567" t="s">
        <v>382</v>
      </c>
      <c r="C210" s="540">
        <v>312.05</v>
      </c>
      <c r="D210" s="541">
        <v>311.66666666666669</v>
      </c>
      <c r="E210" s="541">
        <v>298.88333333333338</v>
      </c>
      <c r="F210" s="541">
        <v>285.7166666666667</v>
      </c>
      <c r="G210" s="541">
        <v>272.93333333333339</v>
      </c>
      <c r="H210" s="541">
        <v>324.83333333333337</v>
      </c>
      <c r="I210" s="541">
        <v>337.61666666666667</v>
      </c>
      <c r="J210" s="541">
        <v>350.78333333333336</v>
      </c>
      <c r="K210" s="540">
        <v>324.45</v>
      </c>
      <c r="L210" s="540">
        <v>298.5</v>
      </c>
      <c r="M210" s="540">
        <v>6.2168000000000001</v>
      </c>
    </row>
    <row r="211" spans="1:13">
      <c r="A211" s="254">
        <v>201</v>
      </c>
      <c r="B211" s="567" t="s">
        <v>110</v>
      </c>
      <c r="C211" s="540">
        <v>3389.7</v>
      </c>
      <c r="D211" s="541">
        <v>3427.5166666666664</v>
      </c>
      <c r="E211" s="541">
        <v>3332.1833333333329</v>
      </c>
      <c r="F211" s="541">
        <v>3274.6666666666665</v>
      </c>
      <c r="G211" s="541">
        <v>3179.333333333333</v>
      </c>
      <c r="H211" s="541">
        <v>3485.0333333333328</v>
      </c>
      <c r="I211" s="541">
        <v>3580.3666666666668</v>
      </c>
      <c r="J211" s="541">
        <v>3637.8833333333328</v>
      </c>
      <c r="K211" s="540">
        <v>3522.85</v>
      </c>
      <c r="L211" s="540">
        <v>3370</v>
      </c>
      <c r="M211" s="540">
        <v>9.95322</v>
      </c>
    </row>
    <row r="212" spans="1:13">
      <c r="A212" s="254">
        <v>202</v>
      </c>
      <c r="B212" s="567" t="s">
        <v>384</v>
      </c>
      <c r="C212" s="540">
        <v>45.45</v>
      </c>
      <c r="D212" s="541">
        <v>45.800000000000004</v>
      </c>
      <c r="E212" s="541">
        <v>44.850000000000009</v>
      </c>
      <c r="F212" s="541">
        <v>44.250000000000007</v>
      </c>
      <c r="G212" s="541">
        <v>43.300000000000011</v>
      </c>
      <c r="H212" s="541">
        <v>46.400000000000006</v>
      </c>
      <c r="I212" s="541">
        <v>47.350000000000009</v>
      </c>
      <c r="J212" s="541">
        <v>47.95</v>
      </c>
      <c r="K212" s="540">
        <v>46.75</v>
      </c>
      <c r="L212" s="540">
        <v>45.2</v>
      </c>
      <c r="M212" s="540">
        <v>29.8871</v>
      </c>
    </row>
    <row r="213" spans="1:13">
      <c r="A213" s="254">
        <v>203</v>
      </c>
      <c r="B213" s="567" t="s">
        <v>112</v>
      </c>
      <c r="C213" s="540">
        <v>308</v>
      </c>
      <c r="D213" s="541">
        <v>307.86666666666667</v>
      </c>
      <c r="E213" s="541">
        <v>302.38333333333333</v>
      </c>
      <c r="F213" s="541">
        <v>296.76666666666665</v>
      </c>
      <c r="G213" s="541">
        <v>291.2833333333333</v>
      </c>
      <c r="H213" s="541">
        <v>313.48333333333335</v>
      </c>
      <c r="I213" s="541">
        <v>318.9666666666667</v>
      </c>
      <c r="J213" s="541">
        <v>324.58333333333337</v>
      </c>
      <c r="K213" s="540">
        <v>313.35000000000002</v>
      </c>
      <c r="L213" s="540">
        <v>302.25</v>
      </c>
      <c r="M213" s="540">
        <v>174.10356999999999</v>
      </c>
    </row>
    <row r="214" spans="1:13">
      <c r="A214" s="254">
        <v>204</v>
      </c>
      <c r="B214" s="567" t="s">
        <v>385</v>
      </c>
      <c r="C214" s="540">
        <v>1061.3499999999999</v>
      </c>
      <c r="D214" s="541">
        <v>1064.95</v>
      </c>
      <c r="E214" s="541">
        <v>1046.9000000000001</v>
      </c>
      <c r="F214" s="541">
        <v>1032.45</v>
      </c>
      <c r="G214" s="541">
        <v>1014.4000000000001</v>
      </c>
      <c r="H214" s="541">
        <v>1079.4000000000001</v>
      </c>
      <c r="I214" s="541">
        <v>1097.4499999999998</v>
      </c>
      <c r="J214" s="541">
        <v>1111.9000000000001</v>
      </c>
      <c r="K214" s="540">
        <v>1083</v>
      </c>
      <c r="L214" s="540">
        <v>1050.5</v>
      </c>
      <c r="M214" s="540">
        <v>7.8409599999999999</v>
      </c>
    </row>
    <row r="215" spans="1:13">
      <c r="A215" s="254">
        <v>205</v>
      </c>
      <c r="B215" s="567" t="s">
        <v>386</v>
      </c>
      <c r="C215" s="540">
        <v>85.95</v>
      </c>
      <c r="D215" s="541">
        <v>86.616666666666674</v>
      </c>
      <c r="E215" s="541">
        <v>81.933333333333351</v>
      </c>
      <c r="F215" s="541">
        <v>77.916666666666671</v>
      </c>
      <c r="G215" s="541">
        <v>73.233333333333348</v>
      </c>
      <c r="H215" s="541">
        <v>90.633333333333354</v>
      </c>
      <c r="I215" s="541">
        <v>95.316666666666691</v>
      </c>
      <c r="J215" s="541">
        <v>99.333333333333357</v>
      </c>
      <c r="K215" s="540">
        <v>91.3</v>
      </c>
      <c r="L215" s="540">
        <v>82.6</v>
      </c>
      <c r="M215" s="540">
        <v>68.039019999999994</v>
      </c>
    </row>
    <row r="216" spans="1:13">
      <c r="A216" s="254">
        <v>206</v>
      </c>
      <c r="B216" s="567" t="s">
        <v>113</v>
      </c>
      <c r="C216" s="540">
        <v>244</v>
      </c>
      <c r="D216" s="541">
        <v>244.96666666666667</v>
      </c>
      <c r="E216" s="541">
        <v>237.53333333333333</v>
      </c>
      <c r="F216" s="541">
        <v>231.06666666666666</v>
      </c>
      <c r="G216" s="541">
        <v>223.63333333333333</v>
      </c>
      <c r="H216" s="541">
        <v>251.43333333333334</v>
      </c>
      <c r="I216" s="541">
        <v>258.86666666666667</v>
      </c>
      <c r="J216" s="541">
        <v>265.33333333333337</v>
      </c>
      <c r="K216" s="540">
        <v>252.4</v>
      </c>
      <c r="L216" s="540">
        <v>238.5</v>
      </c>
      <c r="M216" s="540">
        <v>133.01954000000001</v>
      </c>
    </row>
    <row r="217" spans="1:13">
      <c r="A217" s="254">
        <v>207</v>
      </c>
      <c r="B217" s="567" t="s">
        <v>114</v>
      </c>
      <c r="C217" s="540">
        <v>2181.1</v>
      </c>
      <c r="D217" s="541">
        <v>2175.0333333333333</v>
      </c>
      <c r="E217" s="541">
        <v>2156.0666666666666</v>
      </c>
      <c r="F217" s="541">
        <v>2131.0333333333333</v>
      </c>
      <c r="G217" s="541">
        <v>2112.0666666666666</v>
      </c>
      <c r="H217" s="541">
        <v>2200.0666666666666</v>
      </c>
      <c r="I217" s="541">
        <v>2219.0333333333328</v>
      </c>
      <c r="J217" s="541">
        <v>2244.0666666666666</v>
      </c>
      <c r="K217" s="540">
        <v>2194</v>
      </c>
      <c r="L217" s="540">
        <v>2150</v>
      </c>
      <c r="M217" s="540">
        <v>33.640300000000003</v>
      </c>
    </row>
    <row r="218" spans="1:13">
      <c r="A218" s="254">
        <v>208</v>
      </c>
      <c r="B218" s="567" t="s">
        <v>251</v>
      </c>
      <c r="C218" s="540">
        <v>300.5</v>
      </c>
      <c r="D218" s="541">
        <v>302.13333333333338</v>
      </c>
      <c r="E218" s="541">
        <v>296.41666666666674</v>
      </c>
      <c r="F218" s="541">
        <v>292.33333333333337</v>
      </c>
      <c r="G218" s="541">
        <v>286.61666666666673</v>
      </c>
      <c r="H218" s="541">
        <v>306.21666666666675</v>
      </c>
      <c r="I218" s="541">
        <v>311.93333333333334</v>
      </c>
      <c r="J218" s="541">
        <v>316.01666666666677</v>
      </c>
      <c r="K218" s="540">
        <v>307.85000000000002</v>
      </c>
      <c r="L218" s="540">
        <v>298.05</v>
      </c>
      <c r="M218" s="540">
        <v>8.1194799999999994</v>
      </c>
    </row>
    <row r="219" spans="1:13">
      <c r="A219" s="254">
        <v>209</v>
      </c>
      <c r="B219" s="567" t="s">
        <v>387</v>
      </c>
      <c r="C219" s="540">
        <v>43597.4</v>
      </c>
      <c r="D219" s="541">
        <v>43515.4</v>
      </c>
      <c r="E219" s="541">
        <v>43082</v>
      </c>
      <c r="F219" s="541">
        <v>42566.6</v>
      </c>
      <c r="G219" s="541">
        <v>42133.2</v>
      </c>
      <c r="H219" s="541">
        <v>44030.8</v>
      </c>
      <c r="I219" s="541">
        <v>44464.200000000012</v>
      </c>
      <c r="J219" s="541">
        <v>44979.600000000006</v>
      </c>
      <c r="K219" s="540">
        <v>43948.800000000003</v>
      </c>
      <c r="L219" s="540">
        <v>43000</v>
      </c>
      <c r="M219" s="540">
        <v>4.7879999999999999E-2</v>
      </c>
    </row>
    <row r="220" spans="1:13">
      <c r="A220" s="254">
        <v>210</v>
      </c>
      <c r="B220" s="567" t="s">
        <v>252</v>
      </c>
      <c r="C220" s="540">
        <v>45.15</v>
      </c>
      <c r="D220" s="541">
        <v>45.716666666666661</v>
      </c>
      <c r="E220" s="541">
        <v>43.633333333333326</v>
      </c>
      <c r="F220" s="541">
        <v>42.116666666666667</v>
      </c>
      <c r="G220" s="541">
        <v>40.033333333333331</v>
      </c>
      <c r="H220" s="541">
        <v>47.23333333333332</v>
      </c>
      <c r="I220" s="541">
        <v>49.316666666666649</v>
      </c>
      <c r="J220" s="541">
        <v>50.833333333333314</v>
      </c>
      <c r="K220" s="540">
        <v>47.8</v>
      </c>
      <c r="L220" s="540">
        <v>44.2</v>
      </c>
      <c r="M220" s="540">
        <v>48.405659999999997</v>
      </c>
    </row>
    <row r="221" spans="1:13">
      <c r="A221" s="254">
        <v>211</v>
      </c>
      <c r="B221" s="567" t="s">
        <v>108</v>
      </c>
      <c r="C221" s="540">
        <v>2741.3</v>
      </c>
      <c r="D221" s="541">
        <v>2740.15</v>
      </c>
      <c r="E221" s="541">
        <v>2715.3</v>
      </c>
      <c r="F221" s="541">
        <v>2689.3</v>
      </c>
      <c r="G221" s="541">
        <v>2664.4500000000003</v>
      </c>
      <c r="H221" s="541">
        <v>2766.15</v>
      </c>
      <c r="I221" s="541">
        <v>2790.9999999999995</v>
      </c>
      <c r="J221" s="541">
        <v>2817</v>
      </c>
      <c r="K221" s="540">
        <v>2765</v>
      </c>
      <c r="L221" s="540">
        <v>2714.15</v>
      </c>
      <c r="M221" s="540">
        <v>22.751460000000002</v>
      </c>
    </row>
    <row r="222" spans="1:13">
      <c r="A222" s="254">
        <v>212</v>
      </c>
      <c r="B222" s="567" t="s">
        <v>841</v>
      </c>
      <c r="C222" s="540">
        <v>335.85</v>
      </c>
      <c r="D222" s="541">
        <v>339.38333333333338</v>
      </c>
      <c r="E222" s="541">
        <v>327.76666666666677</v>
      </c>
      <c r="F222" s="541">
        <v>319.68333333333339</v>
      </c>
      <c r="G222" s="541">
        <v>308.06666666666678</v>
      </c>
      <c r="H222" s="541">
        <v>347.46666666666675</v>
      </c>
      <c r="I222" s="541">
        <v>359.08333333333343</v>
      </c>
      <c r="J222" s="541">
        <v>367.16666666666674</v>
      </c>
      <c r="K222" s="540">
        <v>351</v>
      </c>
      <c r="L222" s="540">
        <v>331.3</v>
      </c>
      <c r="M222" s="540">
        <v>1.72594</v>
      </c>
    </row>
    <row r="223" spans="1:13">
      <c r="A223" s="254">
        <v>213</v>
      </c>
      <c r="B223" s="567" t="s">
        <v>116</v>
      </c>
      <c r="C223" s="540">
        <v>624.04999999999995</v>
      </c>
      <c r="D223" s="541">
        <v>626.18333333333328</v>
      </c>
      <c r="E223" s="541">
        <v>616.86666666666656</v>
      </c>
      <c r="F223" s="541">
        <v>609.68333333333328</v>
      </c>
      <c r="G223" s="541">
        <v>600.36666666666656</v>
      </c>
      <c r="H223" s="541">
        <v>633.36666666666656</v>
      </c>
      <c r="I223" s="541">
        <v>642.68333333333339</v>
      </c>
      <c r="J223" s="541">
        <v>649.86666666666656</v>
      </c>
      <c r="K223" s="540">
        <v>635.5</v>
      </c>
      <c r="L223" s="540">
        <v>619</v>
      </c>
      <c r="M223" s="540">
        <v>240.55811</v>
      </c>
    </row>
    <row r="224" spans="1:13">
      <c r="A224" s="254">
        <v>214</v>
      </c>
      <c r="B224" s="567" t="s">
        <v>253</v>
      </c>
      <c r="C224" s="540">
        <v>1493.75</v>
      </c>
      <c r="D224" s="541">
        <v>1500.6833333333334</v>
      </c>
      <c r="E224" s="541">
        <v>1481.3666666666668</v>
      </c>
      <c r="F224" s="541">
        <v>1468.9833333333333</v>
      </c>
      <c r="G224" s="541">
        <v>1449.6666666666667</v>
      </c>
      <c r="H224" s="541">
        <v>1513.0666666666668</v>
      </c>
      <c r="I224" s="541">
        <v>1532.3833333333334</v>
      </c>
      <c r="J224" s="541">
        <v>1544.7666666666669</v>
      </c>
      <c r="K224" s="540">
        <v>1520</v>
      </c>
      <c r="L224" s="540">
        <v>1488.3</v>
      </c>
      <c r="M224" s="540">
        <v>7.0551000000000004</v>
      </c>
    </row>
    <row r="225" spans="1:13">
      <c r="A225" s="254">
        <v>215</v>
      </c>
      <c r="B225" s="567" t="s">
        <v>117</v>
      </c>
      <c r="C225" s="540">
        <v>485.45</v>
      </c>
      <c r="D225" s="541">
        <v>487.40000000000003</v>
      </c>
      <c r="E225" s="541">
        <v>477.35000000000008</v>
      </c>
      <c r="F225" s="541">
        <v>469.25000000000006</v>
      </c>
      <c r="G225" s="541">
        <v>459.2000000000001</v>
      </c>
      <c r="H225" s="541">
        <v>495.50000000000006</v>
      </c>
      <c r="I225" s="541">
        <v>505.55</v>
      </c>
      <c r="J225" s="541">
        <v>513.65000000000009</v>
      </c>
      <c r="K225" s="540">
        <v>497.45</v>
      </c>
      <c r="L225" s="540">
        <v>479.3</v>
      </c>
      <c r="M225" s="540">
        <v>31.91423</v>
      </c>
    </row>
    <row r="226" spans="1:13">
      <c r="A226" s="254">
        <v>216</v>
      </c>
      <c r="B226" s="567" t="s">
        <v>388</v>
      </c>
      <c r="C226" s="540">
        <v>402.9</v>
      </c>
      <c r="D226" s="541">
        <v>406.38333333333338</v>
      </c>
      <c r="E226" s="541">
        <v>396.51666666666677</v>
      </c>
      <c r="F226" s="541">
        <v>390.13333333333338</v>
      </c>
      <c r="G226" s="541">
        <v>380.26666666666677</v>
      </c>
      <c r="H226" s="541">
        <v>412.76666666666677</v>
      </c>
      <c r="I226" s="541">
        <v>422.63333333333344</v>
      </c>
      <c r="J226" s="541">
        <v>429.01666666666677</v>
      </c>
      <c r="K226" s="540">
        <v>416.25</v>
      </c>
      <c r="L226" s="540">
        <v>400</v>
      </c>
      <c r="M226" s="540">
        <v>6.2582000000000004</v>
      </c>
    </row>
    <row r="227" spans="1:13">
      <c r="A227" s="254">
        <v>217</v>
      </c>
      <c r="B227" s="567" t="s">
        <v>389</v>
      </c>
      <c r="C227" s="540">
        <v>2764.85</v>
      </c>
      <c r="D227" s="541">
        <v>2792.9499999999994</v>
      </c>
      <c r="E227" s="541">
        <v>2723.9499999999989</v>
      </c>
      <c r="F227" s="541">
        <v>2683.0499999999997</v>
      </c>
      <c r="G227" s="541">
        <v>2614.0499999999993</v>
      </c>
      <c r="H227" s="541">
        <v>2833.8499999999985</v>
      </c>
      <c r="I227" s="541">
        <v>2902.8499999999995</v>
      </c>
      <c r="J227" s="541">
        <v>2943.7499999999982</v>
      </c>
      <c r="K227" s="540">
        <v>2861.95</v>
      </c>
      <c r="L227" s="540">
        <v>2752.05</v>
      </c>
      <c r="M227" s="540">
        <v>1.5350000000000001E-2</v>
      </c>
    </row>
    <row r="228" spans="1:13">
      <c r="A228" s="254">
        <v>218</v>
      </c>
      <c r="B228" s="567" t="s">
        <v>254</v>
      </c>
      <c r="C228" s="540">
        <v>31.4</v>
      </c>
      <c r="D228" s="541">
        <v>31.666666666666668</v>
      </c>
      <c r="E228" s="541">
        <v>30.383333333333333</v>
      </c>
      <c r="F228" s="541">
        <v>29.366666666666664</v>
      </c>
      <c r="G228" s="541">
        <v>28.083333333333329</v>
      </c>
      <c r="H228" s="541">
        <v>32.683333333333337</v>
      </c>
      <c r="I228" s="541">
        <v>33.966666666666676</v>
      </c>
      <c r="J228" s="541">
        <v>34.983333333333341</v>
      </c>
      <c r="K228" s="540">
        <v>32.950000000000003</v>
      </c>
      <c r="L228" s="540">
        <v>30.65</v>
      </c>
      <c r="M228" s="540">
        <v>240.35007999999999</v>
      </c>
    </row>
    <row r="229" spans="1:13">
      <c r="A229" s="254">
        <v>219</v>
      </c>
      <c r="B229" s="567" t="s">
        <v>119</v>
      </c>
      <c r="C229" s="540">
        <v>62.4</v>
      </c>
      <c r="D229" s="541">
        <v>62.266666666666659</v>
      </c>
      <c r="E229" s="541">
        <v>57.73333333333332</v>
      </c>
      <c r="F229" s="541">
        <v>53.066666666666663</v>
      </c>
      <c r="G229" s="541">
        <v>48.533333333333324</v>
      </c>
      <c r="H229" s="541">
        <v>66.933333333333309</v>
      </c>
      <c r="I229" s="541">
        <v>71.466666666666669</v>
      </c>
      <c r="J229" s="541">
        <v>76.133333333333312</v>
      </c>
      <c r="K229" s="540">
        <v>66.8</v>
      </c>
      <c r="L229" s="540">
        <v>57.6</v>
      </c>
      <c r="M229" s="540">
        <v>2614.1798899999999</v>
      </c>
    </row>
    <row r="230" spans="1:13">
      <c r="A230" s="254">
        <v>220</v>
      </c>
      <c r="B230" s="567" t="s">
        <v>390</v>
      </c>
      <c r="C230" s="540">
        <v>52.15</v>
      </c>
      <c r="D230" s="541">
        <v>52.216666666666669</v>
      </c>
      <c r="E230" s="541">
        <v>49.433333333333337</v>
      </c>
      <c r="F230" s="541">
        <v>46.716666666666669</v>
      </c>
      <c r="G230" s="541">
        <v>43.933333333333337</v>
      </c>
      <c r="H230" s="541">
        <v>54.933333333333337</v>
      </c>
      <c r="I230" s="541">
        <v>57.716666666666669</v>
      </c>
      <c r="J230" s="541">
        <v>60.433333333333337</v>
      </c>
      <c r="K230" s="540">
        <v>55</v>
      </c>
      <c r="L230" s="540">
        <v>49.5</v>
      </c>
      <c r="M230" s="540">
        <v>423.17631</v>
      </c>
    </row>
    <row r="231" spans="1:13">
      <c r="A231" s="254">
        <v>221</v>
      </c>
      <c r="B231" s="567" t="s">
        <v>391</v>
      </c>
      <c r="C231" s="540">
        <v>1263.0999999999999</v>
      </c>
      <c r="D231" s="541">
        <v>1281.0333333333333</v>
      </c>
      <c r="E231" s="541">
        <v>1232.0666666666666</v>
      </c>
      <c r="F231" s="541">
        <v>1201.0333333333333</v>
      </c>
      <c r="G231" s="541">
        <v>1152.0666666666666</v>
      </c>
      <c r="H231" s="541">
        <v>1312.0666666666666</v>
      </c>
      <c r="I231" s="541">
        <v>1361.0333333333333</v>
      </c>
      <c r="J231" s="541">
        <v>1392.0666666666666</v>
      </c>
      <c r="K231" s="540">
        <v>1330</v>
      </c>
      <c r="L231" s="540">
        <v>1250</v>
      </c>
      <c r="M231" s="540">
        <v>0.39828999999999998</v>
      </c>
    </row>
    <row r="232" spans="1:13">
      <c r="A232" s="254">
        <v>222</v>
      </c>
      <c r="B232" s="567" t="s">
        <v>392</v>
      </c>
      <c r="C232" s="540">
        <v>214.8</v>
      </c>
      <c r="D232" s="541">
        <v>217.7166666666667</v>
      </c>
      <c r="E232" s="541">
        <v>207.63333333333338</v>
      </c>
      <c r="F232" s="541">
        <v>200.4666666666667</v>
      </c>
      <c r="G232" s="541">
        <v>190.38333333333338</v>
      </c>
      <c r="H232" s="541">
        <v>224.88333333333338</v>
      </c>
      <c r="I232" s="541">
        <v>234.9666666666667</v>
      </c>
      <c r="J232" s="541">
        <v>242.13333333333338</v>
      </c>
      <c r="K232" s="540">
        <v>227.8</v>
      </c>
      <c r="L232" s="540">
        <v>210.55</v>
      </c>
      <c r="M232" s="540">
        <v>4.4729200000000002</v>
      </c>
    </row>
    <row r="233" spans="1:13">
      <c r="A233" s="254">
        <v>223</v>
      </c>
      <c r="B233" s="567" t="s">
        <v>747</v>
      </c>
      <c r="C233" s="540">
        <v>1200.5</v>
      </c>
      <c r="D233" s="541">
        <v>1199.9166666666667</v>
      </c>
      <c r="E233" s="541">
        <v>1194.8333333333335</v>
      </c>
      <c r="F233" s="541">
        <v>1189.1666666666667</v>
      </c>
      <c r="G233" s="541">
        <v>1184.0833333333335</v>
      </c>
      <c r="H233" s="541">
        <v>1205.5833333333335</v>
      </c>
      <c r="I233" s="541">
        <v>1210.666666666667</v>
      </c>
      <c r="J233" s="541">
        <v>1216.3333333333335</v>
      </c>
      <c r="K233" s="540">
        <v>1205</v>
      </c>
      <c r="L233" s="540">
        <v>1194.25</v>
      </c>
      <c r="M233" s="540">
        <v>0.22025</v>
      </c>
    </row>
    <row r="234" spans="1:13">
      <c r="A234" s="254">
        <v>224</v>
      </c>
      <c r="B234" s="567" t="s">
        <v>751</v>
      </c>
      <c r="C234" s="540">
        <v>601.75</v>
      </c>
      <c r="D234" s="541">
        <v>614.2166666666667</v>
      </c>
      <c r="E234" s="541">
        <v>587.53333333333342</v>
      </c>
      <c r="F234" s="541">
        <v>573.31666666666672</v>
      </c>
      <c r="G234" s="541">
        <v>546.63333333333344</v>
      </c>
      <c r="H234" s="541">
        <v>628.43333333333339</v>
      </c>
      <c r="I234" s="541">
        <v>655.11666666666679</v>
      </c>
      <c r="J234" s="541">
        <v>669.33333333333337</v>
      </c>
      <c r="K234" s="540">
        <v>640.9</v>
      </c>
      <c r="L234" s="540">
        <v>600</v>
      </c>
      <c r="M234" s="540">
        <v>7.3854499999999996</v>
      </c>
    </row>
    <row r="235" spans="1:13">
      <c r="A235" s="254">
        <v>225</v>
      </c>
      <c r="B235" s="567" t="s">
        <v>393</v>
      </c>
      <c r="C235" s="540">
        <v>107.15</v>
      </c>
      <c r="D235" s="541">
        <v>108.01666666666667</v>
      </c>
      <c r="E235" s="541">
        <v>105.53333333333333</v>
      </c>
      <c r="F235" s="541">
        <v>103.91666666666667</v>
      </c>
      <c r="G235" s="541">
        <v>101.43333333333334</v>
      </c>
      <c r="H235" s="541">
        <v>109.63333333333333</v>
      </c>
      <c r="I235" s="541">
        <v>112.11666666666665</v>
      </c>
      <c r="J235" s="541">
        <v>113.73333333333332</v>
      </c>
      <c r="K235" s="540">
        <v>110.5</v>
      </c>
      <c r="L235" s="540">
        <v>106.4</v>
      </c>
      <c r="M235" s="540">
        <v>6.5458499999999997</v>
      </c>
    </row>
    <row r="236" spans="1:13">
      <c r="A236" s="254">
        <v>226</v>
      </c>
      <c r="B236" s="567" t="s">
        <v>394</v>
      </c>
      <c r="C236" s="540">
        <v>95.55</v>
      </c>
      <c r="D236" s="541">
        <v>96.2</v>
      </c>
      <c r="E236" s="541">
        <v>94.4</v>
      </c>
      <c r="F236" s="541">
        <v>93.25</v>
      </c>
      <c r="G236" s="541">
        <v>91.45</v>
      </c>
      <c r="H236" s="541">
        <v>97.350000000000009</v>
      </c>
      <c r="I236" s="541">
        <v>99.149999999999991</v>
      </c>
      <c r="J236" s="541">
        <v>100.30000000000001</v>
      </c>
      <c r="K236" s="540">
        <v>98</v>
      </c>
      <c r="L236" s="540">
        <v>95.05</v>
      </c>
      <c r="M236" s="540">
        <v>14.602309999999999</v>
      </c>
    </row>
    <row r="237" spans="1:13">
      <c r="A237" s="254">
        <v>227</v>
      </c>
      <c r="B237" s="567" t="s">
        <v>126</v>
      </c>
      <c r="C237" s="540">
        <v>215.95</v>
      </c>
      <c r="D237" s="541">
        <v>216.28333333333333</v>
      </c>
      <c r="E237" s="541">
        <v>213.66666666666666</v>
      </c>
      <c r="F237" s="541">
        <v>211.38333333333333</v>
      </c>
      <c r="G237" s="541">
        <v>208.76666666666665</v>
      </c>
      <c r="H237" s="541">
        <v>218.56666666666666</v>
      </c>
      <c r="I237" s="541">
        <v>221.18333333333334</v>
      </c>
      <c r="J237" s="541">
        <v>223.46666666666667</v>
      </c>
      <c r="K237" s="540">
        <v>218.9</v>
      </c>
      <c r="L237" s="540">
        <v>214</v>
      </c>
      <c r="M237" s="540">
        <v>281.25202999999999</v>
      </c>
    </row>
    <row r="238" spans="1:13">
      <c r="A238" s="254">
        <v>228</v>
      </c>
      <c r="B238" s="567" t="s">
        <v>396</v>
      </c>
      <c r="C238" s="540">
        <v>127.15</v>
      </c>
      <c r="D238" s="541">
        <v>127.95</v>
      </c>
      <c r="E238" s="541">
        <v>125.1</v>
      </c>
      <c r="F238" s="541">
        <v>123.05</v>
      </c>
      <c r="G238" s="541">
        <v>120.19999999999999</v>
      </c>
      <c r="H238" s="541">
        <v>130</v>
      </c>
      <c r="I238" s="541">
        <v>132.85</v>
      </c>
      <c r="J238" s="541">
        <v>134.9</v>
      </c>
      <c r="K238" s="540">
        <v>130.80000000000001</v>
      </c>
      <c r="L238" s="540">
        <v>125.9</v>
      </c>
      <c r="M238" s="540">
        <v>11.342219999999999</v>
      </c>
    </row>
    <row r="239" spans="1:13">
      <c r="A239" s="254">
        <v>229</v>
      </c>
      <c r="B239" s="567" t="s">
        <v>397</v>
      </c>
      <c r="C239" s="540">
        <v>165.4</v>
      </c>
      <c r="D239" s="541">
        <v>166.23333333333335</v>
      </c>
      <c r="E239" s="541">
        <v>163.26666666666671</v>
      </c>
      <c r="F239" s="541">
        <v>161.13333333333335</v>
      </c>
      <c r="G239" s="541">
        <v>158.16666666666671</v>
      </c>
      <c r="H239" s="541">
        <v>168.3666666666667</v>
      </c>
      <c r="I239" s="541">
        <v>171.33333333333334</v>
      </c>
      <c r="J239" s="541">
        <v>173.4666666666667</v>
      </c>
      <c r="K239" s="540">
        <v>169.2</v>
      </c>
      <c r="L239" s="540">
        <v>164.1</v>
      </c>
      <c r="M239" s="540">
        <v>9.5417699999999996</v>
      </c>
    </row>
    <row r="240" spans="1:13">
      <c r="A240" s="254">
        <v>230</v>
      </c>
      <c r="B240" s="567" t="s">
        <v>115</v>
      </c>
      <c r="C240" s="540">
        <v>228.9</v>
      </c>
      <c r="D240" s="541">
        <v>233.20000000000002</v>
      </c>
      <c r="E240" s="541">
        <v>219.00000000000003</v>
      </c>
      <c r="F240" s="541">
        <v>209.10000000000002</v>
      </c>
      <c r="G240" s="541">
        <v>194.90000000000003</v>
      </c>
      <c r="H240" s="541">
        <v>243.10000000000002</v>
      </c>
      <c r="I240" s="541">
        <v>257.3</v>
      </c>
      <c r="J240" s="541">
        <v>267.20000000000005</v>
      </c>
      <c r="K240" s="540">
        <v>247.4</v>
      </c>
      <c r="L240" s="540">
        <v>223.3</v>
      </c>
      <c r="M240" s="540">
        <v>563.44546000000003</v>
      </c>
    </row>
    <row r="241" spans="1:13">
      <c r="A241" s="254">
        <v>231</v>
      </c>
      <c r="B241" s="567" t="s">
        <v>398</v>
      </c>
      <c r="C241" s="540">
        <v>81.650000000000006</v>
      </c>
      <c r="D241" s="541">
        <v>82.600000000000009</v>
      </c>
      <c r="E241" s="541">
        <v>79.450000000000017</v>
      </c>
      <c r="F241" s="541">
        <v>77.250000000000014</v>
      </c>
      <c r="G241" s="541">
        <v>74.100000000000023</v>
      </c>
      <c r="H241" s="541">
        <v>84.800000000000011</v>
      </c>
      <c r="I241" s="541">
        <v>87.950000000000017</v>
      </c>
      <c r="J241" s="541">
        <v>90.15</v>
      </c>
      <c r="K241" s="540">
        <v>85.75</v>
      </c>
      <c r="L241" s="540">
        <v>80.400000000000006</v>
      </c>
      <c r="M241" s="540">
        <v>67.177660000000003</v>
      </c>
    </row>
    <row r="242" spans="1:13">
      <c r="A242" s="254">
        <v>232</v>
      </c>
      <c r="B242" s="567" t="s">
        <v>748</v>
      </c>
      <c r="C242" s="540">
        <v>8836.7999999999993</v>
      </c>
      <c r="D242" s="541">
        <v>8909.25</v>
      </c>
      <c r="E242" s="541">
        <v>8678.5499999999993</v>
      </c>
      <c r="F242" s="541">
        <v>8520.2999999999993</v>
      </c>
      <c r="G242" s="541">
        <v>8289.5999999999985</v>
      </c>
      <c r="H242" s="541">
        <v>9067.5</v>
      </c>
      <c r="I242" s="541">
        <v>9298.2000000000007</v>
      </c>
      <c r="J242" s="541">
        <v>9456.4500000000007</v>
      </c>
      <c r="K242" s="540">
        <v>9139.9500000000007</v>
      </c>
      <c r="L242" s="540">
        <v>8751</v>
      </c>
      <c r="M242" s="540">
        <v>0.97521999999999998</v>
      </c>
    </row>
    <row r="243" spans="1:13">
      <c r="A243" s="254">
        <v>233</v>
      </c>
      <c r="B243" s="567" t="s">
        <v>255</v>
      </c>
      <c r="C243" s="540">
        <v>142.19999999999999</v>
      </c>
      <c r="D243" s="541">
        <v>144.16666666666666</v>
      </c>
      <c r="E243" s="541">
        <v>134.58333333333331</v>
      </c>
      <c r="F243" s="541">
        <v>126.96666666666667</v>
      </c>
      <c r="G243" s="541">
        <v>117.38333333333333</v>
      </c>
      <c r="H243" s="541">
        <v>151.7833333333333</v>
      </c>
      <c r="I243" s="541">
        <v>161.36666666666662</v>
      </c>
      <c r="J243" s="541">
        <v>168.98333333333329</v>
      </c>
      <c r="K243" s="540">
        <v>153.75</v>
      </c>
      <c r="L243" s="540">
        <v>136.55000000000001</v>
      </c>
      <c r="M243" s="540">
        <v>80.109719999999996</v>
      </c>
    </row>
    <row r="244" spans="1:13">
      <c r="A244" s="254">
        <v>234</v>
      </c>
      <c r="B244" s="567" t="s">
        <v>399</v>
      </c>
      <c r="C244" s="540">
        <v>295.2</v>
      </c>
      <c r="D244" s="541">
        <v>295.36666666666662</v>
      </c>
      <c r="E244" s="541">
        <v>289.83333333333326</v>
      </c>
      <c r="F244" s="541">
        <v>284.46666666666664</v>
      </c>
      <c r="G244" s="541">
        <v>278.93333333333328</v>
      </c>
      <c r="H244" s="541">
        <v>300.73333333333323</v>
      </c>
      <c r="I244" s="541">
        <v>306.26666666666665</v>
      </c>
      <c r="J244" s="541">
        <v>311.63333333333321</v>
      </c>
      <c r="K244" s="540">
        <v>300.89999999999998</v>
      </c>
      <c r="L244" s="540">
        <v>290</v>
      </c>
      <c r="M244" s="540">
        <v>10.164289999999999</v>
      </c>
    </row>
    <row r="245" spans="1:13">
      <c r="A245" s="254">
        <v>235</v>
      </c>
      <c r="B245" s="567" t="s">
        <v>256</v>
      </c>
      <c r="C245" s="540">
        <v>123.8</v>
      </c>
      <c r="D245" s="541">
        <v>124.45</v>
      </c>
      <c r="E245" s="541">
        <v>122.7</v>
      </c>
      <c r="F245" s="541">
        <v>121.6</v>
      </c>
      <c r="G245" s="541">
        <v>119.85</v>
      </c>
      <c r="H245" s="541">
        <v>125.55000000000001</v>
      </c>
      <c r="I245" s="541">
        <v>127.30000000000001</v>
      </c>
      <c r="J245" s="541">
        <v>128.40000000000003</v>
      </c>
      <c r="K245" s="540">
        <v>126.2</v>
      </c>
      <c r="L245" s="540">
        <v>123.35</v>
      </c>
      <c r="M245" s="540">
        <v>43.351649999999999</v>
      </c>
    </row>
    <row r="246" spans="1:13">
      <c r="A246" s="254">
        <v>236</v>
      </c>
      <c r="B246" s="567" t="s">
        <v>125</v>
      </c>
      <c r="C246" s="540">
        <v>97.55</v>
      </c>
      <c r="D246" s="541">
        <v>98.05</v>
      </c>
      <c r="E246" s="541">
        <v>95.6</v>
      </c>
      <c r="F246" s="541">
        <v>93.649999999999991</v>
      </c>
      <c r="G246" s="541">
        <v>91.199999999999989</v>
      </c>
      <c r="H246" s="541">
        <v>100</v>
      </c>
      <c r="I246" s="541">
        <v>102.45000000000002</v>
      </c>
      <c r="J246" s="541">
        <v>104.4</v>
      </c>
      <c r="K246" s="540">
        <v>100.5</v>
      </c>
      <c r="L246" s="540">
        <v>96.1</v>
      </c>
      <c r="M246" s="540">
        <v>421.93351000000001</v>
      </c>
    </row>
    <row r="247" spans="1:13">
      <c r="A247" s="254">
        <v>237</v>
      </c>
      <c r="B247" s="567" t="s">
        <v>400</v>
      </c>
      <c r="C247" s="540">
        <v>17.600000000000001</v>
      </c>
      <c r="D247" s="541">
        <v>18.400000000000002</v>
      </c>
      <c r="E247" s="541">
        <v>16.150000000000006</v>
      </c>
      <c r="F247" s="541">
        <v>14.700000000000003</v>
      </c>
      <c r="G247" s="541">
        <v>12.450000000000006</v>
      </c>
      <c r="H247" s="541">
        <v>19.850000000000005</v>
      </c>
      <c r="I247" s="541">
        <v>22.099999999999998</v>
      </c>
      <c r="J247" s="541">
        <v>23.550000000000004</v>
      </c>
      <c r="K247" s="540">
        <v>20.65</v>
      </c>
      <c r="L247" s="540">
        <v>16.95</v>
      </c>
      <c r="M247" s="540">
        <v>1608.5282</v>
      </c>
    </row>
    <row r="248" spans="1:13">
      <c r="A248" s="254">
        <v>238</v>
      </c>
      <c r="B248" s="567" t="s">
        <v>773</v>
      </c>
      <c r="C248" s="540">
        <v>1675.4</v>
      </c>
      <c r="D248" s="541">
        <v>1682.2</v>
      </c>
      <c r="E248" s="541">
        <v>1649.15</v>
      </c>
      <c r="F248" s="541">
        <v>1622.9</v>
      </c>
      <c r="G248" s="541">
        <v>1589.8500000000001</v>
      </c>
      <c r="H248" s="541">
        <v>1708.45</v>
      </c>
      <c r="I248" s="541">
        <v>1741.4999999999998</v>
      </c>
      <c r="J248" s="541">
        <v>1767.75</v>
      </c>
      <c r="K248" s="540">
        <v>1715.25</v>
      </c>
      <c r="L248" s="540">
        <v>1655.95</v>
      </c>
      <c r="M248" s="540">
        <v>9.9736399999999996</v>
      </c>
    </row>
    <row r="249" spans="1:13">
      <c r="A249" s="254">
        <v>239</v>
      </c>
      <c r="B249" s="567" t="s">
        <v>749</v>
      </c>
      <c r="C249" s="540">
        <v>301.05</v>
      </c>
      <c r="D249" s="541">
        <v>301.16666666666669</v>
      </c>
      <c r="E249" s="541">
        <v>294.88333333333338</v>
      </c>
      <c r="F249" s="541">
        <v>288.7166666666667</v>
      </c>
      <c r="G249" s="541">
        <v>282.43333333333339</v>
      </c>
      <c r="H249" s="541">
        <v>307.33333333333337</v>
      </c>
      <c r="I249" s="541">
        <v>313.61666666666667</v>
      </c>
      <c r="J249" s="541">
        <v>319.78333333333336</v>
      </c>
      <c r="K249" s="540">
        <v>307.45</v>
      </c>
      <c r="L249" s="540">
        <v>295</v>
      </c>
      <c r="M249" s="540">
        <v>1.6585799999999999</v>
      </c>
    </row>
    <row r="250" spans="1:13">
      <c r="A250" s="254">
        <v>240</v>
      </c>
      <c r="B250" s="567" t="s">
        <v>120</v>
      </c>
      <c r="C250" s="540">
        <v>542.95000000000005</v>
      </c>
      <c r="D250" s="541">
        <v>549.18333333333339</v>
      </c>
      <c r="E250" s="541">
        <v>528.41666666666674</v>
      </c>
      <c r="F250" s="541">
        <v>513.88333333333333</v>
      </c>
      <c r="G250" s="541">
        <v>493.11666666666667</v>
      </c>
      <c r="H250" s="541">
        <v>563.71666666666681</v>
      </c>
      <c r="I250" s="541">
        <v>584.48333333333346</v>
      </c>
      <c r="J250" s="541">
        <v>599.01666666666688</v>
      </c>
      <c r="K250" s="540">
        <v>569.95000000000005</v>
      </c>
      <c r="L250" s="540">
        <v>534.65</v>
      </c>
      <c r="M250" s="540">
        <v>51.114420000000003</v>
      </c>
    </row>
    <row r="251" spans="1:13">
      <c r="A251" s="254">
        <v>241</v>
      </c>
      <c r="B251" s="567" t="s">
        <v>831</v>
      </c>
      <c r="C251" s="540">
        <v>260.75</v>
      </c>
      <c r="D251" s="541">
        <v>260.2166666666667</v>
      </c>
      <c r="E251" s="541">
        <v>254.58333333333337</v>
      </c>
      <c r="F251" s="541">
        <v>248.41666666666669</v>
      </c>
      <c r="G251" s="541">
        <v>242.78333333333336</v>
      </c>
      <c r="H251" s="541">
        <v>266.38333333333338</v>
      </c>
      <c r="I251" s="541">
        <v>272.01666666666671</v>
      </c>
      <c r="J251" s="541">
        <v>278.18333333333339</v>
      </c>
      <c r="K251" s="540">
        <v>265.85000000000002</v>
      </c>
      <c r="L251" s="540">
        <v>254.05</v>
      </c>
      <c r="M251" s="540">
        <v>58.510199999999998</v>
      </c>
    </row>
    <row r="252" spans="1:13">
      <c r="A252" s="254">
        <v>242</v>
      </c>
      <c r="B252" s="567" t="s">
        <v>122</v>
      </c>
      <c r="C252" s="540">
        <v>1065.9000000000001</v>
      </c>
      <c r="D252" s="541">
        <v>1056.0833333333333</v>
      </c>
      <c r="E252" s="541">
        <v>1037.6166666666666</v>
      </c>
      <c r="F252" s="541">
        <v>1009.3333333333333</v>
      </c>
      <c r="G252" s="541">
        <v>990.86666666666656</v>
      </c>
      <c r="H252" s="541">
        <v>1084.3666666666666</v>
      </c>
      <c r="I252" s="541">
        <v>1102.8333333333333</v>
      </c>
      <c r="J252" s="541">
        <v>1131.1166666666666</v>
      </c>
      <c r="K252" s="540">
        <v>1074.55</v>
      </c>
      <c r="L252" s="540">
        <v>1027.8</v>
      </c>
      <c r="M252" s="540">
        <v>145.57526999999999</v>
      </c>
    </row>
    <row r="253" spans="1:13">
      <c r="A253" s="254">
        <v>243</v>
      </c>
      <c r="B253" s="567" t="s">
        <v>257</v>
      </c>
      <c r="C253" s="540">
        <v>5170.1499999999996</v>
      </c>
      <c r="D253" s="541">
        <v>5183.5666666666666</v>
      </c>
      <c r="E253" s="541">
        <v>5097.1333333333332</v>
      </c>
      <c r="F253" s="541">
        <v>5024.1166666666668</v>
      </c>
      <c r="G253" s="541">
        <v>4937.6833333333334</v>
      </c>
      <c r="H253" s="541">
        <v>5256.583333333333</v>
      </c>
      <c r="I253" s="541">
        <v>5343.0166666666655</v>
      </c>
      <c r="J253" s="541">
        <v>5416.0333333333328</v>
      </c>
      <c r="K253" s="540">
        <v>5270</v>
      </c>
      <c r="L253" s="540">
        <v>5110.55</v>
      </c>
      <c r="M253" s="540">
        <v>8.6544600000000003</v>
      </c>
    </row>
    <row r="254" spans="1:13">
      <c r="A254" s="254">
        <v>244</v>
      </c>
      <c r="B254" s="567" t="s">
        <v>124</v>
      </c>
      <c r="C254" s="540">
        <v>1291.3</v>
      </c>
      <c r="D254" s="541">
        <v>1289.2</v>
      </c>
      <c r="E254" s="541">
        <v>1278.9000000000001</v>
      </c>
      <c r="F254" s="541">
        <v>1266.5</v>
      </c>
      <c r="G254" s="541">
        <v>1256.2</v>
      </c>
      <c r="H254" s="541">
        <v>1301.6000000000001</v>
      </c>
      <c r="I254" s="541">
        <v>1311.8999999999999</v>
      </c>
      <c r="J254" s="541">
        <v>1324.3000000000002</v>
      </c>
      <c r="K254" s="540">
        <v>1299.5</v>
      </c>
      <c r="L254" s="540">
        <v>1276.8</v>
      </c>
      <c r="M254" s="540">
        <v>53.89696</v>
      </c>
    </row>
    <row r="255" spans="1:13">
      <c r="A255" s="254">
        <v>245</v>
      </c>
      <c r="B255" s="567" t="s">
        <v>750</v>
      </c>
      <c r="C255" s="540">
        <v>748.2</v>
      </c>
      <c r="D255" s="541">
        <v>756.56666666666661</v>
      </c>
      <c r="E255" s="541">
        <v>727.63333333333321</v>
      </c>
      <c r="F255" s="541">
        <v>707.06666666666661</v>
      </c>
      <c r="G255" s="541">
        <v>678.13333333333321</v>
      </c>
      <c r="H255" s="541">
        <v>777.13333333333321</v>
      </c>
      <c r="I255" s="541">
        <v>806.06666666666661</v>
      </c>
      <c r="J255" s="541">
        <v>826.63333333333321</v>
      </c>
      <c r="K255" s="540">
        <v>785.5</v>
      </c>
      <c r="L255" s="540">
        <v>736</v>
      </c>
      <c r="M255" s="540">
        <v>0.38912000000000002</v>
      </c>
    </row>
    <row r="256" spans="1:13">
      <c r="A256" s="254">
        <v>246</v>
      </c>
      <c r="B256" s="567" t="s">
        <v>401</v>
      </c>
      <c r="C256" s="540">
        <v>324</v>
      </c>
      <c r="D256" s="541">
        <v>324.08333333333331</v>
      </c>
      <c r="E256" s="541">
        <v>320.71666666666664</v>
      </c>
      <c r="F256" s="541">
        <v>317.43333333333334</v>
      </c>
      <c r="G256" s="541">
        <v>314.06666666666666</v>
      </c>
      <c r="H256" s="541">
        <v>327.36666666666662</v>
      </c>
      <c r="I256" s="541">
        <v>330.73333333333329</v>
      </c>
      <c r="J256" s="541">
        <v>334.01666666666659</v>
      </c>
      <c r="K256" s="540">
        <v>327.45</v>
      </c>
      <c r="L256" s="540">
        <v>320.8</v>
      </c>
      <c r="M256" s="540">
        <v>4.6343300000000003</v>
      </c>
    </row>
    <row r="257" spans="1:13">
      <c r="A257" s="254">
        <v>247</v>
      </c>
      <c r="B257" s="567" t="s">
        <v>121</v>
      </c>
      <c r="C257" s="540">
        <v>1565.8</v>
      </c>
      <c r="D257" s="541">
        <v>1573.1000000000001</v>
      </c>
      <c r="E257" s="541">
        <v>1537.7500000000002</v>
      </c>
      <c r="F257" s="541">
        <v>1509.7</v>
      </c>
      <c r="G257" s="541">
        <v>1474.3500000000001</v>
      </c>
      <c r="H257" s="541">
        <v>1601.1500000000003</v>
      </c>
      <c r="I257" s="541">
        <v>1636.5000000000002</v>
      </c>
      <c r="J257" s="541">
        <v>1664.5500000000004</v>
      </c>
      <c r="K257" s="540">
        <v>1608.45</v>
      </c>
      <c r="L257" s="540">
        <v>1545.05</v>
      </c>
      <c r="M257" s="540">
        <v>8.5539299999999994</v>
      </c>
    </row>
    <row r="258" spans="1:13">
      <c r="A258" s="254">
        <v>248</v>
      </c>
      <c r="B258" s="567" t="s">
        <v>258</v>
      </c>
      <c r="C258" s="540">
        <v>1849.55</v>
      </c>
      <c r="D258" s="541">
        <v>1851.1166666666668</v>
      </c>
      <c r="E258" s="541">
        <v>1838.4333333333336</v>
      </c>
      <c r="F258" s="541">
        <v>1827.3166666666668</v>
      </c>
      <c r="G258" s="541">
        <v>1814.6333333333337</v>
      </c>
      <c r="H258" s="541">
        <v>1862.2333333333336</v>
      </c>
      <c r="I258" s="541">
        <v>1874.916666666667</v>
      </c>
      <c r="J258" s="541">
        <v>1886.0333333333335</v>
      </c>
      <c r="K258" s="540">
        <v>1863.8</v>
      </c>
      <c r="L258" s="540">
        <v>1840</v>
      </c>
      <c r="M258" s="540">
        <v>1.9214500000000001</v>
      </c>
    </row>
    <row r="259" spans="1:13">
      <c r="A259" s="254">
        <v>249</v>
      </c>
      <c r="B259" s="567" t="s">
        <v>402</v>
      </c>
      <c r="C259" s="540">
        <v>1110.5</v>
      </c>
      <c r="D259" s="541">
        <v>1122.3500000000001</v>
      </c>
      <c r="E259" s="541">
        <v>1090.1000000000004</v>
      </c>
      <c r="F259" s="541">
        <v>1069.7000000000003</v>
      </c>
      <c r="G259" s="541">
        <v>1037.4500000000005</v>
      </c>
      <c r="H259" s="541">
        <v>1142.7500000000002</v>
      </c>
      <c r="I259" s="541">
        <v>1174.9999999999998</v>
      </c>
      <c r="J259" s="541">
        <v>1195.4000000000001</v>
      </c>
      <c r="K259" s="540">
        <v>1154.5999999999999</v>
      </c>
      <c r="L259" s="540">
        <v>1101.95</v>
      </c>
      <c r="M259" s="540">
        <v>1.4543699999999999</v>
      </c>
    </row>
    <row r="260" spans="1:13">
      <c r="A260" s="254">
        <v>250</v>
      </c>
      <c r="B260" s="567" t="s">
        <v>403</v>
      </c>
      <c r="C260" s="540">
        <v>2610.1999999999998</v>
      </c>
      <c r="D260" s="541">
        <v>2635.5666666666666</v>
      </c>
      <c r="E260" s="541">
        <v>2544.6333333333332</v>
      </c>
      <c r="F260" s="541">
        <v>2479.0666666666666</v>
      </c>
      <c r="G260" s="541">
        <v>2388.1333333333332</v>
      </c>
      <c r="H260" s="541">
        <v>2701.1333333333332</v>
      </c>
      <c r="I260" s="541">
        <v>2792.0666666666666</v>
      </c>
      <c r="J260" s="541">
        <v>2857.6333333333332</v>
      </c>
      <c r="K260" s="540">
        <v>2726.5</v>
      </c>
      <c r="L260" s="540">
        <v>2570</v>
      </c>
      <c r="M260" s="540">
        <v>2.3978100000000002</v>
      </c>
    </row>
    <row r="261" spans="1:13">
      <c r="A261" s="254">
        <v>251</v>
      </c>
      <c r="B261" s="567" t="s">
        <v>404</v>
      </c>
      <c r="C261" s="540">
        <v>376.25</v>
      </c>
      <c r="D261" s="541">
        <v>375.98333333333335</v>
      </c>
      <c r="E261" s="541">
        <v>361.9666666666667</v>
      </c>
      <c r="F261" s="541">
        <v>347.68333333333334</v>
      </c>
      <c r="G261" s="541">
        <v>333.66666666666669</v>
      </c>
      <c r="H261" s="541">
        <v>390.26666666666671</v>
      </c>
      <c r="I261" s="541">
        <v>404.28333333333336</v>
      </c>
      <c r="J261" s="541">
        <v>418.56666666666672</v>
      </c>
      <c r="K261" s="540">
        <v>390</v>
      </c>
      <c r="L261" s="540">
        <v>361.7</v>
      </c>
      <c r="M261" s="540">
        <v>5.2030099999999999</v>
      </c>
    </row>
    <row r="262" spans="1:13">
      <c r="A262" s="254">
        <v>252</v>
      </c>
      <c r="B262" s="567" t="s">
        <v>405</v>
      </c>
      <c r="C262" s="540">
        <v>142.75</v>
      </c>
      <c r="D262" s="541">
        <v>144.06666666666666</v>
      </c>
      <c r="E262" s="541">
        <v>139.73333333333332</v>
      </c>
      <c r="F262" s="541">
        <v>136.71666666666667</v>
      </c>
      <c r="G262" s="541">
        <v>132.38333333333333</v>
      </c>
      <c r="H262" s="541">
        <v>147.08333333333331</v>
      </c>
      <c r="I262" s="541">
        <v>151.41666666666669</v>
      </c>
      <c r="J262" s="541">
        <v>154.43333333333331</v>
      </c>
      <c r="K262" s="540">
        <v>148.4</v>
      </c>
      <c r="L262" s="540">
        <v>141.05000000000001</v>
      </c>
      <c r="M262" s="540">
        <v>15.332050000000001</v>
      </c>
    </row>
    <row r="263" spans="1:13">
      <c r="A263" s="254">
        <v>253</v>
      </c>
      <c r="B263" s="567" t="s">
        <v>406</v>
      </c>
      <c r="C263" s="540">
        <v>122.85</v>
      </c>
      <c r="D263" s="541">
        <v>122.53333333333335</v>
      </c>
      <c r="E263" s="541">
        <v>120.31666666666669</v>
      </c>
      <c r="F263" s="541">
        <v>117.78333333333335</v>
      </c>
      <c r="G263" s="541">
        <v>115.56666666666669</v>
      </c>
      <c r="H263" s="541">
        <v>125.06666666666669</v>
      </c>
      <c r="I263" s="541">
        <v>127.28333333333336</v>
      </c>
      <c r="J263" s="541">
        <v>129.81666666666669</v>
      </c>
      <c r="K263" s="540">
        <v>124.75</v>
      </c>
      <c r="L263" s="540">
        <v>120</v>
      </c>
      <c r="M263" s="540">
        <v>23.990279999999998</v>
      </c>
    </row>
    <row r="264" spans="1:13">
      <c r="A264" s="254">
        <v>254</v>
      </c>
      <c r="B264" s="567" t="s">
        <v>407</v>
      </c>
      <c r="C264" s="540">
        <v>91.75</v>
      </c>
      <c r="D264" s="541">
        <v>91.916666666666671</v>
      </c>
      <c r="E264" s="541">
        <v>88.833333333333343</v>
      </c>
      <c r="F264" s="541">
        <v>85.916666666666671</v>
      </c>
      <c r="G264" s="541">
        <v>82.833333333333343</v>
      </c>
      <c r="H264" s="541">
        <v>94.833333333333343</v>
      </c>
      <c r="I264" s="541">
        <v>97.916666666666686</v>
      </c>
      <c r="J264" s="541">
        <v>100.83333333333334</v>
      </c>
      <c r="K264" s="540">
        <v>95</v>
      </c>
      <c r="L264" s="540">
        <v>89</v>
      </c>
      <c r="M264" s="540">
        <v>33.070920000000001</v>
      </c>
    </row>
    <row r="265" spans="1:13">
      <c r="A265" s="254">
        <v>255</v>
      </c>
      <c r="B265" s="567" t="s">
        <v>259</v>
      </c>
      <c r="C265" s="540">
        <v>73.95</v>
      </c>
      <c r="D265" s="541">
        <v>73.899999999999991</v>
      </c>
      <c r="E265" s="541">
        <v>72.049999999999983</v>
      </c>
      <c r="F265" s="541">
        <v>70.149999999999991</v>
      </c>
      <c r="G265" s="541">
        <v>68.299999999999983</v>
      </c>
      <c r="H265" s="541">
        <v>75.799999999999983</v>
      </c>
      <c r="I265" s="541">
        <v>77.649999999999977</v>
      </c>
      <c r="J265" s="541">
        <v>79.549999999999983</v>
      </c>
      <c r="K265" s="540">
        <v>75.75</v>
      </c>
      <c r="L265" s="540">
        <v>72</v>
      </c>
      <c r="M265" s="540">
        <v>38.619340000000001</v>
      </c>
    </row>
    <row r="266" spans="1:13">
      <c r="A266" s="254">
        <v>256</v>
      </c>
      <c r="B266" s="567" t="s">
        <v>128</v>
      </c>
      <c r="C266" s="540">
        <v>395.65</v>
      </c>
      <c r="D266" s="541">
        <v>398.33333333333331</v>
      </c>
      <c r="E266" s="541">
        <v>388.26666666666665</v>
      </c>
      <c r="F266" s="541">
        <v>380.88333333333333</v>
      </c>
      <c r="G266" s="541">
        <v>370.81666666666666</v>
      </c>
      <c r="H266" s="541">
        <v>405.71666666666664</v>
      </c>
      <c r="I266" s="541">
        <v>415.78333333333336</v>
      </c>
      <c r="J266" s="541">
        <v>423.16666666666663</v>
      </c>
      <c r="K266" s="540">
        <v>408.4</v>
      </c>
      <c r="L266" s="540">
        <v>390.95</v>
      </c>
      <c r="M266" s="540">
        <v>45.276440000000001</v>
      </c>
    </row>
    <row r="267" spans="1:13">
      <c r="A267" s="254">
        <v>257</v>
      </c>
      <c r="B267" s="567" t="s">
        <v>752</v>
      </c>
      <c r="C267" s="540">
        <v>88.95</v>
      </c>
      <c r="D267" s="541">
        <v>89.2</v>
      </c>
      <c r="E267" s="541">
        <v>87.2</v>
      </c>
      <c r="F267" s="541">
        <v>85.45</v>
      </c>
      <c r="G267" s="541">
        <v>83.45</v>
      </c>
      <c r="H267" s="541">
        <v>90.95</v>
      </c>
      <c r="I267" s="541">
        <v>92.95</v>
      </c>
      <c r="J267" s="541">
        <v>94.7</v>
      </c>
      <c r="K267" s="540">
        <v>91.2</v>
      </c>
      <c r="L267" s="540">
        <v>87.45</v>
      </c>
      <c r="M267" s="540">
        <v>3.6067399999999998</v>
      </c>
    </row>
    <row r="268" spans="1:13">
      <c r="A268" s="254">
        <v>258</v>
      </c>
      <c r="B268" s="567" t="s">
        <v>408</v>
      </c>
      <c r="C268" s="540">
        <v>49</v>
      </c>
      <c r="D268" s="541">
        <v>48.199999999999996</v>
      </c>
      <c r="E268" s="541">
        <v>46.79999999999999</v>
      </c>
      <c r="F268" s="541">
        <v>44.599999999999994</v>
      </c>
      <c r="G268" s="541">
        <v>43.199999999999989</v>
      </c>
      <c r="H268" s="541">
        <v>50.399999999999991</v>
      </c>
      <c r="I268" s="541">
        <v>51.8</v>
      </c>
      <c r="J268" s="541">
        <v>53.999999999999993</v>
      </c>
      <c r="K268" s="540">
        <v>49.6</v>
      </c>
      <c r="L268" s="540">
        <v>46</v>
      </c>
      <c r="M268" s="540">
        <v>15.290290000000001</v>
      </c>
    </row>
    <row r="269" spans="1:13">
      <c r="A269" s="254">
        <v>259</v>
      </c>
      <c r="B269" s="567" t="s">
        <v>409</v>
      </c>
      <c r="C269" s="540">
        <v>90.4</v>
      </c>
      <c r="D269" s="541">
        <v>91.533333333333346</v>
      </c>
      <c r="E269" s="541">
        <v>88.416666666666686</v>
      </c>
      <c r="F269" s="541">
        <v>86.433333333333337</v>
      </c>
      <c r="G269" s="541">
        <v>83.316666666666677</v>
      </c>
      <c r="H269" s="541">
        <v>93.516666666666694</v>
      </c>
      <c r="I269" s="541">
        <v>96.63333333333334</v>
      </c>
      <c r="J269" s="541">
        <v>98.616666666666703</v>
      </c>
      <c r="K269" s="540">
        <v>94.65</v>
      </c>
      <c r="L269" s="540">
        <v>89.55</v>
      </c>
      <c r="M269" s="540">
        <v>14.32987</v>
      </c>
    </row>
    <row r="270" spans="1:13">
      <c r="A270" s="254">
        <v>260</v>
      </c>
      <c r="B270" s="567" t="s">
        <v>410</v>
      </c>
      <c r="C270" s="540">
        <v>30.2</v>
      </c>
      <c r="D270" s="541">
        <v>30.45</v>
      </c>
      <c r="E270" s="541">
        <v>29.299999999999997</v>
      </c>
      <c r="F270" s="541">
        <v>28.4</v>
      </c>
      <c r="G270" s="541">
        <v>27.249999999999996</v>
      </c>
      <c r="H270" s="541">
        <v>31.349999999999998</v>
      </c>
      <c r="I270" s="541">
        <v>32.5</v>
      </c>
      <c r="J270" s="541">
        <v>33.4</v>
      </c>
      <c r="K270" s="540">
        <v>31.6</v>
      </c>
      <c r="L270" s="540">
        <v>29.55</v>
      </c>
      <c r="M270" s="540">
        <v>107.04428</v>
      </c>
    </row>
    <row r="271" spans="1:13">
      <c r="A271" s="254">
        <v>261</v>
      </c>
      <c r="B271" s="567" t="s">
        <v>411</v>
      </c>
      <c r="C271" s="540">
        <v>66.7</v>
      </c>
      <c r="D271" s="541">
        <v>67.650000000000006</v>
      </c>
      <c r="E271" s="541">
        <v>64.900000000000006</v>
      </c>
      <c r="F271" s="541">
        <v>63.099999999999994</v>
      </c>
      <c r="G271" s="541">
        <v>60.349999999999994</v>
      </c>
      <c r="H271" s="541">
        <v>69.450000000000017</v>
      </c>
      <c r="I271" s="541">
        <v>72.200000000000017</v>
      </c>
      <c r="J271" s="541">
        <v>74.000000000000028</v>
      </c>
      <c r="K271" s="540">
        <v>70.400000000000006</v>
      </c>
      <c r="L271" s="540">
        <v>65.849999999999994</v>
      </c>
      <c r="M271" s="540">
        <v>14.839589999999999</v>
      </c>
    </row>
    <row r="272" spans="1:13">
      <c r="A272" s="254">
        <v>262</v>
      </c>
      <c r="B272" s="567" t="s">
        <v>412</v>
      </c>
      <c r="C272" s="540">
        <v>74.599999999999994</v>
      </c>
      <c r="D272" s="541">
        <v>74.816666666666677</v>
      </c>
      <c r="E272" s="541">
        <v>72.933333333333351</v>
      </c>
      <c r="F272" s="541">
        <v>71.26666666666668</v>
      </c>
      <c r="G272" s="541">
        <v>69.383333333333354</v>
      </c>
      <c r="H272" s="541">
        <v>76.483333333333348</v>
      </c>
      <c r="I272" s="541">
        <v>78.366666666666674</v>
      </c>
      <c r="J272" s="541">
        <v>80.033333333333346</v>
      </c>
      <c r="K272" s="540">
        <v>76.7</v>
      </c>
      <c r="L272" s="540">
        <v>73.150000000000006</v>
      </c>
      <c r="M272" s="540">
        <v>26.276399999999999</v>
      </c>
    </row>
    <row r="273" spans="1:13">
      <c r="A273" s="254">
        <v>263</v>
      </c>
      <c r="B273" s="567" t="s">
        <v>413</v>
      </c>
      <c r="C273" s="540">
        <v>121.6</v>
      </c>
      <c r="D273" s="541">
        <v>119.8</v>
      </c>
      <c r="E273" s="541">
        <v>115.8</v>
      </c>
      <c r="F273" s="541">
        <v>110</v>
      </c>
      <c r="G273" s="541">
        <v>106</v>
      </c>
      <c r="H273" s="541">
        <v>125.6</v>
      </c>
      <c r="I273" s="541">
        <v>129.6</v>
      </c>
      <c r="J273" s="541">
        <v>135.39999999999998</v>
      </c>
      <c r="K273" s="540">
        <v>123.8</v>
      </c>
      <c r="L273" s="540">
        <v>114</v>
      </c>
      <c r="M273" s="540">
        <v>11.369059999999999</v>
      </c>
    </row>
    <row r="274" spans="1:13">
      <c r="A274" s="254">
        <v>264</v>
      </c>
      <c r="B274" s="567" t="s">
        <v>414</v>
      </c>
      <c r="C274" s="540">
        <v>69.7</v>
      </c>
      <c r="D274" s="541">
        <v>69.933333333333323</v>
      </c>
      <c r="E274" s="541">
        <v>68.866666666666646</v>
      </c>
      <c r="F274" s="541">
        <v>68.033333333333317</v>
      </c>
      <c r="G274" s="541">
        <v>66.96666666666664</v>
      </c>
      <c r="H274" s="541">
        <v>70.766666666666652</v>
      </c>
      <c r="I274" s="541">
        <v>71.833333333333343</v>
      </c>
      <c r="J274" s="541">
        <v>72.666666666666657</v>
      </c>
      <c r="K274" s="540">
        <v>71</v>
      </c>
      <c r="L274" s="540">
        <v>69.099999999999994</v>
      </c>
      <c r="M274" s="540">
        <v>8.2131100000000004</v>
      </c>
    </row>
    <row r="275" spans="1:13">
      <c r="A275" s="254">
        <v>265</v>
      </c>
      <c r="B275" s="567" t="s">
        <v>127</v>
      </c>
      <c r="C275" s="540">
        <v>321.5</v>
      </c>
      <c r="D275" s="541">
        <v>322.26666666666671</v>
      </c>
      <c r="E275" s="541">
        <v>311.58333333333343</v>
      </c>
      <c r="F275" s="541">
        <v>301.66666666666674</v>
      </c>
      <c r="G275" s="541">
        <v>290.98333333333346</v>
      </c>
      <c r="H275" s="541">
        <v>332.18333333333339</v>
      </c>
      <c r="I275" s="541">
        <v>342.86666666666667</v>
      </c>
      <c r="J275" s="541">
        <v>352.78333333333336</v>
      </c>
      <c r="K275" s="540">
        <v>332.95</v>
      </c>
      <c r="L275" s="540">
        <v>312.35000000000002</v>
      </c>
      <c r="M275" s="540">
        <v>117.51459</v>
      </c>
    </row>
    <row r="276" spans="1:13">
      <c r="A276" s="254">
        <v>266</v>
      </c>
      <c r="B276" s="567" t="s">
        <v>415</v>
      </c>
      <c r="C276" s="540">
        <v>2462.0500000000002</v>
      </c>
      <c r="D276" s="541">
        <v>2467.3666666666668</v>
      </c>
      <c r="E276" s="541">
        <v>2439.6833333333334</v>
      </c>
      <c r="F276" s="541">
        <v>2417.3166666666666</v>
      </c>
      <c r="G276" s="541">
        <v>2389.6333333333332</v>
      </c>
      <c r="H276" s="541">
        <v>2489.7333333333336</v>
      </c>
      <c r="I276" s="541">
        <v>2517.416666666667</v>
      </c>
      <c r="J276" s="541">
        <v>2539.7833333333338</v>
      </c>
      <c r="K276" s="540">
        <v>2495.0500000000002</v>
      </c>
      <c r="L276" s="540">
        <v>2445</v>
      </c>
      <c r="M276" s="540">
        <v>8.1180000000000002E-2</v>
      </c>
    </row>
    <row r="277" spans="1:13">
      <c r="A277" s="254">
        <v>267</v>
      </c>
      <c r="B277" s="567" t="s">
        <v>129</v>
      </c>
      <c r="C277" s="540">
        <v>2951.25</v>
      </c>
      <c r="D277" s="541">
        <v>2951.1</v>
      </c>
      <c r="E277" s="541">
        <v>2896.95</v>
      </c>
      <c r="F277" s="541">
        <v>2842.65</v>
      </c>
      <c r="G277" s="541">
        <v>2788.5</v>
      </c>
      <c r="H277" s="541">
        <v>3005.3999999999996</v>
      </c>
      <c r="I277" s="541">
        <v>3059.55</v>
      </c>
      <c r="J277" s="541">
        <v>3113.8499999999995</v>
      </c>
      <c r="K277" s="540">
        <v>3005.25</v>
      </c>
      <c r="L277" s="540">
        <v>2896.8</v>
      </c>
      <c r="M277" s="540">
        <v>14.054</v>
      </c>
    </row>
    <row r="278" spans="1:13">
      <c r="A278" s="254">
        <v>268</v>
      </c>
      <c r="B278" s="567" t="s">
        <v>130</v>
      </c>
      <c r="C278" s="540">
        <v>636.5</v>
      </c>
      <c r="D278" s="541">
        <v>644.48333333333323</v>
      </c>
      <c r="E278" s="541">
        <v>624.16666666666652</v>
      </c>
      <c r="F278" s="541">
        <v>611.83333333333326</v>
      </c>
      <c r="G278" s="541">
        <v>591.51666666666654</v>
      </c>
      <c r="H278" s="541">
        <v>656.81666666666649</v>
      </c>
      <c r="I278" s="541">
        <v>677.13333333333333</v>
      </c>
      <c r="J278" s="541">
        <v>689.46666666666647</v>
      </c>
      <c r="K278" s="540">
        <v>664.8</v>
      </c>
      <c r="L278" s="540">
        <v>632.15</v>
      </c>
      <c r="M278" s="540">
        <v>9.0433400000000006</v>
      </c>
    </row>
    <row r="279" spans="1:13">
      <c r="A279" s="254">
        <v>269</v>
      </c>
      <c r="B279" s="567" t="s">
        <v>416</v>
      </c>
      <c r="C279" s="540">
        <v>149.55000000000001</v>
      </c>
      <c r="D279" s="541">
        <v>150.26666666666668</v>
      </c>
      <c r="E279" s="541">
        <v>147.78333333333336</v>
      </c>
      <c r="F279" s="541">
        <v>146.01666666666668</v>
      </c>
      <c r="G279" s="541">
        <v>143.53333333333336</v>
      </c>
      <c r="H279" s="541">
        <v>152.03333333333336</v>
      </c>
      <c r="I279" s="541">
        <v>154.51666666666665</v>
      </c>
      <c r="J279" s="541">
        <v>156.28333333333336</v>
      </c>
      <c r="K279" s="540">
        <v>152.75</v>
      </c>
      <c r="L279" s="540">
        <v>148.5</v>
      </c>
      <c r="M279" s="540">
        <v>9.3770000000000007</v>
      </c>
    </row>
    <row r="280" spans="1:13">
      <c r="A280" s="254">
        <v>270</v>
      </c>
      <c r="B280" s="567" t="s">
        <v>418</v>
      </c>
      <c r="C280" s="540">
        <v>490.7</v>
      </c>
      <c r="D280" s="541">
        <v>492.34999999999997</v>
      </c>
      <c r="E280" s="541">
        <v>479.84999999999991</v>
      </c>
      <c r="F280" s="541">
        <v>468.99999999999994</v>
      </c>
      <c r="G280" s="541">
        <v>456.49999999999989</v>
      </c>
      <c r="H280" s="541">
        <v>503.19999999999993</v>
      </c>
      <c r="I280" s="541">
        <v>515.70000000000005</v>
      </c>
      <c r="J280" s="541">
        <v>526.54999999999995</v>
      </c>
      <c r="K280" s="540">
        <v>504.85</v>
      </c>
      <c r="L280" s="540">
        <v>481.5</v>
      </c>
      <c r="M280" s="540">
        <v>1.0318099999999999</v>
      </c>
    </row>
    <row r="281" spans="1:13">
      <c r="A281" s="254">
        <v>271</v>
      </c>
      <c r="B281" s="567" t="s">
        <v>419</v>
      </c>
      <c r="C281" s="540">
        <v>213.25</v>
      </c>
      <c r="D281" s="541">
        <v>214.96666666666667</v>
      </c>
      <c r="E281" s="541">
        <v>210.28333333333333</v>
      </c>
      <c r="F281" s="541">
        <v>207.31666666666666</v>
      </c>
      <c r="G281" s="541">
        <v>202.63333333333333</v>
      </c>
      <c r="H281" s="541">
        <v>217.93333333333334</v>
      </c>
      <c r="I281" s="541">
        <v>222.61666666666667</v>
      </c>
      <c r="J281" s="541">
        <v>225.58333333333334</v>
      </c>
      <c r="K281" s="540">
        <v>219.65</v>
      </c>
      <c r="L281" s="540">
        <v>212</v>
      </c>
      <c r="M281" s="540">
        <v>6.4000700000000004</v>
      </c>
    </row>
    <row r="282" spans="1:13">
      <c r="A282" s="254">
        <v>272</v>
      </c>
      <c r="B282" s="567" t="s">
        <v>420</v>
      </c>
      <c r="C282" s="540">
        <v>211.1</v>
      </c>
      <c r="D282" s="541">
        <v>209.03333333333333</v>
      </c>
      <c r="E282" s="541">
        <v>197.06666666666666</v>
      </c>
      <c r="F282" s="541">
        <v>183.03333333333333</v>
      </c>
      <c r="G282" s="541">
        <v>171.06666666666666</v>
      </c>
      <c r="H282" s="541">
        <v>223.06666666666666</v>
      </c>
      <c r="I282" s="541">
        <v>235.0333333333333</v>
      </c>
      <c r="J282" s="541">
        <v>249.06666666666666</v>
      </c>
      <c r="K282" s="540">
        <v>221</v>
      </c>
      <c r="L282" s="540">
        <v>195</v>
      </c>
      <c r="M282" s="540">
        <v>23.529779999999999</v>
      </c>
    </row>
    <row r="283" spans="1:13">
      <c r="A283" s="254">
        <v>273</v>
      </c>
      <c r="B283" s="567" t="s">
        <v>753</v>
      </c>
      <c r="C283" s="540">
        <v>676.4</v>
      </c>
      <c r="D283" s="541">
        <v>677.55000000000007</v>
      </c>
      <c r="E283" s="541">
        <v>667.10000000000014</v>
      </c>
      <c r="F283" s="541">
        <v>657.80000000000007</v>
      </c>
      <c r="G283" s="541">
        <v>647.35000000000014</v>
      </c>
      <c r="H283" s="541">
        <v>686.85000000000014</v>
      </c>
      <c r="I283" s="541">
        <v>697.30000000000018</v>
      </c>
      <c r="J283" s="541">
        <v>706.60000000000014</v>
      </c>
      <c r="K283" s="540">
        <v>688</v>
      </c>
      <c r="L283" s="540">
        <v>668.25</v>
      </c>
      <c r="M283" s="540">
        <v>0.15797</v>
      </c>
    </row>
    <row r="284" spans="1:13">
      <c r="A284" s="254">
        <v>274</v>
      </c>
      <c r="B284" s="567" t="s">
        <v>421</v>
      </c>
      <c r="C284" s="540">
        <v>969</v>
      </c>
      <c r="D284" s="541">
        <v>973.30000000000007</v>
      </c>
      <c r="E284" s="541">
        <v>951.70000000000016</v>
      </c>
      <c r="F284" s="541">
        <v>934.40000000000009</v>
      </c>
      <c r="G284" s="541">
        <v>912.80000000000018</v>
      </c>
      <c r="H284" s="541">
        <v>990.60000000000014</v>
      </c>
      <c r="I284" s="541">
        <v>1012.2</v>
      </c>
      <c r="J284" s="541">
        <v>1029.5</v>
      </c>
      <c r="K284" s="540">
        <v>994.9</v>
      </c>
      <c r="L284" s="540">
        <v>956</v>
      </c>
      <c r="M284" s="540">
        <v>3.2014800000000001</v>
      </c>
    </row>
    <row r="285" spans="1:13">
      <c r="A285" s="254">
        <v>275</v>
      </c>
      <c r="B285" s="567" t="s">
        <v>422</v>
      </c>
      <c r="C285" s="540">
        <v>379.9</v>
      </c>
      <c r="D285" s="541">
        <v>379.5333333333333</v>
      </c>
      <c r="E285" s="541">
        <v>373.31666666666661</v>
      </c>
      <c r="F285" s="541">
        <v>366.73333333333329</v>
      </c>
      <c r="G285" s="541">
        <v>360.51666666666659</v>
      </c>
      <c r="H285" s="541">
        <v>386.11666666666662</v>
      </c>
      <c r="I285" s="541">
        <v>392.33333333333331</v>
      </c>
      <c r="J285" s="541">
        <v>398.91666666666663</v>
      </c>
      <c r="K285" s="540">
        <v>385.75</v>
      </c>
      <c r="L285" s="540">
        <v>372.95</v>
      </c>
      <c r="M285" s="540">
        <v>6.2519</v>
      </c>
    </row>
    <row r="286" spans="1:13">
      <c r="A286" s="254">
        <v>276</v>
      </c>
      <c r="B286" s="567" t="s">
        <v>423</v>
      </c>
      <c r="C286" s="540">
        <v>562.35</v>
      </c>
      <c r="D286" s="541">
        <v>567.93333333333339</v>
      </c>
      <c r="E286" s="541">
        <v>549.41666666666674</v>
      </c>
      <c r="F286" s="541">
        <v>536.48333333333335</v>
      </c>
      <c r="G286" s="541">
        <v>517.9666666666667</v>
      </c>
      <c r="H286" s="541">
        <v>580.86666666666679</v>
      </c>
      <c r="I286" s="541">
        <v>599.38333333333344</v>
      </c>
      <c r="J286" s="541">
        <v>612.31666666666683</v>
      </c>
      <c r="K286" s="540">
        <v>586.45000000000005</v>
      </c>
      <c r="L286" s="540">
        <v>555</v>
      </c>
      <c r="M286" s="540">
        <v>1.9610399999999999</v>
      </c>
    </row>
    <row r="287" spans="1:13">
      <c r="A287" s="254">
        <v>277</v>
      </c>
      <c r="B287" s="567" t="s">
        <v>424</v>
      </c>
      <c r="C287" s="540">
        <v>69.5</v>
      </c>
      <c r="D287" s="541">
        <v>69.833333333333329</v>
      </c>
      <c r="E287" s="541">
        <v>67.066666666666663</v>
      </c>
      <c r="F287" s="541">
        <v>64.63333333333334</v>
      </c>
      <c r="G287" s="541">
        <v>61.866666666666674</v>
      </c>
      <c r="H287" s="541">
        <v>72.266666666666652</v>
      </c>
      <c r="I287" s="541">
        <v>75.033333333333331</v>
      </c>
      <c r="J287" s="541">
        <v>77.46666666666664</v>
      </c>
      <c r="K287" s="540">
        <v>72.599999999999994</v>
      </c>
      <c r="L287" s="540">
        <v>67.400000000000006</v>
      </c>
      <c r="M287" s="540">
        <v>88.208290000000005</v>
      </c>
    </row>
    <row r="288" spans="1:13">
      <c r="A288" s="254">
        <v>278</v>
      </c>
      <c r="B288" s="567" t="s">
        <v>425</v>
      </c>
      <c r="C288" s="540">
        <v>60.9</v>
      </c>
      <c r="D288" s="541">
        <v>60.566666666666663</v>
      </c>
      <c r="E288" s="541">
        <v>57.733333333333327</v>
      </c>
      <c r="F288" s="541">
        <v>54.566666666666663</v>
      </c>
      <c r="G288" s="541">
        <v>51.733333333333327</v>
      </c>
      <c r="H288" s="541">
        <v>63.733333333333327</v>
      </c>
      <c r="I288" s="541">
        <v>66.566666666666663</v>
      </c>
      <c r="J288" s="541">
        <v>69.73333333333332</v>
      </c>
      <c r="K288" s="540">
        <v>63.4</v>
      </c>
      <c r="L288" s="540">
        <v>57.4</v>
      </c>
      <c r="M288" s="540">
        <v>138.78586000000001</v>
      </c>
    </row>
    <row r="289" spans="1:13">
      <c r="A289" s="254">
        <v>279</v>
      </c>
      <c r="B289" s="567" t="s">
        <v>426</v>
      </c>
      <c r="C289" s="540">
        <v>509.85</v>
      </c>
      <c r="D289" s="541">
        <v>511.81666666666666</v>
      </c>
      <c r="E289" s="541">
        <v>505.0333333333333</v>
      </c>
      <c r="F289" s="541">
        <v>500.21666666666664</v>
      </c>
      <c r="G289" s="541">
        <v>493.43333333333328</v>
      </c>
      <c r="H289" s="541">
        <v>516.63333333333333</v>
      </c>
      <c r="I289" s="541">
        <v>523.41666666666674</v>
      </c>
      <c r="J289" s="541">
        <v>528.23333333333335</v>
      </c>
      <c r="K289" s="540">
        <v>518.6</v>
      </c>
      <c r="L289" s="540">
        <v>507</v>
      </c>
      <c r="M289" s="540">
        <v>1.42988</v>
      </c>
    </row>
    <row r="290" spans="1:13">
      <c r="A290" s="254">
        <v>280</v>
      </c>
      <c r="B290" s="567" t="s">
        <v>427</v>
      </c>
      <c r="C290" s="540">
        <v>431.75</v>
      </c>
      <c r="D290" s="541">
        <v>430.68333333333334</v>
      </c>
      <c r="E290" s="541">
        <v>421.61666666666667</v>
      </c>
      <c r="F290" s="541">
        <v>411.48333333333335</v>
      </c>
      <c r="G290" s="541">
        <v>402.41666666666669</v>
      </c>
      <c r="H290" s="541">
        <v>440.81666666666666</v>
      </c>
      <c r="I290" s="541">
        <v>449.88333333333338</v>
      </c>
      <c r="J290" s="541">
        <v>460.01666666666665</v>
      </c>
      <c r="K290" s="540">
        <v>439.75</v>
      </c>
      <c r="L290" s="540">
        <v>420.55</v>
      </c>
      <c r="M290" s="540">
        <v>1.46252</v>
      </c>
    </row>
    <row r="291" spans="1:13">
      <c r="A291" s="254">
        <v>281</v>
      </c>
      <c r="B291" s="567" t="s">
        <v>428</v>
      </c>
      <c r="C291" s="540">
        <v>243.55</v>
      </c>
      <c r="D291" s="541">
        <v>246.08333333333334</v>
      </c>
      <c r="E291" s="541">
        <v>239.66666666666669</v>
      </c>
      <c r="F291" s="541">
        <v>235.78333333333333</v>
      </c>
      <c r="G291" s="541">
        <v>229.36666666666667</v>
      </c>
      <c r="H291" s="541">
        <v>249.9666666666667</v>
      </c>
      <c r="I291" s="541">
        <v>256.38333333333338</v>
      </c>
      <c r="J291" s="541">
        <v>260.26666666666671</v>
      </c>
      <c r="K291" s="540">
        <v>252.5</v>
      </c>
      <c r="L291" s="540">
        <v>242.2</v>
      </c>
      <c r="M291" s="540">
        <v>1.03067</v>
      </c>
    </row>
    <row r="292" spans="1:13">
      <c r="A292" s="254">
        <v>282</v>
      </c>
      <c r="B292" s="567" t="s">
        <v>131</v>
      </c>
      <c r="C292" s="540">
        <v>1938.75</v>
      </c>
      <c r="D292" s="541">
        <v>1944.5666666666666</v>
      </c>
      <c r="E292" s="541">
        <v>1919.2833333333333</v>
      </c>
      <c r="F292" s="541">
        <v>1899.8166666666666</v>
      </c>
      <c r="G292" s="541">
        <v>1874.5333333333333</v>
      </c>
      <c r="H292" s="541">
        <v>1964.0333333333333</v>
      </c>
      <c r="I292" s="541">
        <v>1989.3166666666666</v>
      </c>
      <c r="J292" s="541">
        <v>2008.7833333333333</v>
      </c>
      <c r="K292" s="540">
        <v>1969.85</v>
      </c>
      <c r="L292" s="540">
        <v>1925.1</v>
      </c>
      <c r="M292" s="540">
        <v>27.356829999999999</v>
      </c>
    </row>
    <row r="293" spans="1:13">
      <c r="A293" s="254">
        <v>283</v>
      </c>
      <c r="B293" s="567" t="s">
        <v>132</v>
      </c>
      <c r="C293" s="540">
        <v>99.85</v>
      </c>
      <c r="D293" s="541">
        <v>101.28333333333335</v>
      </c>
      <c r="E293" s="541">
        <v>97.366666666666688</v>
      </c>
      <c r="F293" s="541">
        <v>94.88333333333334</v>
      </c>
      <c r="G293" s="541">
        <v>90.966666666666683</v>
      </c>
      <c r="H293" s="541">
        <v>103.76666666666669</v>
      </c>
      <c r="I293" s="541">
        <v>107.68333333333335</v>
      </c>
      <c r="J293" s="541">
        <v>110.1666666666667</v>
      </c>
      <c r="K293" s="540">
        <v>105.2</v>
      </c>
      <c r="L293" s="540">
        <v>98.8</v>
      </c>
      <c r="M293" s="540">
        <v>336.41915999999998</v>
      </c>
    </row>
    <row r="294" spans="1:13">
      <c r="A294" s="254">
        <v>284</v>
      </c>
      <c r="B294" s="567" t="s">
        <v>260</v>
      </c>
      <c r="C294" s="540">
        <v>2643.05</v>
      </c>
      <c r="D294" s="541">
        <v>2631.6333333333332</v>
      </c>
      <c r="E294" s="541">
        <v>2588.2666666666664</v>
      </c>
      <c r="F294" s="541">
        <v>2533.4833333333331</v>
      </c>
      <c r="G294" s="541">
        <v>2490.1166666666663</v>
      </c>
      <c r="H294" s="541">
        <v>2686.4166666666665</v>
      </c>
      <c r="I294" s="541">
        <v>2729.7833333333333</v>
      </c>
      <c r="J294" s="541">
        <v>2784.5666666666666</v>
      </c>
      <c r="K294" s="540">
        <v>2675</v>
      </c>
      <c r="L294" s="540">
        <v>2576.85</v>
      </c>
      <c r="M294" s="540">
        <v>0.91922000000000004</v>
      </c>
    </row>
    <row r="295" spans="1:13">
      <c r="A295" s="254">
        <v>285</v>
      </c>
      <c r="B295" s="567" t="s">
        <v>133</v>
      </c>
      <c r="C295" s="540">
        <v>449.3</v>
      </c>
      <c r="D295" s="541">
        <v>457.2833333333333</v>
      </c>
      <c r="E295" s="541">
        <v>435.66666666666663</v>
      </c>
      <c r="F295" s="541">
        <v>422.0333333333333</v>
      </c>
      <c r="G295" s="541">
        <v>400.41666666666663</v>
      </c>
      <c r="H295" s="541">
        <v>470.91666666666663</v>
      </c>
      <c r="I295" s="541">
        <v>492.5333333333333</v>
      </c>
      <c r="J295" s="541">
        <v>506.16666666666663</v>
      </c>
      <c r="K295" s="540">
        <v>478.9</v>
      </c>
      <c r="L295" s="540">
        <v>443.65</v>
      </c>
      <c r="M295" s="540">
        <v>77.849789999999999</v>
      </c>
    </row>
    <row r="296" spans="1:13">
      <c r="A296" s="254">
        <v>286</v>
      </c>
      <c r="B296" s="567" t="s">
        <v>754</v>
      </c>
      <c r="C296" s="540">
        <v>220.85</v>
      </c>
      <c r="D296" s="541">
        <v>221.26666666666665</v>
      </c>
      <c r="E296" s="541">
        <v>216.93333333333331</v>
      </c>
      <c r="F296" s="541">
        <v>213.01666666666665</v>
      </c>
      <c r="G296" s="541">
        <v>208.68333333333331</v>
      </c>
      <c r="H296" s="541">
        <v>225.18333333333331</v>
      </c>
      <c r="I296" s="541">
        <v>229.51666666666668</v>
      </c>
      <c r="J296" s="541">
        <v>233.43333333333331</v>
      </c>
      <c r="K296" s="540">
        <v>225.6</v>
      </c>
      <c r="L296" s="540">
        <v>217.35</v>
      </c>
      <c r="M296" s="540">
        <v>1.8188800000000001</v>
      </c>
    </row>
    <row r="297" spans="1:13">
      <c r="A297" s="254">
        <v>287</v>
      </c>
      <c r="B297" s="567" t="s">
        <v>429</v>
      </c>
      <c r="C297" s="540">
        <v>5944.55</v>
      </c>
      <c r="D297" s="541">
        <v>5989.6833333333334</v>
      </c>
      <c r="E297" s="541">
        <v>5854.8666666666668</v>
      </c>
      <c r="F297" s="541">
        <v>5765.1833333333334</v>
      </c>
      <c r="G297" s="541">
        <v>5630.3666666666668</v>
      </c>
      <c r="H297" s="541">
        <v>6079.3666666666668</v>
      </c>
      <c r="I297" s="541">
        <v>6214.1833333333343</v>
      </c>
      <c r="J297" s="541">
        <v>6303.8666666666668</v>
      </c>
      <c r="K297" s="540">
        <v>6124.5</v>
      </c>
      <c r="L297" s="540">
        <v>5900</v>
      </c>
      <c r="M297" s="540">
        <v>4.5339999999999998E-2</v>
      </c>
    </row>
    <row r="298" spans="1:13">
      <c r="A298" s="254">
        <v>288</v>
      </c>
      <c r="B298" s="567" t="s">
        <v>261</v>
      </c>
      <c r="C298" s="540">
        <v>3820.65</v>
      </c>
      <c r="D298" s="541">
        <v>3851.2166666666667</v>
      </c>
      <c r="E298" s="541">
        <v>3777.4333333333334</v>
      </c>
      <c r="F298" s="541">
        <v>3734.2166666666667</v>
      </c>
      <c r="G298" s="541">
        <v>3660.4333333333334</v>
      </c>
      <c r="H298" s="541">
        <v>3894.4333333333334</v>
      </c>
      <c r="I298" s="541">
        <v>3968.2166666666672</v>
      </c>
      <c r="J298" s="541">
        <v>4011.4333333333334</v>
      </c>
      <c r="K298" s="540">
        <v>3925</v>
      </c>
      <c r="L298" s="540">
        <v>3808</v>
      </c>
      <c r="M298" s="540">
        <v>1.2022600000000001</v>
      </c>
    </row>
    <row r="299" spans="1:13">
      <c r="A299" s="254">
        <v>289</v>
      </c>
      <c r="B299" s="567" t="s">
        <v>134</v>
      </c>
      <c r="C299" s="540">
        <v>1508.8</v>
      </c>
      <c r="D299" s="541">
        <v>1518.2166666666665</v>
      </c>
      <c r="E299" s="541">
        <v>1489.4333333333329</v>
      </c>
      <c r="F299" s="541">
        <v>1470.0666666666664</v>
      </c>
      <c r="G299" s="541">
        <v>1441.2833333333328</v>
      </c>
      <c r="H299" s="541">
        <v>1537.583333333333</v>
      </c>
      <c r="I299" s="541">
        <v>1566.3666666666663</v>
      </c>
      <c r="J299" s="541">
        <v>1585.7333333333331</v>
      </c>
      <c r="K299" s="540">
        <v>1547</v>
      </c>
      <c r="L299" s="540">
        <v>1498.85</v>
      </c>
      <c r="M299" s="540">
        <v>30.442399999999999</v>
      </c>
    </row>
    <row r="300" spans="1:13">
      <c r="A300" s="254">
        <v>290</v>
      </c>
      <c r="B300" s="567" t="s">
        <v>430</v>
      </c>
      <c r="C300" s="540">
        <v>365.35</v>
      </c>
      <c r="D300" s="541">
        <v>367.16666666666669</v>
      </c>
      <c r="E300" s="541">
        <v>360.78333333333336</v>
      </c>
      <c r="F300" s="541">
        <v>356.2166666666667</v>
      </c>
      <c r="G300" s="541">
        <v>349.83333333333337</v>
      </c>
      <c r="H300" s="541">
        <v>371.73333333333335</v>
      </c>
      <c r="I300" s="541">
        <v>378.11666666666667</v>
      </c>
      <c r="J300" s="541">
        <v>382.68333333333334</v>
      </c>
      <c r="K300" s="540">
        <v>373.55</v>
      </c>
      <c r="L300" s="540">
        <v>362.6</v>
      </c>
      <c r="M300" s="540">
        <v>19.826989999999999</v>
      </c>
    </row>
    <row r="301" spans="1:13">
      <c r="A301" s="254">
        <v>291</v>
      </c>
      <c r="B301" s="567" t="s">
        <v>431</v>
      </c>
      <c r="C301" s="540">
        <v>41.9</v>
      </c>
      <c r="D301" s="541">
        <v>42.233333333333327</v>
      </c>
      <c r="E301" s="541">
        <v>41.166666666666657</v>
      </c>
      <c r="F301" s="541">
        <v>40.43333333333333</v>
      </c>
      <c r="G301" s="541">
        <v>39.36666666666666</v>
      </c>
      <c r="H301" s="541">
        <v>42.966666666666654</v>
      </c>
      <c r="I301" s="541">
        <v>44.033333333333331</v>
      </c>
      <c r="J301" s="541">
        <v>44.766666666666652</v>
      </c>
      <c r="K301" s="540">
        <v>43.3</v>
      </c>
      <c r="L301" s="540">
        <v>41.5</v>
      </c>
      <c r="M301" s="540">
        <v>14.20532</v>
      </c>
    </row>
    <row r="302" spans="1:13">
      <c r="A302" s="254">
        <v>292</v>
      </c>
      <c r="B302" s="567" t="s">
        <v>432</v>
      </c>
      <c r="C302" s="540">
        <v>1360.95</v>
      </c>
      <c r="D302" s="541">
        <v>1368.7666666666667</v>
      </c>
      <c r="E302" s="541">
        <v>1313.1833333333334</v>
      </c>
      <c r="F302" s="541">
        <v>1265.4166666666667</v>
      </c>
      <c r="G302" s="541">
        <v>1209.8333333333335</v>
      </c>
      <c r="H302" s="541">
        <v>1416.5333333333333</v>
      </c>
      <c r="I302" s="541">
        <v>1472.1166666666668</v>
      </c>
      <c r="J302" s="541">
        <v>1519.8833333333332</v>
      </c>
      <c r="K302" s="540">
        <v>1424.35</v>
      </c>
      <c r="L302" s="540">
        <v>1321</v>
      </c>
      <c r="M302" s="540">
        <v>0.67552000000000001</v>
      </c>
    </row>
    <row r="303" spans="1:13">
      <c r="A303" s="254">
        <v>293</v>
      </c>
      <c r="B303" s="567" t="s">
        <v>135</v>
      </c>
      <c r="C303" s="540">
        <v>1021.7</v>
      </c>
      <c r="D303" s="541">
        <v>1031.2833333333335</v>
      </c>
      <c r="E303" s="541">
        <v>1006.416666666667</v>
      </c>
      <c r="F303" s="541">
        <v>991.13333333333344</v>
      </c>
      <c r="G303" s="541">
        <v>966.26666666666688</v>
      </c>
      <c r="H303" s="541">
        <v>1046.5666666666671</v>
      </c>
      <c r="I303" s="541">
        <v>1071.4333333333334</v>
      </c>
      <c r="J303" s="541">
        <v>1086.7166666666672</v>
      </c>
      <c r="K303" s="540">
        <v>1056.1500000000001</v>
      </c>
      <c r="L303" s="540">
        <v>1016</v>
      </c>
      <c r="M303" s="540">
        <v>28.10229</v>
      </c>
    </row>
    <row r="304" spans="1:13">
      <c r="A304" s="254">
        <v>294</v>
      </c>
      <c r="B304" s="567" t="s">
        <v>433</v>
      </c>
      <c r="C304" s="540">
        <v>1778.2</v>
      </c>
      <c r="D304" s="541">
        <v>1793.5166666666667</v>
      </c>
      <c r="E304" s="541">
        <v>1744.5833333333333</v>
      </c>
      <c r="F304" s="541">
        <v>1710.9666666666667</v>
      </c>
      <c r="G304" s="541">
        <v>1662.0333333333333</v>
      </c>
      <c r="H304" s="541">
        <v>1827.1333333333332</v>
      </c>
      <c r="I304" s="541">
        <v>1876.0666666666666</v>
      </c>
      <c r="J304" s="541">
        <v>1909.6833333333332</v>
      </c>
      <c r="K304" s="540">
        <v>1842.45</v>
      </c>
      <c r="L304" s="540">
        <v>1759.9</v>
      </c>
      <c r="M304" s="540">
        <v>0.67967999999999995</v>
      </c>
    </row>
    <row r="305" spans="1:13">
      <c r="A305" s="254">
        <v>295</v>
      </c>
      <c r="B305" s="567" t="s">
        <v>434</v>
      </c>
      <c r="C305" s="540">
        <v>844.15</v>
      </c>
      <c r="D305" s="541">
        <v>846.19999999999993</v>
      </c>
      <c r="E305" s="541">
        <v>828.94999999999982</v>
      </c>
      <c r="F305" s="541">
        <v>813.74999999999989</v>
      </c>
      <c r="G305" s="541">
        <v>796.49999999999977</v>
      </c>
      <c r="H305" s="541">
        <v>861.39999999999986</v>
      </c>
      <c r="I305" s="541">
        <v>878.65000000000009</v>
      </c>
      <c r="J305" s="541">
        <v>893.84999999999991</v>
      </c>
      <c r="K305" s="540">
        <v>863.45</v>
      </c>
      <c r="L305" s="540">
        <v>831</v>
      </c>
      <c r="M305" s="540">
        <v>0.19824</v>
      </c>
    </row>
    <row r="306" spans="1:13">
      <c r="A306" s="254">
        <v>296</v>
      </c>
      <c r="B306" s="567" t="s">
        <v>435</v>
      </c>
      <c r="C306" s="540">
        <v>30.35</v>
      </c>
      <c r="D306" s="541">
        <v>30.883333333333336</v>
      </c>
      <c r="E306" s="541">
        <v>29.516666666666673</v>
      </c>
      <c r="F306" s="541">
        <v>28.683333333333337</v>
      </c>
      <c r="G306" s="541">
        <v>27.316666666666674</v>
      </c>
      <c r="H306" s="541">
        <v>31.716666666666672</v>
      </c>
      <c r="I306" s="541">
        <v>33.083333333333343</v>
      </c>
      <c r="J306" s="541">
        <v>33.916666666666671</v>
      </c>
      <c r="K306" s="540">
        <v>32.25</v>
      </c>
      <c r="L306" s="540">
        <v>30.05</v>
      </c>
      <c r="M306" s="540">
        <v>68.278919999999999</v>
      </c>
    </row>
    <row r="307" spans="1:13">
      <c r="A307" s="254">
        <v>297</v>
      </c>
      <c r="B307" s="567" t="s">
        <v>436</v>
      </c>
      <c r="C307" s="540">
        <v>144.05000000000001</v>
      </c>
      <c r="D307" s="541">
        <v>145.70000000000002</v>
      </c>
      <c r="E307" s="541">
        <v>140.10000000000002</v>
      </c>
      <c r="F307" s="541">
        <v>136.15</v>
      </c>
      <c r="G307" s="541">
        <v>130.55000000000001</v>
      </c>
      <c r="H307" s="541">
        <v>149.65000000000003</v>
      </c>
      <c r="I307" s="541">
        <v>155.25</v>
      </c>
      <c r="J307" s="541">
        <v>159.20000000000005</v>
      </c>
      <c r="K307" s="540">
        <v>151.30000000000001</v>
      </c>
      <c r="L307" s="540">
        <v>141.75</v>
      </c>
      <c r="M307" s="540">
        <v>17.46228</v>
      </c>
    </row>
    <row r="308" spans="1:13">
      <c r="A308" s="254">
        <v>298</v>
      </c>
      <c r="B308" s="567" t="s">
        <v>146</v>
      </c>
      <c r="C308" s="540">
        <v>88120.1</v>
      </c>
      <c r="D308" s="541">
        <v>88163.316666666666</v>
      </c>
      <c r="E308" s="541">
        <v>86956.783333333326</v>
      </c>
      <c r="F308" s="541">
        <v>85793.46666666666</v>
      </c>
      <c r="G308" s="541">
        <v>84586.93333333332</v>
      </c>
      <c r="H308" s="541">
        <v>89326.633333333331</v>
      </c>
      <c r="I308" s="541">
        <v>90533.166666666686</v>
      </c>
      <c r="J308" s="541">
        <v>91696.483333333337</v>
      </c>
      <c r="K308" s="540">
        <v>89369.85</v>
      </c>
      <c r="L308" s="540">
        <v>87000</v>
      </c>
      <c r="M308" s="540">
        <v>0.34825</v>
      </c>
    </row>
    <row r="309" spans="1:13">
      <c r="A309" s="254">
        <v>299</v>
      </c>
      <c r="B309" s="567" t="s">
        <v>143</v>
      </c>
      <c r="C309" s="540">
        <v>1183.05</v>
      </c>
      <c r="D309" s="541">
        <v>1184.5333333333335</v>
      </c>
      <c r="E309" s="541">
        <v>1163.0666666666671</v>
      </c>
      <c r="F309" s="541">
        <v>1143.0833333333335</v>
      </c>
      <c r="G309" s="541">
        <v>1121.616666666667</v>
      </c>
      <c r="H309" s="541">
        <v>1204.5166666666671</v>
      </c>
      <c r="I309" s="541">
        <v>1225.9833333333338</v>
      </c>
      <c r="J309" s="541">
        <v>1245.9666666666672</v>
      </c>
      <c r="K309" s="540">
        <v>1206</v>
      </c>
      <c r="L309" s="540">
        <v>1164.55</v>
      </c>
      <c r="M309" s="540">
        <v>15.23367</v>
      </c>
    </row>
    <row r="310" spans="1:13">
      <c r="A310" s="254">
        <v>300</v>
      </c>
      <c r="B310" s="567" t="s">
        <v>437</v>
      </c>
      <c r="C310" s="540">
        <v>3784.8</v>
      </c>
      <c r="D310" s="541">
        <v>3798.9</v>
      </c>
      <c r="E310" s="541">
        <v>3738.8</v>
      </c>
      <c r="F310" s="541">
        <v>3692.8</v>
      </c>
      <c r="G310" s="541">
        <v>3632.7000000000003</v>
      </c>
      <c r="H310" s="541">
        <v>3844.9</v>
      </c>
      <c r="I310" s="541">
        <v>3904.9999999999995</v>
      </c>
      <c r="J310" s="541">
        <v>3951</v>
      </c>
      <c r="K310" s="540">
        <v>3859</v>
      </c>
      <c r="L310" s="540">
        <v>3752.9</v>
      </c>
      <c r="M310" s="540">
        <v>4.8739999999999999E-2</v>
      </c>
    </row>
    <row r="311" spans="1:13">
      <c r="A311" s="254">
        <v>301</v>
      </c>
      <c r="B311" s="567" t="s">
        <v>438</v>
      </c>
      <c r="C311" s="540">
        <v>282.35000000000002</v>
      </c>
      <c r="D311" s="541">
        <v>284.78333333333336</v>
      </c>
      <c r="E311" s="541">
        <v>277.56666666666672</v>
      </c>
      <c r="F311" s="541">
        <v>272.78333333333336</v>
      </c>
      <c r="G311" s="541">
        <v>265.56666666666672</v>
      </c>
      <c r="H311" s="541">
        <v>289.56666666666672</v>
      </c>
      <c r="I311" s="541">
        <v>296.7833333333333</v>
      </c>
      <c r="J311" s="541">
        <v>301.56666666666672</v>
      </c>
      <c r="K311" s="540">
        <v>292</v>
      </c>
      <c r="L311" s="540">
        <v>280</v>
      </c>
      <c r="M311" s="540">
        <v>1.3751500000000001</v>
      </c>
    </row>
    <row r="312" spans="1:13">
      <c r="A312" s="254">
        <v>302</v>
      </c>
      <c r="B312" s="567" t="s">
        <v>137</v>
      </c>
      <c r="C312" s="540">
        <v>208.55</v>
      </c>
      <c r="D312" s="541">
        <v>210.6</v>
      </c>
      <c r="E312" s="541">
        <v>202.75</v>
      </c>
      <c r="F312" s="541">
        <v>196.95000000000002</v>
      </c>
      <c r="G312" s="541">
        <v>189.10000000000002</v>
      </c>
      <c r="H312" s="541">
        <v>216.39999999999998</v>
      </c>
      <c r="I312" s="541">
        <v>224.24999999999994</v>
      </c>
      <c r="J312" s="541">
        <v>230.04999999999995</v>
      </c>
      <c r="K312" s="540">
        <v>218.45</v>
      </c>
      <c r="L312" s="540">
        <v>204.8</v>
      </c>
      <c r="M312" s="540">
        <v>102.36529</v>
      </c>
    </row>
    <row r="313" spans="1:13">
      <c r="A313" s="254">
        <v>303</v>
      </c>
      <c r="B313" s="567" t="s">
        <v>136</v>
      </c>
      <c r="C313" s="540">
        <v>879.25</v>
      </c>
      <c r="D313" s="541">
        <v>882.58333333333337</v>
      </c>
      <c r="E313" s="541">
        <v>859.51666666666677</v>
      </c>
      <c r="F313" s="541">
        <v>839.78333333333342</v>
      </c>
      <c r="G313" s="541">
        <v>816.71666666666681</v>
      </c>
      <c r="H313" s="541">
        <v>902.31666666666672</v>
      </c>
      <c r="I313" s="541">
        <v>925.38333333333333</v>
      </c>
      <c r="J313" s="541">
        <v>945.11666666666667</v>
      </c>
      <c r="K313" s="540">
        <v>905.65</v>
      </c>
      <c r="L313" s="540">
        <v>862.85</v>
      </c>
      <c r="M313" s="540">
        <v>51.71996</v>
      </c>
    </row>
    <row r="314" spans="1:13">
      <c r="A314" s="254">
        <v>304</v>
      </c>
      <c r="B314" s="567" t="s">
        <v>439</v>
      </c>
      <c r="C314" s="540">
        <v>190.25</v>
      </c>
      <c r="D314" s="541">
        <v>191.98333333333335</v>
      </c>
      <c r="E314" s="541">
        <v>181.9666666666667</v>
      </c>
      <c r="F314" s="541">
        <v>173.68333333333334</v>
      </c>
      <c r="G314" s="541">
        <v>163.66666666666669</v>
      </c>
      <c r="H314" s="541">
        <v>200.26666666666671</v>
      </c>
      <c r="I314" s="541">
        <v>210.28333333333336</v>
      </c>
      <c r="J314" s="541">
        <v>218.56666666666672</v>
      </c>
      <c r="K314" s="540">
        <v>202</v>
      </c>
      <c r="L314" s="540">
        <v>183.7</v>
      </c>
      <c r="M314" s="540">
        <v>8.5647000000000002</v>
      </c>
    </row>
    <row r="315" spans="1:13">
      <c r="A315" s="254">
        <v>305</v>
      </c>
      <c r="B315" s="567" t="s">
        <v>440</v>
      </c>
      <c r="C315" s="540">
        <v>227.75</v>
      </c>
      <c r="D315" s="541">
        <v>230.56666666666669</v>
      </c>
      <c r="E315" s="541">
        <v>223.18333333333339</v>
      </c>
      <c r="F315" s="541">
        <v>218.6166666666667</v>
      </c>
      <c r="G315" s="541">
        <v>211.23333333333341</v>
      </c>
      <c r="H315" s="541">
        <v>235.13333333333338</v>
      </c>
      <c r="I315" s="541">
        <v>242.51666666666665</v>
      </c>
      <c r="J315" s="541">
        <v>247.08333333333337</v>
      </c>
      <c r="K315" s="540">
        <v>237.95</v>
      </c>
      <c r="L315" s="540">
        <v>226</v>
      </c>
      <c r="M315" s="540">
        <v>1.20459</v>
      </c>
    </row>
    <row r="316" spans="1:13">
      <c r="A316" s="254">
        <v>306</v>
      </c>
      <c r="B316" s="567" t="s">
        <v>441</v>
      </c>
      <c r="C316" s="540">
        <v>487.5</v>
      </c>
      <c r="D316" s="541">
        <v>492.76666666666665</v>
      </c>
      <c r="E316" s="541">
        <v>480.73333333333329</v>
      </c>
      <c r="F316" s="541">
        <v>473.96666666666664</v>
      </c>
      <c r="G316" s="541">
        <v>461.93333333333328</v>
      </c>
      <c r="H316" s="541">
        <v>499.5333333333333</v>
      </c>
      <c r="I316" s="541">
        <v>511.56666666666661</v>
      </c>
      <c r="J316" s="541">
        <v>518.33333333333326</v>
      </c>
      <c r="K316" s="540">
        <v>504.8</v>
      </c>
      <c r="L316" s="540">
        <v>486</v>
      </c>
      <c r="M316" s="540">
        <v>0.91137999999999997</v>
      </c>
    </row>
    <row r="317" spans="1:13">
      <c r="A317" s="254">
        <v>307</v>
      </c>
      <c r="B317" s="567" t="s">
        <v>138</v>
      </c>
      <c r="C317" s="540">
        <v>172.2</v>
      </c>
      <c r="D317" s="541">
        <v>173.75</v>
      </c>
      <c r="E317" s="541">
        <v>169</v>
      </c>
      <c r="F317" s="541">
        <v>165.8</v>
      </c>
      <c r="G317" s="541">
        <v>161.05000000000001</v>
      </c>
      <c r="H317" s="541">
        <v>176.95</v>
      </c>
      <c r="I317" s="541">
        <v>181.7</v>
      </c>
      <c r="J317" s="541">
        <v>184.89999999999998</v>
      </c>
      <c r="K317" s="540">
        <v>178.5</v>
      </c>
      <c r="L317" s="540">
        <v>170.55</v>
      </c>
      <c r="M317" s="540">
        <v>58.131610000000002</v>
      </c>
    </row>
    <row r="318" spans="1:13">
      <c r="A318" s="254">
        <v>308</v>
      </c>
      <c r="B318" s="567" t="s">
        <v>262</v>
      </c>
      <c r="C318" s="540">
        <v>37.6</v>
      </c>
      <c r="D318" s="541">
        <v>37.81666666666667</v>
      </c>
      <c r="E318" s="541">
        <v>36.433333333333337</v>
      </c>
      <c r="F318" s="541">
        <v>35.266666666666666</v>
      </c>
      <c r="G318" s="541">
        <v>33.883333333333333</v>
      </c>
      <c r="H318" s="541">
        <v>38.983333333333341</v>
      </c>
      <c r="I318" s="541">
        <v>40.366666666666681</v>
      </c>
      <c r="J318" s="541">
        <v>41.533333333333346</v>
      </c>
      <c r="K318" s="540">
        <v>39.200000000000003</v>
      </c>
      <c r="L318" s="540">
        <v>36.65</v>
      </c>
      <c r="M318" s="540">
        <v>20.799620000000001</v>
      </c>
    </row>
    <row r="319" spans="1:13">
      <c r="A319" s="254">
        <v>309</v>
      </c>
      <c r="B319" s="567" t="s">
        <v>139</v>
      </c>
      <c r="C319" s="540">
        <v>424.85</v>
      </c>
      <c r="D319" s="541">
        <v>423.25</v>
      </c>
      <c r="E319" s="541">
        <v>418.6</v>
      </c>
      <c r="F319" s="541">
        <v>412.35</v>
      </c>
      <c r="G319" s="541">
        <v>407.70000000000005</v>
      </c>
      <c r="H319" s="541">
        <v>429.5</v>
      </c>
      <c r="I319" s="541">
        <v>434.15</v>
      </c>
      <c r="J319" s="541">
        <v>440.4</v>
      </c>
      <c r="K319" s="540">
        <v>427.9</v>
      </c>
      <c r="L319" s="540">
        <v>417</v>
      </c>
      <c r="M319" s="540">
        <v>46.20093</v>
      </c>
    </row>
    <row r="320" spans="1:13">
      <c r="A320" s="254">
        <v>310</v>
      </c>
      <c r="B320" s="567" t="s">
        <v>140</v>
      </c>
      <c r="C320" s="540">
        <v>7323</v>
      </c>
      <c r="D320" s="541">
        <v>7364.8</v>
      </c>
      <c r="E320" s="541">
        <v>7243.2000000000007</v>
      </c>
      <c r="F320" s="541">
        <v>7163.4000000000005</v>
      </c>
      <c r="G320" s="541">
        <v>7041.8000000000011</v>
      </c>
      <c r="H320" s="541">
        <v>7444.6</v>
      </c>
      <c r="I320" s="541">
        <v>7566.2000000000007</v>
      </c>
      <c r="J320" s="541">
        <v>7646</v>
      </c>
      <c r="K320" s="540">
        <v>7486.4</v>
      </c>
      <c r="L320" s="540">
        <v>7285</v>
      </c>
      <c r="M320" s="540">
        <v>10.138870000000001</v>
      </c>
    </row>
    <row r="321" spans="1:13">
      <c r="A321" s="254">
        <v>311</v>
      </c>
      <c r="B321" s="567" t="s">
        <v>142</v>
      </c>
      <c r="C321" s="540">
        <v>838.7</v>
      </c>
      <c r="D321" s="541">
        <v>845.91666666666663</v>
      </c>
      <c r="E321" s="541">
        <v>821.83333333333326</v>
      </c>
      <c r="F321" s="541">
        <v>804.96666666666658</v>
      </c>
      <c r="G321" s="541">
        <v>780.88333333333321</v>
      </c>
      <c r="H321" s="541">
        <v>862.7833333333333</v>
      </c>
      <c r="I321" s="541">
        <v>886.86666666666656</v>
      </c>
      <c r="J321" s="541">
        <v>903.73333333333335</v>
      </c>
      <c r="K321" s="540">
        <v>870</v>
      </c>
      <c r="L321" s="540">
        <v>829.05</v>
      </c>
      <c r="M321" s="540">
        <v>11.532120000000001</v>
      </c>
    </row>
    <row r="322" spans="1:13">
      <c r="A322" s="254">
        <v>312</v>
      </c>
      <c r="B322" s="567" t="s">
        <v>442</v>
      </c>
      <c r="C322" s="540">
        <v>1970.65</v>
      </c>
      <c r="D322" s="541">
        <v>1988.8999999999999</v>
      </c>
      <c r="E322" s="541">
        <v>1939.9999999999998</v>
      </c>
      <c r="F322" s="541">
        <v>1909.35</v>
      </c>
      <c r="G322" s="541">
        <v>1860.4499999999998</v>
      </c>
      <c r="H322" s="541">
        <v>2019.5499999999997</v>
      </c>
      <c r="I322" s="541">
        <v>2068.4499999999998</v>
      </c>
      <c r="J322" s="541">
        <v>2099.0999999999995</v>
      </c>
      <c r="K322" s="540">
        <v>2037.8</v>
      </c>
      <c r="L322" s="540">
        <v>1958.25</v>
      </c>
      <c r="M322" s="540">
        <v>0.76980999999999999</v>
      </c>
    </row>
    <row r="323" spans="1:13">
      <c r="A323" s="254">
        <v>313</v>
      </c>
      <c r="B323" s="567" t="s">
        <v>144</v>
      </c>
      <c r="C323" s="540">
        <v>1688.2</v>
      </c>
      <c r="D323" s="541">
        <v>1688.75</v>
      </c>
      <c r="E323" s="541">
        <v>1661.4</v>
      </c>
      <c r="F323" s="541">
        <v>1634.6000000000001</v>
      </c>
      <c r="G323" s="541">
        <v>1607.2500000000002</v>
      </c>
      <c r="H323" s="541">
        <v>1715.55</v>
      </c>
      <c r="I323" s="541">
        <v>1742.8999999999999</v>
      </c>
      <c r="J323" s="541">
        <v>1769.6999999999998</v>
      </c>
      <c r="K323" s="540">
        <v>1716.1</v>
      </c>
      <c r="L323" s="540">
        <v>1661.95</v>
      </c>
      <c r="M323" s="540">
        <v>4.3921599999999996</v>
      </c>
    </row>
    <row r="324" spans="1:13">
      <c r="A324" s="254">
        <v>314</v>
      </c>
      <c r="B324" s="567" t="s">
        <v>443</v>
      </c>
      <c r="C324" s="540">
        <v>99.1</v>
      </c>
      <c r="D324" s="541">
        <v>98.816666666666663</v>
      </c>
      <c r="E324" s="541">
        <v>95.383333333333326</v>
      </c>
      <c r="F324" s="541">
        <v>91.666666666666657</v>
      </c>
      <c r="G324" s="541">
        <v>88.23333333333332</v>
      </c>
      <c r="H324" s="541">
        <v>102.53333333333333</v>
      </c>
      <c r="I324" s="541">
        <v>105.96666666666667</v>
      </c>
      <c r="J324" s="541">
        <v>109.68333333333334</v>
      </c>
      <c r="K324" s="540">
        <v>102.25</v>
      </c>
      <c r="L324" s="540">
        <v>95.1</v>
      </c>
      <c r="M324" s="540">
        <v>33.442959999999999</v>
      </c>
    </row>
    <row r="325" spans="1:13">
      <c r="A325" s="254">
        <v>315</v>
      </c>
      <c r="B325" s="567" t="s">
        <v>444</v>
      </c>
      <c r="C325" s="540">
        <v>565.45000000000005</v>
      </c>
      <c r="D325" s="541">
        <v>569.15</v>
      </c>
      <c r="E325" s="541">
        <v>553.29999999999995</v>
      </c>
      <c r="F325" s="541">
        <v>541.15</v>
      </c>
      <c r="G325" s="541">
        <v>525.29999999999995</v>
      </c>
      <c r="H325" s="541">
        <v>581.29999999999995</v>
      </c>
      <c r="I325" s="541">
        <v>597.15000000000009</v>
      </c>
      <c r="J325" s="541">
        <v>609.29999999999995</v>
      </c>
      <c r="K325" s="540">
        <v>585</v>
      </c>
      <c r="L325" s="540">
        <v>557</v>
      </c>
      <c r="M325" s="540">
        <v>0.95055999999999996</v>
      </c>
    </row>
    <row r="326" spans="1:13">
      <c r="A326" s="254">
        <v>316</v>
      </c>
      <c r="B326" s="567" t="s">
        <v>755</v>
      </c>
      <c r="C326" s="540">
        <v>188.7</v>
      </c>
      <c r="D326" s="541">
        <v>190.03333333333333</v>
      </c>
      <c r="E326" s="541">
        <v>186.66666666666666</v>
      </c>
      <c r="F326" s="541">
        <v>184.63333333333333</v>
      </c>
      <c r="G326" s="541">
        <v>181.26666666666665</v>
      </c>
      <c r="H326" s="541">
        <v>192.06666666666666</v>
      </c>
      <c r="I326" s="541">
        <v>195.43333333333334</v>
      </c>
      <c r="J326" s="541">
        <v>197.46666666666667</v>
      </c>
      <c r="K326" s="540">
        <v>193.4</v>
      </c>
      <c r="L326" s="540">
        <v>188</v>
      </c>
      <c r="M326" s="540">
        <v>4.7411000000000003</v>
      </c>
    </row>
    <row r="327" spans="1:13">
      <c r="A327" s="254">
        <v>317</v>
      </c>
      <c r="B327" s="567" t="s">
        <v>145</v>
      </c>
      <c r="C327" s="540">
        <v>213.5</v>
      </c>
      <c r="D327" s="541">
        <v>213.36666666666667</v>
      </c>
      <c r="E327" s="541">
        <v>206.93333333333334</v>
      </c>
      <c r="F327" s="541">
        <v>200.36666666666667</v>
      </c>
      <c r="G327" s="541">
        <v>193.93333333333334</v>
      </c>
      <c r="H327" s="541">
        <v>219.93333333333334</v>
      </c>
      <c r="I327" s="541">
        <v>226.36666666666667</v>
      </c>
      <c r="J327" s="541">
        <v>232.93333333333334</v>
      </c>
      <c r="K327" s="540">
        <v>219.8</v>
      </c>
      <c r="L327" s="540">
        <v>206.8</v>
      </c>
      <c r="M327" s="540">
        <v>278.92579000000001</v>
      </c>
    </row>
    <row r="328" spans="1:13">
      <c r="A328" s="254">
        <v>318</v>
      </c>
      <c r="B328" s="567" t="s">
        <v>445</v>
      </c>
      <c r="C328" s="540">
        <v>617.04999999999995</v>
      </c>
      <c r="D328" s="541">
        <v>616.58333333333337</v>
      </c>
      <c r="E328" s="541">
        <v>609.41666666666674</v>
      </c>
      <c r="F328" s="541">
        <v>601.78333333333342</v>
      </c>
      <c r="G328" s="541">
        <v>594.61666666666679</v>
      </c>
      <c r="H328" s="541">
        <v>624.2166666666667</v>
      </c>
      <c r="I328" s="541">
        <v>631.38333333333344</v>
      </c>
      <c r="J328" s="541">
        <v>639.01666666666665</v>
      </c>
      <c r="K328" s="540">
        <v>623.75</v>
      </c>
      <c r="L328" s="540">
        <v>608.95000000000005</v>
      </c>
      <c r="M328" s="540">
        <v>0.93867999999999996</v>
      </c>
    </row>
    <row r="329" spans="1:13">
      <c r="A329" s="254">
        <v>319</v>
      </c>
      <c r="B329" s="567" t="s">
        <v>263</v>
      </c>
      <c r="C329" s="540">
        <v>1688.6</v>
      </c>
      <c r="D329" s="541">
        <v>1682.2</v>
      </c>
      <c r="E329" s="541">
        <v>1661.4</v>
      </c>
      <c r="F329" s="541">
        <v>1634.2</v>
      </c>
      <c r="G329" s="541">
        <v>1613.4</v>
      </c>
      <c r="H329" s="541">
        <v>1709.4</v>
      </c>
      <c r="I329" s="541">
        <v>1730.1999999999998</v>
      </c>
      <c r="J329" s="541">
        <v>1757.4</v>
      </c>
      <c r="K329" s="540">
        <v>1703</v>
      </c>
      <c r="L329" s="540">
        <v>1655</v>
      </c>
      <c r="M329" s="540">
        <v>1.25265</v>
      </c>
    </row>
    <row r="330" spans="1:13">
      <c r="A330" s="254">
        <v>320</v>
      </c>
      <c r="B330" s="567" t="s">
        <v>446</v>
      </c>
      <c r="C330" s="540">
        <v>1501.4</v>
      </c>
      <c r="D330" s="541">
        <v>1505.2166666666665</v>
      </c>
      <c r="E330" s="541">
        <v>1491.133333333333</v>
      </c>
      <c r="F330" s="541">
        <v>1480.8666666666666</v>
      </c>
      <c r="G330" s="541">
        <v>1466.7833333333331</v>
      </c>
      <c r="H330" s="541">
        <v>1515.4833333333329</v>
      </c>
      <c r="I330" s="541">
        <v>1529.5666666666664</v>
      </c>
      <c r="J330" s="541">
        <v>1539.8333333333328</v>
      </c>
      <c r="K330" s="540">
        <v>1519.3</v>
      </c>
      <c r="L330" s="540">
        <v>1494.95</v>
      </c>
      <c r="M330" s="540">
        <v>1.5533699999999999</v>
      </c>
    </row>
    <row r="331" spans="1:13">
      <c r="A331" s="254">
        <v>321</v>
      </c>
      <c r="B331" s="567" t="s">
        <v>147</v>
      </c>
      <c r="C331" s="540">
        <v>1297</v>
      </c>
      <c r="D331" s="541">
        <v>1298.4000000000001</v>
      </c>
      <c r="E331" s="541">
        <v>1276.0000000000002</v>
      </c>
      <c r="F331" s="541">
        <v>1255.0000000000002</v>
      </c>
      <c r="G331" s="541">
        <v>1232.6000000000004</v>
      </c>
      <c r="H331" s="541">
        <v>1319.4</v>
      </c>
      <c r="I331" s="541">
        <v>1341.7999999999997</v>
      </c>
      <c r="J331" s="541">
        <v>1362.8</v>
      </c>
      <c r="K331" s="540">
        <v>1320.8</v>
      </c>
      <c r="L331" s="540">
        <v>1277.4000000000001</v>
      </c>
      <c r="M331" s="540">
        <v>21.564070000000001</v>
      </c>
    </row>
    <row r="332" spans="1:13">
      <c r="A332" s="254">
        <v>322</v>
      </c>
      <c r="B332" s="567" t="s">
        <v>264</v>
      </c>
      <c r="C332" s="540">
        <v>814.7</v>
      </c>
      <c r="D332" s="541">
        <v>803.31666666666661</v>
      </c>
      <c r="E332" s="541">
        <v>782.88333333333321</v>
      </c>
      <c r="F332" s="541">
        <v>751.06666666666661</v>
      </c>
      <c r="G332" s="541">
        <v>730.63333333333321</v>
      </c>
      <c r="H332" s="541">
        <v>835.13333333333321</v>
      </c>
      <c r="I332" s="541">
        <v>855.56666666666661</v>
      </c>
      <c r="J332" s="541">
        <v>887.38333333333321</v>
      </c>
      <c r="K332" s="540">
        <v>823.75</v>
      </c>
      <c r="L332" s="540">
        <v>771.5</v>
      </c>
      <c r="M332" s="540">
        <v>13.65681</v>
      </c>
    </row>
    <row r="333" spans="1:13">
      <c r="A333" s="254">
        <v>323</v>
      </c>
      <c r="B333" s="567" t="s">
        <v>149</v>
      </c>
      <c r="C333" s="540">
        <v>37.65</v>
      </c>
      <c r="D333" s="541">
        <v>37.733333333333327</v>
      </c>
      <c r="E333" s="541">
        <v>36.016666666666652</v>
      </c>
      <c r="F333" s="541">
        <v>34.383333333333326</v>
      </c>
      <c r="G333" s="541">
        <v>32.66666666666665</v>
      </c>
      <c r="H333" s="541">
        <v>39.366666666666653</v>
      </c>
      <c r="I333" s="541">
        <v>41.083333333333336</v>
      </c>
      <c r="J333" s="541">
        <v>42.716666666666654</v>
      </c>
      <c r="K333" s="540">
        <v>39.450000000000003</v>
      </c>
      <c r="L333" s="540">
        <v>36.1</v>
      </c>
      <c r="M333" s="540">
        <v>685.56628000000001</v>
      </c>
    </row>
    <row r="334" spans="1:13">
      <c r="A334" s="254">
        <v>324</v>
      </c>
      <c r="B334" s="567" t="s">
        <v>150</v>
      </c>
      <c r="C334" s="540">
        <v>88.8</v>
      </c>
      <c r="D334" s="541">
        <v>89.366666666666674</v>
      </c>
      <c r="E334" s="541">
        <v>86.033333333333346</v>
      </c>
      <c r="F334" s="541">
        <v>83.266666666666666</v>
      </c>
      <c r="G334" s="541">
        <v>79.933333333333337</v>
      </c>
      <c r="H334" s="541">
        <v>92.133333333333354</v>
      </c>
      <c r="I334" s="541">
        <v>95.466666666666669</v>
      </c>
      <c r="J334" s="541">
        <v>98.233333333333363</v>
      </c>
      <c r="K334" s="540">
        <v>92.7</v>
      </c>
      <c r="L334" s="540">
        <v>86.6</v>
      </c>
      <c r="M334" s="540">
        <v>110.55714</v>
      </c>
    </row>
    <row r="335" spans="1:13">
      <c r="A335" s="254">
        <v>325</v>
      </c>
      <c r="B335" s="567" t="s">
        <v>447</v>
      </c>
      <c r="C335" s="540">
        <v>599.75</v>
      </c>
      <c r="D335" s="541">
        <v>602.1</v>
      </c>
      <c r="E335" s="541">
        <v>593.20000000000005</v>
      </c>
      <c r="F335" s="541">
        <v>586.65</v>
      </c>
      <c r="G335" s="541">
        <v>577.75</v>
      </c>
      <c r="H335" s="541">
        <v>608.65000000000009</v>
      </c>
      <c r="I335" s="541">
        <v>617.54999999999995</v>
      </c>
      <c r="J335" s="541">
        <v>624.10000000000014</v>
      </c>
      <c r="K335" s="540">
        <v>611</v>
      </c>
      <c r="L335" s="540">
        <v>595.54999999999995</v>
      </c>
      <c r="M335" s="540">
        <v>0.58508000000000004</v>
      </c>
    </row>
    <row r="336" spans="1:13">
      <c r="A336" s="254">
        <v>326</v>
      </c>
      <c r="B336" s="567" t="s">
        <v>265</v>
      </c>
      <c r="C336" s="540">
        <v>25.85</v>
      </c>
      <c r="D336" s="541">
        <v>25.75</v>
      </c>
      <c r="E336" s="541">
        <v>25.3</v>
      </c>
      <c r="F336" s="541">
        <v>24.75</v>
      </c>
      <c r="G336" s="541">
        <v>24.3</v>
      </c>
      <c r="H336" s="541">
        <v>26.3</v>
      </c>
      <c r="I336" s="541">
        <v>26.750000000000004</v>
      </c>
      <c r="J336" s="541">
        <v>27.3</v>
      </c>
      <c r="K336" s="540">
        <v>26.2</v>
      </c>
      <c r="L336" s="540">
        <v>25.2</v>
      </c>
      <c r="M336" s="540">
        <v>162.88388</v>
      </c>
    </row>
    <row r="337" spans="1:13">
      <c r="A337" s="254">
        <v>327</v>
      </c>
      <c r="B337" s="567" t="s">
        <v>448</v>
      </c>
      <c r="C337" s="540">
        <v>52.15</v>
      </c>
      <c r="D337" s="541">
        <v>52.533333333333331</v>
      </c>
      <c r="E337" s="541">
        <v>51.266666666666666</v>
      </c>
      <c r="F337" s="541">
        <v>50.383333333333333</v>
      </c>
      <c r="G337" s="541">
        <v>49.116666666666667</v>
      </c>
      <c r="H337" s="541">
        <v>53.416666666666664</v>
      </c>
      <c r="I337" s="541">
        <v>54.68333333333333</v>
      </c>
      <c r="J337" s="541">
        <v>55.566666666666663</v>
      </c>
      <c r="K337" s="540">
        <v>53.8</v>
      </c>
      <c r="L337" s="540">
        <v>51.65</v>
      </c>
      <c r="M337" s="540">
        <v>14.54256</v>
      </c>
    </row>
    <row r="338" spans="1:13">
      <c r="A338" s="254">
        <v>328</v>
      </c>
      <c r="B338" s="567" t="s">
        <v>152</v>
      </c>
      <c r="C338" s="540">
        <v>117.95</v>
      </c>
      <c r="D338" s="541">
        <v>119.15000000000002</v>
      </c>
      <c r="E338" s="541">
        <v>114.90000000000003</v>
      </c>
      <c r="F338" s="541">
        <v>111.85000000000001</v>
      </c>
      <c r="G338" s="541">
        <v>107.60000000000002</v>
      </c>
      <c r="H338" s="541">
        <v>122.20000000000005</v>
      </c>
      <c r="I338" s="541">
        <v>126.45000000000002</v>
      </c>
      <c r="J338" s="541">
        <v>129.50000000000006</v>
      </c>
      <c r="K338" s="540">
        <v>123.4</v>
      </c>
      <c r="L338" s="540">
        <v>116.1</v>
      </c>
      <c r="M338" s="540">
        <v>278.92770000000002</v>
      </c>
    </row>
    <row r="339" spans="1:13">
      <c r="A339" s="254">
        <v>329</v>
      </c>
      <c r="B339" s="567" t="s">
        <v>695</v>
      </c>
      <c r="C339" s="540">
        <v>178.55</v>
      </c>
      <c r="D339" s="541">
        <v>178.08333333333334</v>
      </c>
      <c r="E339" s="541">
        <v>172.4666666666667</v>
      </c>
      <c r="F339" s="541">
        <v>166.38333333333335</v>
      </c>
      <c r="G339" s="541">
        <v>160.76666666666671</v>
      </c>
      <c r="H339" s="541">
        <v>184.16666666666669</v>
      </c>
      <c r="I339" s="541">
        <v>189.7833333333333</v>
      </c>
      <c r="J339" s="541">
        <v>195.86666666666667</v>
      </c>
      <c r="K339" s="540">
        <v>183.7</v>
      </c>
      <c r="L339" s="540">
        <v>172</v>
      </c>
      <c r="M339" s="540">
        <v>19.204319999999999</v>
      </c>
    </row>
    <row r="340" spans="1:13">
      <c r="A340" s="254">
        <v>330</v>
      </c>
      <c r="B340" s="567" t="s">
        <v>153</v>
      </c>
      <c r="C340" s="540">
        <v>104.2</v>
      </c>
      <c r="D340" s="541">
        <v>104.11666666666667</v>
      </c>
      <c r="E340" s="541">
        <v>101.48333333333335</v>
      </c>
      <c r="F340" s="541">
        <v>98.76666666666668</v>
      </c>
      <c r="G340" s="541">
        <v>96.133333333333354</v>
      </c>
      <c r="H340" s="541">
        <v>106.83333333333334</v>
      </c>
      <c r="I340" s="541">
        <v>109.46666666666667</v>
      </c>
      <c r="J340" s="541">
        <v>112.18333333333334</v>
      </c>
      <c r="K340" s="540">
        <v>106.75</v>
      </c>
      <c r="L340" s="540">
        <v>101.4</v>
      </c>
      <c r="M340" s="540">
        <v>610.69583</v>
      </c>
    </row>
    <row r="341" spans="1:13">
      <c r="A341" s="254">
        <v>331</v>
      </c>
      <c r="B341" s="567" t="s">
        <v>449</v>
      </c>
      <c r="C341" s="540">
        <v>458.25</v>
      </c>
      <c r="D341" s="541">
        <v>461.48333333333335</v>
      </c>
      <c r="E341" s="541">
        <v>453.76666666666671</v>
      </c>
      <c r="F341" s="541">
        <v>449.28333333333336</v>
      </c>
      <c r="G341" s="541">
        <v>441.56666666666672</v>
      </c>
      <c r="H341" s="541">
        <v>465.9666666666667</v>
      </c>
      <c r="I341" s="541">
        <v>473.68333333333339</v>
      </c>
      <c r="J341" s="541">
        <v>478.16666666666669</v>
      </c>
      <c r="K341" s="540">
        <v>469.2</v>
      </c>
      <c r="L341" s="540">
        <v>457</v>
      </c>
      <c r="M341" s="540">
        <v>1.3136300000000001</v>
      </c>
    </row>
    <row r="342" spans="1:13">
      <c r="A342" s="254">
        <v>332</v>
      </c>
      <c r="B342" s="567" t="s">
        <v>148</v>
      </c>
      <c r="C342" s="540">
        <v>51.75</v>
      </c>
      <c r="D342" s="541">
        <v>52.016666666666673</v>
      </c>
      <c r="E342" s="541">
        <v>50.733333333333348</v>
      </c>
      <c r="F342" s="541">
        <v>49.716666666666676</v>
      </c>
      <c r="G342" s="541">
        <v>48.433333333333351</v>
      </c>
      <c r="H342" s="541">
        <v>53.033333333333346</v>
      </c>
      <c r="I342" s="541">
        <v>54.316666666666663</v>
      </c>
      <c r="J342" s="541">
        <v>55.333333333333343</v>
      </c>
      <c r="K342" s="540">
        <v>53.3</v>
      </c>
      <c r="L342" s="540">
        <v>51</v>
      </c>
      <c r="M342" s="540">
        <v>262.05043999999998</v>
      </c>
    </row>
    <row r="343" spans="1:13">
      <c r="A343" s="254">
        <v>333</v>
      </c>
      <c r="B343" s="567" t="s">
        <v>450</v>
      </c>
      <c r="C343" s="540">
        <v>39.299999999999997</v>
      </c>
      <c r="D343" s="541">
        <v>39.599999999999994</v>
      </c>
      <c r="E343" s="541">
        <v>38.79999999999999</v>
      </c>
      <c r="F343" s="541">
        <v>38.299999999999997</v>
      </c>
      <c r="G343" s="541">
        <v>37.499999999999993</v>
      </c>
      <c r="H343" s="541">
        <v>40.099999999999987</v>
      </c>
      <c r="I343" s="541">
        <v>40.9</v>
      </c>
      <c r="J343" s="541">
        <v>41.399999999999984</v>
      </c>
      <c r="K343" s="540">
        <v>40.4</v>
      </c>
      <c r="L343" s="540">
        <v>39.1</v>
      </c>
      <c r="M343" s="540">
        <v>12.66239</v>
      </c>
    </row>
    <row r="344" spans="1:13">
      <c r="A344" s="254">
        <v>334</v>
      </c>
      <c r="B344" s="567" t="s">
        <v>451</v>
      </c>
      <c r="C344" s="540">
        <v>2481.6</v>
      </c>
      <c r="D344" s="541">
        <v>2498.1333333333332</v>
      </c>
      <c r="E344" s="541">
        <v>2438.4666666666662</v>
      </c>
      <c r="F344" s="541">
        <v>2395.333333333333</v>
      </c>
      <c r="G344" s="541">
        <v>2335.6666666666661</v>
      </c>
      <c r="H344" s="541">
        <v>2541.2666666666664</v>
      </c>
      <c r="I344" s="541">
        <v>2600.9333333333334</v>
      </c>
      <c r="J344" s="541">
        <v>2644.0666666666666</v>
      </c>
      <c r="K344" s="540">
        <v>2557.8000000000002</v>
      </c>
      <c r="L344" s="540">
        <v>2455</v>
      </c>
      <c r="M344" s="540">
        <v>0.64532</v>
      </c>
    </row>
    <row r="345" spans="1:13">
      <c r="A345" s="254">
        <v>335</v>
      </c>
      <c r="B345" s="567" t="s">
        <v>756</v>
      </c>
      <c r="C345" s="540">
        <v>86.5</v>
      </c>
      <c r="D345" s="541">
        <v>87.283333333333346</v>
      </c>
      <c r="E345" s="541">
        <v>85.216666666666697</v>
      </c>
      <c r="F345" s="541">
        <v>83.933333333333351</v>
      </c>
      <c r="G345" s="541">
        <v>81.866666666666703</v>
      </c>
      <c r="H345" s="541">
        <v>88.566666666666691</v>
      </c>
      <c r="I345" s="541">
        <v>90.633333333333326</v>
      </c>
      <c r="J345" s="541">
        <v>91.916666666666686</v>
      </c>
      <c r="K345" s="540">
        <v>89.35</v>
      </c>
      <c r="L345" s="540">
        <v>86</v>
      </c>
      <c r="M345" s="540">
        <v>2.4708199999999998</v>
      </c>
    </row>
    <row r="346" spans="1:13">
      <c r="A346" s="254">
        <v>336</v>
      </c>
      <c r="B346" s="567" t="s">
        <v>151</v>
      </c>
      <c r="C346" s="540">
        <v>16376.4</v>
      </c>
      <c r="D346" s="541">
        <v>16351.35</v>
      </c>
      <c r="E346" s="541">
        <v>16238</v>
      </c>
      <c r="F346" s="541">
        <v>16099.6</v>
      </c>
      <c r="G346" s="541">
        <v>15986.25</v>
      </c>
      <c r="H346" s="541">
        <v>16489.75</v>
      </c>
      <c r="I346" s="541">
        <v>16603.100000000002</v>
      </c>
      <c r="J346" s="541">
        <v>16741.5</v>
      </c>
      <c r="K346" s="540">
        <v>16464.7</v>
      </c>
      <c r="L346" s="540">
        <v>16212.95</v>
      </c>
      <c r="M346" s="540">
        <v>1.3027500000000001</v>
      </c>
    </row>
    <row r="347" spans="1:13">
      <c r="A347" s="254">
        <v>337</v>
      </c>
      <c r="B347" s="567" t="s">
        <v>793</v>
      </c>
      <c r="C347" s="540">
        <v>37.049999999999997</v>
      </c>
      <c r="D347" s="541">
        <v>37.533333333333339</v>
      </c>
      <c r="E347" s="541">
        <v>36.466666666666676</v>
      </c>
      <c r="F347" s="541">
        <v>35.88333333333334</v>
      </c>
      <c r="G347" s="541">
        <v>34.816666666666677</v>
      </c>
      <c r="H347" s="541">
        <v>38.116666666666674</v>
      </c>
      <c r="I347" s="541">
        <v>39.183333333333337</v>
      </c>
      <c r="J347" s="541">
        <v>39.766666666666673</v>
      </c>
      <c r="K347" s="540">
        <v>38.6</v>
      </c>
      <c r="L347" s="540">
        <v>36.950000000000003</v>
      </c>
      <c r="M347" s="540">
        <v>22.549009999999999</v>
      </c>
    </row>
    <row r="348" spans="1:13">
      <c r="A348" s="254">
        <v>338</v>
      </c>
      <c r="B348" s="567" t="s">
        <v>452</v>
      </c>
      <c r="C348" s="540">
        <v>1813.45</v>
      </c>
      <c r="D348" s="541">
        <v>1832</v>
      </c>
      <c r="E348" s="541">
        <v>1782.9</v>
      </c>
      <c r="F348" s="541">
        <v>1752.3500000000001</v>
      </c>
      <c r="G348" s="541">
        <v>1703.2500000000002</v>
      </c>
      <c r="H348" s="541">
        <v>1862.55</v>
      </c>
      <c r="I348" s="541">
        <v>1911.6499999999999</v>
      </c>
      <c r="J348" s="541">
        <v>1942.1999999999998</v>
      </c>
      <c r="K348" s="540">
        <v>1881.1</v>
      </c>
      <c r="L348" s="540">
        <v>1801.45</v>
      </c>
      <c r="M348" s="540">
        <v>0.17931</v>
      </c>
    </row>
    <row r="349" spans="1:13">
      <c r="A349" s="254">
        <v>339</v>
      </c>
      <c r="B349" s="567" t="s">
        <v>792</v>
      </c>
      <c r="C349" s="540">
        <v>333.55</v>
      </c>
      <c r="D349" s="541">
        <v>337.43333333333334</v>
      </c>
      <c r="E349" s="541">
        <v>326.66666666666669</v>
      </c>
      <c r="F349" s="541">
        <v>319.78333333333336</v>
      </c>
      <c r="G349" s="541">
        <v>309.01666666666671</v>
      </c>
      <c r="H349" s="541">
        <v>344.31666666666666</v>
      </c>
      <c r="I349" s="541">
        <v>355.08333333333331</v>
      </c>
      <c r="J349" s="541">
        <v>361.96666666666664</v>
      </c>
      <c r="K349" s="540">
        <v>348.2</v>
      </c>
      <c r="L349" s="540">
        <v>330.55</v>
      </c>
      <c r="M349" s="540">
        <v>7.1438199999999998</v>
      </c>
    </row>
    <row r="350" spans="1:13">
      <c r="A350" s="254">
        <v>340</v>
      </c>
      <c r="B350" s="567" t="s">
        <v>266</v>
      </c>
      <c r="C350" s="540">
        <v>570.20000000000005</v>
      </c>
      <c r="D350" s="541">
        <v>567.63333333333333</v>
      </c>
      <c r="E350" s="541">
        <v>562.31666666666661</v>
      </c>
      <c r="F350" s="541">
        <v>554.43333333333328</v>
      </c>
      <c r="G350" s="541">
        <v>549.11666666666656</v>
      </c>
      <c r="H350" s="541">
        <v>575.51666666666665</v>
      </c>
      <c r="I350" s="541">
        <v>580.83333333333348</v>
      </c>
      <c r="J350" s="541">
        <v>588.7166666666667</v>
      </c>
      <c r="K350" s="540">
        <v>572.95000000000005</v>
      </c>
      <c r="L350" s="540">
        <v>559.75</v>
      </c>
      <c r="M350" s="540">
        <v>2.2276400000000001</v>
      </c>
    </row>
    <row r="351" spans="1:13">
      <c r="A351" s="254">
        <v>341</v>
      </c>
      <c r="B351" s="567" t="s">
        <v>155</v>
      </c>
      <c r="C351" s="540">
        <v>105.1</v>
      </c>
      <c r="D351" s="541">
        <v>107.05</v>
      </c>
      <c r="E351" s="541">
        <v>101.89999999999999</v>
      </c>
      <c r="F351" s="541">
        <v>98.699999999999989</v>
      </c>
      <c r="G351" s="541">
        <v>93.549999999999983</v>
      </c>
      <c r="H351" s="541">
        <v>110.25</v>
      </c>
      <c r="I351" s="541">
        <v>115.4</v>
      </c>
      <c r="J351" s="541">
        <v>118.60000000000001</v>
      </c>
      <c r="K351" s="540">
        <v>112.2</v>
      </c>
      <c r="L351" s="540">
        <v>103.85</v>
      </c>
      <c r="M351" s="540">
        <v>482.25988000000001</v>
      </c>
    </row>
    <row r="352" spans="1:13">
      <c r="A352" s="254">
        <v>342</v>
      </c>
      <c r="B352" s="567" t="s">
        <v>154</v>
      </c>
      <c r="C352" s="540">
        <v>123.35</v>
      </c>
      <c r="D352" s="541">
        <v>123.61666666666667</v>
      </c>
      <c r="E352" s="541">
        <v>120.33333333333334</v>
      </c>
      <c r="F352" s="541">
        <v>117.31666666666666</v>
      </c>
      <c r="G352" s="541">
        <v>114.03333333333333</v>
      </c>
      <c r="H352" s="541">
        <v>126.63333333333335</v>
      </c>
      <c r="I352" s="541">
        <v>129.91666666666669</v>
      </c>
      <c r="J352" s="541">
        <v>132.93333333333337</v>
      </c>
      <c r="K352" s="540">
        <v>126.9</v>
      </c>
      <c r="L352" s="540">
        <v>120.6</v>
      </c>
      <c r="M352" s="540">
        <v>41.628480000000003</v>
      </c>
    </row>
    <row r="353" spans="1:13">
      <c r="A353" s="254">
        <v>343</v>
      </c>
      <c r="B353" s="567" t="s">
        <v>453</v>
      </c>
      <c r="C353" s="540">
        <v>71.650000000000006</v>
      </c>
      <c r="D353" s="541">
        <v>71.63333333333334</v>
      </c>
      <c r="E353" s="541">
        <v>70.616666666666674</v>
      </c>
      <c r="F353" s="541">
        <v>69.583333333333329</v>
      </c>
      <c r="G353" s="541">
        <v>68.566666666666663</v>
      </c>
      <c r="H353" s="541">
        <v>72.666666666666686</v>
      </c>
      <c r="I353" s="541">
        <v>73.683333333333366</v>
      </c>
      <c r="J353" s="541">
        <v>74.716666666666697</v>
      </c>
      <c r="K353" s="540">
        <v>72.650000000000006</v>
      </c>
      <c r="L353" s="540">
        <v>70.599999999999994</v>
      </c>
      <c r="M353" s="540">
        <v>0.30099999999999999</v>
      </c>
    </row>
    <row r="354" spans="1:13">
      <c r="A354" s="254">
        <v>344</v>
      </c>
      <c r="B354" s="567" t="s">
        <v>267</v>
      </c>
      <c r="C354" s="540">
        <v>3049.35</v>
      </c>
      <c r="D354" s="541">
        <v>3059.7333333333336</v>
      </c>
      <c r="E354" s="541">
        <v>3033.7166666666672</v>
      </c>
      <c r="F354" s="541">
        <v>3018.0833333333335</v>
      </c>
      <c r="G354" s="541">
        <v>2992.0666666666671</v>
      </c>
      <c r="H354" s="541">
        <v>3075.3666666666672</v>
      </c>
      <c r="I354" s="541">
        <v>3101.3833333333337</v>
      </c>
      <c r="J354" s="541">
        <v>3117.0166666666673</v>
      </c>
      <c r="K354" s="540">
        <v>3085.75</v>
      </c>
      <c r="L354" s="540">
        <v>3044.1</v>
      </c>
      <c r="M354" s="540">
        <v>0.26719999999999999</v>
      </c>
    </row>
    <row r="355" spans="1:13">
      <c r="A355" s="254">
        <v>345</v>
      </c>
      <c r="B355" s="567" t="s">
        <v>454</v>
      </c>
      <c r="C355" s="540">
        <v>91.85</v>
      </c>
      <c r="D355" s="541">
        <v>92.11666666666666</v>
      </c>
      <c r="E355" s="541">
        <v>89.433333333333323</v>
      </c>
      <c r="F355" s="541">
        <v>87.016666666666666</v>
      </c>
      <c r="G355" s="541">
        <v>84.333333333333329</v>
      </c>
      <c r="H355" s="541">
        <v>94.533333333333317</v>
      </c>
      <c r="I355" s="541">
        <v>97.216666666666654</v>
      </c>
      <c r="J355" s="541">
        <v>99.633333333333312</v>
      </c>
      <c r="K355" s="540">
        <v>94.8</v>
      </c>
      <c r="L355" s="540">
        <v>89.7</v>
      </c>
      <c r="M355" s="540">
        <v>4.8852399999999996</v>
      </c>
    </row>
    <row r="356" spans="1:13">
      <c r="A356" s="254">
        <v>346</v>
      </c>
      <c r="B356" s="567" t="s">
        <v>455</v>
      </c>
      <c r="C356" s="540">
        <v>269.45</v>
      </c>
      <c r="D356" s="541">
        <v>270.3</v>
      </c>
      <c r="E356" s="541">
        <v>263.60000000000002</v>
      </c>
      <c r="F356" s="541">
        <v>257.75</v>
      </c>
      <c r="G356" s="541">
        <v>251.05</v>
      </c>
      <c r="H356" s="541">
        <v>276.15000000000003</v>
      </c>
      <c r="I356" s="541">
        <v>282.84999999999997</v>
      </c>
      <c r="J356" s="541">
        <v>288.70000000000005</v>
      </c>
      <c r="K356" s="540">
        <v>277</v>
      </c>
      <c r="L356" s="540">
        <v>264.45</v>
      </c>
      <c r="M356" s="540">
        <v>2.6348199999999999</v>
      </c>
    </row>
    <row r="357" spans="1:13">
      <c r="A357" s="254">
        <v>347</v>
      </c>
      <c r="B357" s="567" t="s">
        <v>456</v>
      </c>
      <c r="C357" s="540">
        <v>243.85</v>
      </c>
      <c r="D357" s="541">
        <v>243.33333333333334</v>
      </c>
      <c r="E357" s="541">
        <v>239.51666666666668</v>
      </c>
      <c r="F357" s="541">
        <v>235.18333333333334</v>
      </c>
      <c r="G357" s="541">
        <v>231.36666666666667</v>
      </c>
      <c r="H357" s="541">
        <v>247.66666666666669</v>
      </c>
      <c r="I357" s="541">
        <v>251.48333333333335</v>
      </c>
      <c r="J357" s="541">
        <v>255.81666666666669</v>
      </c>
      <c r="K357" s="540">
        <v>247.15</v>
      </c>
      <c r="L357" s="540">
        <v>239</v>
      </c>
      <c r="M357" s="540">
        <v>3.17632</v>
      </c>
    </row>
    <row r="358" spans="1:13">
      <c r="A358" s="254">
        <v>348</v>
      </c>
      <c r="B358" s="567" t="s">
        <v>268</v>
      </c>
      <c r="C358" s="540">
        <v>2260.6</v>
      </c>
      <c r="D358" s="541">
        <v>2264.4</v>
      </c>
      <c r="E358" s="541">
        <v>2239.15</v>
      </c>
      <c r="F358" s="541">
        <v>2217.6999999999998</v>
      </c>
      <c r="G358" s="541">
        <v>2192.4499999999998</v>
      </c>
      <c r="H358" s="541">
        <v>2285.8500000000004</v>
      </c>
      <c r="I358" s="541">
        <v>2311.1000000000004</v>
      </c>
      <c r="J358" s="541">
        <v>2332.5500000000006</v>
      </c>
      <c r="K358" s="540">
        <v>2289.65</v>
      </c>
      <c r="L358" s="540">
        <v>2242.9499999999998</v>
      </c>
      <c r="M358" s="540">
        <v>1.6392100000000001</v>
      </c>
    </row>
    <row r="359" spans="1:13">
      <c r="A359" s="254">
        <v>349</v>
      </c>
      <c r="B359" s="567" t="s">
        <v>269</v>
      </c>
      <c r="C359" s="540">
        <v>444.45</v>
      </c>
      <c r="D359" s="541">
        <v>449.95</v>
      </c>
      <c r="E359" s="541">
        <v>427.29999999999995</v>
      </c>
      <c r="F359" s="541">
        <v>410.15</v>
      </c>
      <c r="G359" s="541">
        <v>387.49999999999994</v>
      </c>
      <c r="H359" s="541">
        <v>467.09999999999997</v>
      </c>
      <c r="I359" s="541">
        <v>489.74999999999994</v>
      </c>
      <c r="J359" s="541">
        <v>506.9</v>
      </c>
      <c r="K359" s="540">
        <v>472.6</v>
      </c>
      <c r="L359" s="540">
        <v>432.8</v>
      </c>
      <c r="M359" s="540">
        <v>21.899899999999999</v>
      </c>
    </row>
    <row r="360" spans="1:13">
      <c r="A360" s="254">
        <v>350</v>
      </c>
      <c r="B360" s="567" t="s">
        <v>457</v>
      </c>
      <c r="C360" s="540">
        <v>262.5</v>
      </c>
      <c r="D360" s="541">
        <v>265.86666666666667</v>
      </c>
      <c r="E360" s="541">
        <v>256.73333333333335</v>
      </c>
      <c r="F360" s="541">
        <v>250.9666666666667</v>
      </c>
      <c r="G360" s="541">
        <v>241.83333333333337</v>
      </c>
      <c r="H360" s="541">
        <v>271.63333333333333</v>
      </c>
      <c r="I360" s="541">
        <v>280.76666666666665</v>
      </c>
      <c r="J360" s="541">
        <v>286.5333333333333</v>
      </c>
      <c r="K360" s="540">
        <v>275</v>
      </c>
      <c r="L360" s="540">
        <v>260.10000000000002</v>
      </c>
      <c r="M360" s="540">
        <v>4.1140699999999999</v>
      </c>
    </row>
    <row r="361" spans="1:13">
      <c r="A361" s="254">
        <v>351</v>
      </c>
      <c r="B361" s="567" t="s">
        <v>759</v>
      </c>
      <c r="C361" s="540">
        <v>464.65</v>
      </c>
      <c r="D361" s="541">
        <v>465.58333333333331</v>
      </c>
      <c r="E361" s="541">
        <v>456.36666666666662</v>
      </c>
      <c r="F361" s="541">
        <v>448.08333333333331</v>
      </c>
      <c r="G361" s="541">
        <v>438.86666666666662</v>
      </c>
      <c r="H361" s="541">
        <v>473.86666666666662</v>
      </c>
      <c r="I361" s="541">
        <v>483.08333333333331</v>
      </c>
      <c r="J361" s="541">
        <v>491.36666666666662</v>
      </c>
      <c r="K361" s="540">
        <v>474.8</v>
      </c>
      <c r="L361" s="540">
        <v>457.3</v>
      </c>
      <c r="M361" s="540">
        <v>1.04433</v>
      </c>
    </row>
    <row r="362" spans="1:13">
      <c r="A362" s="254">
        <v>352</v>
      </c>
      <c r="B362" s="567" t="s">
        <v>458</v>
      </c>
      <c r="C362" s="540">
        <v>72.5</v>
      </c>
      <c r="D362" s="541">
        <v>72.75</v>
      </c>
      <c r="E362" s="541">
        <v>70.599999999999994</v>
      </c>
      <c r="F362" s="541">
        <v>68.699999999999989</v>
      </c>
      <c r="G362" s="541">
        <v>66.549999999999983</v>
      </c>
      <c r="H362" s="541">
        <v>74.650000000000006</v>
      </c>
      <c r="I362" s="541">
        <v>76.800000000000011</v>
      </c>
      <c r="J362" s="541">
        <v>78.700000000000017</v>
      </c>
      <c r="K362" s="540">
        <v>74.900000000000006</v>
      </c>
      <c r="L362" s="540">
        <v>70.849999999999994</v>
      </c>
      <c r="M362" s="540">
        <v>44.665790000000001</v>
      </c>
    </row>
    <row r="363" spans="1:13">
      <c r="A363" s="254">
        <v>353</v>
      </c>
      <c r="B363" s="567" t="s">
        <v>163</v>
      </c>
      <c r="C363" s="540">
        <v>1476.75</v>
      </c>
      <c r="D363" s="541">
        <v>1483.8666666666668</v>
      </c>
      <c r="E363" s="541">
        <v>1447.7333333333336</v>
      </c>
      <c r="F363" s="541">
        <v>1418.7166666666667</v>
      </c>
      <c r="G363" s="541">
        <v>1382.5833333333335</v>
      </c>
      <c r="H363" s="541">
        <v>1512.8833333333337</v>
      </c>
      <c r="I363" s="541">
        <v>1549.0166666666669</v>
      </c>
      <c r="J363" s="541">
        <v>1578.0333333333338</v>
      </c>
      <c r="K363" s="540">
        <v>1520</v>
      </c>
      <c r="L363" s="540">
        <v>1454.85</v>
      </c>
      <c r="M363" s="540">
        <v>13.778320000000001</v>
      </c>
    </row>
    <row r="364" spans="1:13">
      <c r="A364" s="254">
        <v>354</v>
      </c>
      <c r="B364" s="567" t="s">
        <v>156</v>
      </c>
      <c r="C364" s="540">
        <v>28304.400000000001</v>
      </c>
      <c r="D364" s="541">
        <v>28527.683333333334</v>
      </c>
      <c r="E364" s="541">
        <v>27812.916666666668</v>
      </c>
      <c r="F364" s="541">
        <v>27321.433333333334</v>
      </c>
      <c r="G364" s="541">
        <v>26606.666666666668</v>
      </c>
      <c r="H364" s="541">
        <v>29019.166666666668</v>
      </c>
      <c r="I364" s="541">
        <v>29733.933333333331</v>
      </c>
      <c r="J364" s="541">
        <v>30225.416666666668</v>
      </c>
      <c r="K364" s="540">
        <v>29242.45</v>
      </c>
      <c r="L364" s="540">
        <v>28036.2</v>
      </c>
      <c r="M364" s="540">
        <v>0.46084000000000003</v>
      </c>
    </row>
    <row r="365" spans="1:13">
      <c r="A365" s="254">
        <v>355</v>
      </c>
      <c r="B365" s="567" t="s">
        <v>459</v>
      </c>
      <c r="C365" s="540">
        <v>1672.2</v>
      </c>
      <c r="D365" s="541">
        <v>1677.55</v>
      </c>
      <c r="E365" s="541">
        <v>1655.6499999999999</v>
      </c>
      <c r="F365" s="541">
        <v>1639.1</v>
      </c>
      <c r="G365" s="541">
        <v>1617.1999999999998</v>
      </c>
      <c r="H365" s="541">
        <v>1694.1</v>
      </c>
      <c r="I365" s="541">
        <v>1716</v>
      </c>
      <c r="J365" s="541">
        <v>1732.55</v>
      </c>
      <c r="K365" s="540">
        <v>1699.45</v>
      </c>
      <c r="L365" s="540">
        <v>1661</v>
      </c>
      <c r="M365" s="540">
        <v>1.13381</v>
      </c>
    </row>
    <row r="366" spans="1:13">
      <c r="A366" s="254">
        <v>356</v>
      </c>
      <c r="B366" s="567" t="s">
        <v>158</v>
      </c>
      <c r="C366" s="540">
        <v>252.25</v>
      </c>
      <c r="D366" s="541">
        <v>251.83333333333334</v>
      </c>
      <c r="E366" s="541">
        <v>247.41666666666669</v>
      </c>
      <c r="F366" s="541">
        <v>242.58333333333334</v>
      </c>
      <c r="G366" s="541">
        <v>238.16666666666669</v>
      </c>
      <c r="H366" s="541">
        <v>256.66666666666669</v>
      </c>
      <c r="I366" s="541">
        <v>261.08333333333337</v>
      </c>
      <c r="J366" s="541">
        <v>265.91666666666669</v>
      </c>
      <c r="K366" s="540">
        <v>256.25</v>
      </c>
      <c r="L366" s="540">
        <v>247</v>
      </c>
      <c r="M366" s="540">
        <v>147.21972</v>
      </c>
    </row>
    <row r="367" spans="1:13">
      <c r="A367" s="254">
        <v>357</v>
      </c>
      <c r="B367" s="567" t="s">
        <v>270</v>
      </c>
      <c r="C367" s="540">
        <v>4524.5</v>
      </c>
      <c r="D367" s="541">
        <v>4527.0166666666664</v>
      </c>
      <c r="E367" s="541">
        <v>4494.0333333333328</v>
      </c>
      <c r="F367" s="541">
        <v>4463.5666666666666</v>
      </c>
      <c r="G367" s="541">
        <v>4430.583333333333</v>
      </c>
      <c r="H367" s="541">
        <v>4557.4833333333327</v>
      </c>
      <c r="I367" s="541">
        <v>4590.4666666666662</v>
      </c>
      <c r="J367" s="541">
        <v>4620.9333333333325</v>
      </c>
      <c r="K367" s="540">
        <v>4560</v>
      </c>
      <c r="L367" s="540">
        <v>4496.55</v>
      </c>
      <c r="M367" s="540">
        <v>0.23097000000000001</v>
      </c>
    </row>
    <row r="368" spans="1:13">
      <c r="A368" s="254">
        <v>358</v>
      </c>
      <c r="B368" s="567" t="s">
        <v>460</v>
      </c>
      <c r="C368" s="540">
        <v>202.05</v>
      </c>
      <c r="D368" s="541">
        <v>203.45000000000002</v>
      </c>
      <c r="E368" s="541">
        <v>197.40000000000003</v>
      </c>
      <c r="F368" s="541">
        <v>192.75000000000003</v>
      </c>
      <c r="G368" s="541">
        <v>186.70000000000005</v>
      </c>
      <c r="H368" s="541">
        <v>208.10000000000002</v>
      </c>
      <c r="I368" s="541">
        <v>214.15000000000003</v>
      </c>
      <c r="J368" s="541">
        <v>218.8</v>
      </c>
      <c r="K368" s="540">
        <v>209.5</v>
      </c>
      <c r="L368" s="540">
        <v>198.8</v>
      </c>
      <c r="M368" s="540">
        <v>27.506160000000001</v>
      </c>
    </row>
    <row r="369" spans="1:13">
      <c r="A369" s="254">
        <v>359</v>
      </c>
      <c r="B369" s="567" t="s">
        <v>461</v>
      </c>
      <c r="C369" s="540">
        <v>806.3</v>
      </c>
      <c r="D369" s="541">
        <v>812.43333333333339</v>
      </c>
      <c r="E369" s="541">
        <v>788.01666666666677</v>
      </c>
      <c r="F369" s="541">
        <v>769.73333333333335</v>
      </c>
      <c r="G369" s="541">
        <v>745.31666666666672</v>
      </c>
      <c r="H369" s="541">
        <v>830.71666666666681</v>
      </c>
      <c r="I369" s="541">
        <v>855.13333333333333</v>
      </c>
      <c r="J369" s="541">
        <v>873.41666666666686</v>
      </c>
      <c r="K369" s="540">
        <v>836.85</v>
      </c>
      <c r="L369" s="540">
        <v>794.15</v>
      </c>
      <c r="M369" s="540">
        <v>0.57977999999999996</v>
      </c>
    </row>
    <row r="370" spans="1:13">
      <c r="A370" s="254">
        <v>360</v>
      </c>
      <c r="B370" s="567" t="s">
        <v>160</v>
      </c>
      <c r="C370" s="540">
        <v>1781.35</v>
      </c>
      <c r="D370" s="541">
        <v>1786.7833333333335</v>
      </c>
      <c r="E370" s="541">
        <v>1768.5666666666671</v>
      </c>
      <c r="F370" s="541">
        <v>1755.7833333333335</v>
      </c>
      <c r="G370" s="541">
        <v>1737.5666666666671</v>
      </c>
      <c r="H370" s="541">
        <v>1799.5666666666671</v>
      </c>
      <c r="I370" s="541">
        <v>1817.7833333333338</v>
      </c>
      <c r="J370" s="541">
        <v>1830.5666666666671</v>
      </c>
      <c r="K370" s="540">
        <v>1805</v>
      </c>
      <c r="L370" s="540">
        <v>1774</v>
      </c>
      <c r="M370" s="540">
        <v>7.2379199999999999</v>
      </c>
    </row>
    <row r="371" spans="1:13">
      <c r="A371" s="254">
        <v>361</v>
      </c>
      <c r="B371" s="567" t="s">
        <v>157</v>
      </c>
      <c r="C371" s="540">
        <v>1840.5</v>
      </c>
      <c r="D371" s="541">
        <v>1843.8333333333333</v>
      </c>
      <c r="E371" s="541">
        <v>1799.6666666666665</v>
      </c>
      <c r="F371" s="541">
        <v>1758.8333333333333</v>
      </c>
      <c r="G371" s="541">
        <v>1714.6666666666665</v>
      </c>
      <c r="H371" s="541">
        <v>1884.6666666666665</v>
      </c>
      <c r="I371" s="541">
        <v>1928.833333333333</v>
      </c>
      <c r="J371" s="541">
        <v>1969.6666666666665</v>
      </c>
      <c r="K371" s="540">
        <v>1888</v>
      </c>
      <c r="L371" s="540">
        <v>1803</v>
      </c>
      <c r="M371" s="540">
        <v>14.395429999999999</v>
      </c>
    </row>
    <row r="372" spans="1:13">
      <c r="A372" s="254">
        <v>362</v>
      </c>
      <c r="B372" s="567" t="s">
        <v>757</v>
      </c>
      <c r="C372" s="540">
        <v>659.65</v>
      </c>
      <c r="D372" s="541">
        <v>666.44999999999993</v>
      </c>
      <c r="E372" s="541">
        <v>643.19999999999982</v>
      </c>
      <c r="F372" s="541">
        <v>626.74999999999989</v>
      </c>
      <c r="G372" s="541">
        <v>603.49999999999977</v>
      </c>
      <c r="H372" s="541">
        <v>682.89999999999986</v>
      </c>
      <c r="I372" s="541">
        <v>706.15000000000009</v>
      </c>
      <c r="J372" s="541">
        <v>722.59999999999991</v>
      </c>
      <c r="K372" s="540">
        <v>689.7</v>
      </c>
      <c r="L372" s="540">
        <v>650</v>
      </c>
      <c r="M372" s="540">
        <v>8.1269899999999993</v>
      </c>
    </row>
    <row r="373" spans="1:13">
      <c r="A373" s="254">
        <v>363</v>
      </c>
      <c r="B373" s="567" t="s">
        <v>462</v>
      </c>
      <c r="C373" s="540">
        <v>1329.35</v>
      </c>
      <c r="D373" s="541">
        <v>1329.7833333333333</v>
      </c>
      <c r="E373" s="541">
        <v>1300.5666666666666</v>
      </c>
      <c r="F373" s="541">
        <v>1271.7833333333333</v>
      </c>
      <c r="G373" s="541">
        <v>1242.5666666666666</v>
      </c>
      <c r="H373" s="541">
        <v>1358.5666666666666</v>
      </c>
      <c r="I373" s="541">
        <v>1387.7833333333333</v>
      </c>
      <c r="J373" s="541">
        <v>1416.5666666666666</v>
      </c>
      <c r="K373" s="540">
        <v>1359</v>
      </c>
      <c r="L373" s="540">
        <v>1301</v>
      </c>
      <c r="M373" s="540">
        <v>1.81098</v>
      </c>
    </row>
    <row r="374" spans="1:13">
      <c r="A374" s="254">
        <v>364</v>
      </c>
      <c r="B374" s="567" t="s">
        <v>758</v>
      </c>
      <c r="C374" s="540">
        <v>786.95</v>
      </c>
      <c r="D374" s="541">
        <v>788.25</v>
      </c>
      <c r="E374" s="541">
        <v>779.5</v>
      </c>
      <c r="F374" s="541">
        <v>772.05</v>
      </c>
      <c r="G374" s="541">
        <v>763.3</v>
      </c>
      <c r="H374" s="541">
        <v>795.7</v>
      </c>
      <c r="I374" s="541">
        <v>804.45</v>
      </c>
      <c r="J374" s="541">
        <v>811.90000000000009</v>
      </c>
      <c r="K374" s="540">
        <v>797</v>
      </c>
      <c r="L374" s="540">
        <v>780.8</v>
      </c>
      <c r="M374" s="540">
        <v>1.1504399999999999</v>
      </c>
    </row>
    <row r="375" spans="1:13">
      <c r="A375" s="254">
        <v>365</v>
      </c>
      <c r="B375" s="567" t="s">
        <v>159</v>
      </c>
      <c r="C375" s="540">
        <v>124.3</v>
      </c>
      <c r="D375" s="541">
        <v>126.33333333333333</v>
      </c>
      <c r="E375" s="541">
        <v>120.96666666666667</v>
      </c>
      <c r="F375" s="541">
        <v>117.63333333333334</v>
      </c>
      <c r="G375" s="541">
        <v>112.26666666666668</v>
      </c>
      <c r="H375" s="541">
        <v>129.66666666666666</v>
      </c>
      <c r="I375" s="541">
        <v>135.0333333333333</v>
      </c>
      <c r="J375" s="541">
        <v>138.36666666666665</v>
      </c>
      <c r="K375" s="540">
        <v>131.69999999999999</v>
      </c>
      <c r="L375" s="540">
        <v>123</v>
      </c>
      <c r="M375" s="540">
        <v>92.420419999999993</v>
      </c>
    </row>
    <row r="376" spans="1:13">
      <c r="A376" s="254">
        <v>366</v>
      </c>
      <c r="B376" s="567" t="s">
        <v>162</v>
      </c>
      <c r="C376" s="540">
        <v>232.2</v>
      </c>
      <c r="D376" s="541">
        <v>232.35</v>
      </c>
      <c r="E376" s="541">
        <v>228.6</v>
      </c>
      <c r="F376" s="541">
        <v>225</v>
      </c>
      <c r="G376" s="541">
        <v>221.25</v>
      </c>
      <c r="H376" s="541">
        <v>235.95</v>
      </c>
      <c r="I376" s="541">
        <v>239.7</v>
      </c>
      <c r="J376" s="541">
        <v>243.29999999999998</v>
      </c>
      <c r="K376" s="540">
        <v>236.1</v>
      </c>
      <c r="L376" s="540">
        <v>228.75</v>
      </c>
      <c r="M376" s="540">
        <v>204.38826</v>
      </c>
    </row>
    <row r="377" spans="1:13">
      <c r="A377" s="254">
        <v>367</v>
      </c>
      <c r="B377" s="567" t="s">
        <v>463</v>
      </c>
      <c r="C377" s="540">
        <v>142.69999999999999</v>
      </c>
      <c r="D377" s="541">
        <v>142.65</v>
      </c>
      <c r="E377" s="541">
        <v>135.30000000000001</v>
      </c>
      <c r="F377" s="541">
        <v>127.9</v>
      </c>
      <c r="G377" s="541">
        <v>120.55000000000001</v>
      </c>
      <c r="H377" s="541">
        <v>150.05000000000001</v>
      </c>
      <c r="I377" s="541">
        <v>157.39999999999998</v>
      </c>
      <c r="J377" s="541">
        <v>164.8</v>
      </c>
      <c r="K377" s="540">
        <v>150</v>
      </c>
      <c r="L377" s="540">
        <v>135.25</v>
      </c>
      <c r="M377" s="540">
        <v>55.08099</v>
      </c>
    </row>
    <row r="378" spans="1:13">
      <c r="A378" s="254">
        <v>368</v>
      </c>
      <c r="B378" s="567" t="s">
        <v>271</v>
      </c>
      <c r="C378" s="540">
        <v>297.55</v>
      </c>
      <c r="D378" s="541">
        <v>301.05</v>
      </c>
      <c r="E378" s="541">
        <v>289.10000000000002</v>
      </c>
      <c r="F378" s="541">
        <v>280.65000000000003</v>
      </c>
      <c r="G378" s="541">
        <v>268.70000000000005</v>
      </c>
      <c r="H378" s="541">
        <v>309.5</v>
      </c>
      <c r="I378" s="541">
        <v>321.44999999999993</v>
      </c>
      <c r="J378" s="541">
        <v>329.9</v>
      </c>
      <c r="K378" s="540">
        <v>313</v>
      </c>
      <c r="L378" s="540">
        <v>292.60000000000002</v>
      </c>
      <c r="M378" s="540">
        <v>3.6628400000000001</v>
      </c>
    </row>
    <row r="379" spans="1:13">
      <c r="A379" s="254">
        <v>369</v>
      </c>
      <c r="B379" s="567" t="s">
        <v>464</v>
      </c>
      <c r="C379" s="540">
        <v>108.4</v>
      </c>
      <c r="D379" s="541">
        <v>110.08333333333333</v>
      </c>
      <c r="E379" s="541">
        <v>105.36666666666666</v>
      </c>
      <c r="F379" s="541">
        <v>102.33333333333333</v>
      </c>
      <c r="G379" s="541">
        <v>97.61666666666666</v>
      </c>
      <c r="H379" s="541">
        <v>113.11666666666666</v>
      </c>
      <c r="I379" s="541">
        <v>117.83333333333333</v>
      </c>
      <c r="J379" s="541">
        <v>120.86666666666666</v>
      </c>
      <c r="K379" s="540">
        <v>114.8</v>
      </c>
      <c r="L379" s="540">
        <v>107.05</v>
      </c>
      <c r="M379" s="540">
        <v>7.26945</v>
      </c>
    </row>
    <row r="380" spans="1:13">
      <c r="A380" s="254">
        <v>370</v>
      </c>
      <c r="B380" s="567" t="s">
        <v>465</v>
      </c>
      <c r="C380" s="540">
        <v>7149.2</v>
      </c>
      <c r="D380" s="541">
        <v>7108.9666666666672</v>
      </c>
      <c r="E380" s="541">
        <v>7042.9333333333343</v>
      </c>
      <c r="F380" s="541">
        <v>6936.666666666667</v>
      </c>
      <c r="G380" s="541">
        <v>6870.6333333333341</v>
      </c>
      <c r="H380" s="541">
        <v>7215.2333333333345</v>
      </c>
      <c r="I380" s="541">
        <v>7281.2666666666673</v>
      </c>
      <c r="J380" s="541">
        <v>7387.5333333333347</v>
      </c>
      <c r="K380" s="540">
        <v>7175</v>
      </c>
      <c r="L380" s="540">
        <v>7002.7</v>
      </c>
      <c r="M380" s="540">
        <v>0.10879999999999999</v>
      </c>
    </row>
    <row r="381" spans="1:13">
      <c r="A381" s="254">
        <v>371</v>
      </c>
      <c r="B381" s="567" t="s">
        <v>272</v>
      </c>
      <c r="C381" s="540">
        <v>12926.7</v>
      </c>
      <c r="D381" s="541">
        <v>13041.816666666666</v>
      </c>
      <c r="E381" s="541">
        <v>12734.883333333331</v>
      </c>
      <c r="F381" s="541">
        <v>12543.066666666666</v>
      </c>
      <c r="G381" s="541">
        <v>12236.133333333331</v>
      </c>
      <c r="H381" s="541">
        <v>13233.633333333331</v>
      </c>
      <c r="I381" s="541">
        <v>13540.566666666666</v>
      </c>
      <c r="J381" s="541">
        <v>13732.383333333331</v>
      </c>
      <c r="K381" s="540">
        <v>13348.75</v>
      </c>
      <c r="L381" s="540">
        <v>12850</v>
      </c>
      <c r="M381" s="540">
        <v>0.11608</v>
      </c>
    </row>
    <row r="382" spans="1:13">
      <c r="A382" s="254">
        <v>372</v>
      </c>
      <c r="B382" s="567" t="s">
        <v>161</v>
      </c>
      <c r="C382" s="540">
        <v>42.05</v>
      </c>
      <c r="D382" s="541">
        <v>43.20000000000001</v>
      </c>
      <c r="E382" s="541">
        <v>40.050000000000018</v>
      </c>
      <c r="F382" s="541">
        <v>38.050000000000011</v>
      </c>
      <c r="G382" s="541">
        <v>34.90000000000002</v>
      </c>
      <c r="H382" s="541">
        <v>45.200000000000017</v>
      </c>
      <c r="I382" s="541">
        <v>48.350000000000009</v>
      </c>
      <c r="J382" s="541">
        <v>50.350000000000016</v>
      </c>
      <c r="K382" s="540">
        <v>46.35</v>
      </c>
      <c r="L382" s="540">
        <v>41.2</v>
      </c>
      <c r="M382" s="540">
        <v>4298.8218299999999</v>
      </c>
    </row>
    <row r="383" spans="1:13">
      <c r="A383" s="254">
        <v>373</v>
      </c>
      <c r="B383" s="567" t="s">
        <v>273</v>
      </c>
      <c r="C383" s="540">
        <v>700.55</v>
      </c>
      <c r="D383" s="541">
        <v>704</v>
      </c>
      <c r="E383" s="541">
        <v>685.55</v>
      </c>
      <c r="F383" s="541">
        <v>670.55</v>
      </c>
      <c r="G383" s="541">
        <v>652.09999999999991</v>
      </c>
      <c r="H383" s="541">
        <v>719</v>
      </c>
      <c r="I383" s="541">
        <v>737.45</v>
      </c>
      <c r="J383" s="541">
        <v>752.45</v>
      </c>
      <c r="K383" s="540">
        <v>722.45</v>
      </c>
      <c r="L383" s="540">
        <v>689</v>
      </c>
      <c r="M383" s="540">
        <v>1.9896</v>
      </c>
    </row>
    <row r="384" spans="1:13">
      <c r="A384" s="254">
        <v>374</v>
      </c>
      <c r="B384" s="567" t="s">
        <v>165</v>
      </c>
      <c r="C384" s="540">
        <v>246.25</v>
      </c>
      <c r="D384" s="541">
        <v>249.79999999999998</v>
      </c>
      <c r="E384" s="541">
        <v>239.7</v>
      </c>
      <c r="F384" s="541">
        <v>233.15</v>
      </c>
      <c r="G384" s="541">
        <v>223.05</v>
      </c>
      <c r="H384" s="541">
        <v>256.34999999999997</v>
      </c>
      <c r="I384" s="541">
        <v>266.44999999999993</v>
      </c>
      <c r="J384" s="541">
        <v>272.99999999999994</v>
      </c>
      <c r="K384" s="540">
        <v>259.89999999999998</v>
      </c>
      <c r="L384" s="540">
        <v>243.25</v>
      </c>
      <c r="M384" s="540">
        <v>206.76116999999999</v>
      </c>
    </row>
    <row r="385" spans="1:13">
      <c r="A385" s="254">
        <v>375</v>
      </c>
      <c r="B385" s="567" t="s">
        <v>166</v>
      </c>
      <c r="C385" s="540">
        <v>145.69999999999999</v>
      </c>
      <c r="D385" s="541">
        <v>147.78333333333333</v>
      </c>
      <c r="E385" s="541">
        <v>141.41666666666666</v>
      </c>
      <c r="F385" s="541">
        <v>137.13333333333333</v>
      </c>
      <c r="G385" s="541">
        <v>130.76666666666665</v>
      </c>
      <c r="H385" s="541">
        <v>152.06666666666666</v>
      </c>
      <c r="I385" s="541">
        <v>158.43333333333334</v>
      </c>
      <c r="J385" s="541">
        <v>162.71666666666667</v>
      </c>
      <c r="K385" s="540">
        <v>154.15</v>
      </c>
      <c r="L385" s="540">
        <v>143.5</v>
      </c>
      <c r="M385" s="540">
        <v>76.031099999999995</v>
      </c>
    </row>
    <row r="386" spans="1:13">
      <c r="A386" s="254">
        <v>376</v>
      </c>
      <c r="B386" s="567" t="s">
        <v>466</v>
      </c>
      <c r="C386" s="540">
        <v>244.9</v>
      </c>
      <c r="D386" s="541">
        <v>245.85</v>
      </c>
      <c r="E386" s="541">
        <v>243.1</v>
      </c>
      <c r="F386" s="541">
        <v>241.3</v>
      </c>
      <c r="G386" s="541">
        <v>238.55</v>
      </c>
      <c r="H386" s="541">
        <v>247.64999999999998</v>
      </c>
      <c r="I386" s="541">
        <v>250.39999999999998</v>
      </c>
      <c r="J386" s="541">
        <v>252.19999999999996</v>
      </c>
      <c r="K386" s="540">
        <v>248.6</v>
      </c>
      <c r="L386" s="540">
        <v>244.05</v>
      </c>
      <c r="M386" s="540">
        <v>2.1604299999999999</v>
      </c>
    </row>
    <row r="387" spans="1:13">
      <c r="A387" s="254">
        <v>377</v>
      </c>
      <c r="B387" s="567" t="s">
        <v>467</v>
      </c>
      <c r="C387" s="540">
        <v>555.20000000000005</v>
      </c>
      <c r="D387" s="541">
        <v>557.41666666666674</v>
      </c>
      <c r="E387" s="541">
        <v>548.98333333333346</v>
      </c>
      <c r="F387" s="541">
        <v>542.76666666666677</v>
      </c>
      <c r="G387" s="541">
        <v>534.33333333333348</v>
      </c>
      <c r="H387" s="541">
        <v>563.63333333333344</v>
      </c>
      <c r="I387" s="541">
        <v>572.06666666666683</v>
      </c>
      <c r="J387" s="541">
        <v>578.28333333333342</v>
      </c>
      <c r="K387" s="540">
        <v>565.85</v>
      </c>
      <c r="L387" s="540">
        <v>551.20000000000005</v>
      </c>
      <c r="M387" s="540">
        <v>4.1684000000000001</v>
      </c>
    </row>
    <row r="388" spans="1:13">
      <c r="A388" s="254">
        <v>378</v>
      </c>
      <c r="B388" s="567" t="s">
        <v>468</v>
      </c>
      <c r="C388" s="540">
        <v>30.65</v>
      </c>
      <c r="D388" s="541">
        <v>30.849999999999998</v>
      </c>
      <c r="E388" s="541">
        <v>30.049999999999997</v>
      </c>
      <c r="F388" s="541">
        <v>29.45</v>
      </c>
      <c r="G388" s="541">
        <v>28.65</v>
      </c>
      <c r="H388" s="541">
        <v>31.449999999999996</v>
      </c>
      <c r="I388" s="541">
        <v>32.25</v>
      </c>
      <c r="J388" s="541">
        <v>32.849999999999994</v>
      </c>
      <c r="K388" s="540">
        <v>31.65</v>
      </c>
      <c r="L388" s="540">
        <v>30.25</v>
      </c>
      <c r="M388" s="540">
        <v>73.778480000000002</v>
      </c>
    </row>
    <row r="389" spans="1:13">
      <c r="A389" s="254">
        <v>379</v>
      </c>
      <c r="B389" s="567" t="s">
        <v>469</v>
      </c>
      <c r="C389" s="540">
        <v>142.44999999999999</v>
      </c>
      <c r="D389" s="541">
        <v>143.31666666666666</v>
      </c>
      <c r="E389" s="541">
        <v>138.13333333333333</v>
      </c>
      <c r="F389" s="541">
        <v>133.81666666666666</v>
      </c>
      <c r="G389" s="541">
        <v>128.63333333333333</v>
      </c>
      <c r="H389" s="541">
        <v>147.63333333333333</v>
      </c>
      <c r="I389" s="541">
        <v>152.81666666666666</v>
      </c>
      <c r="J389" s="541">
        <v>157.13333333333333</v>
      </c>
      <c r="K389" s="540">
        <v>148.5</v>
      </c>
      <c r="L389" s="540">
        <v>139</v>
      </c>
      <c r="M389" s="540">
        <v>46.802799999999998</v>
      </c>
    </row>
    <row r="390" spans="1:13">
      <c r="A390" s="254">
        <v>380</v>
      </c>
      <c r="B390" s="567" t="s">
        <v>274</v>
      </c>
      <c r="C390" s="540">
        <v>510.2</v>
      </c>
      <c r="D390" s="541">
        <v>508.55</v>
      </c>
      <c r="E390" s="541">
        <v>497.6</v>
      </c>
      <c r="F390" s="541">
        <v>485</v>
      </c>
      <c r="G390" s="541">
        <v>474.05</v>
      </c>
      <c r="H390" s="541">
        <v>521.15000000000009</v>
      </c>
      <c r="I390" s="541">
        <v>532.09999999999991</v>
      </c>
      <c r="J390" s="541">
        <v>544.70000000000005</v>
      </c>
      <c r="K390" s="540">
        <v>519.5</v>
      </c>
      <c r="L390" s="540">
        <v>495.95</v>
      </c>
      <c r="M390" s="540">
        <v>8.8194900000000001</v>
      </c>
    </row>
    <row r="391" spans="1:13">
      <c r="A391" s="254">
        <v>381</v>
      </c>
      <c r="B391" s="567" t="s">
        <v>470</v>
      </c>
      <c r="C391" s="540">
        <v>259</v>
      </c>
      <c r="D391" s="541">
        <v>259.95</v>
      </c>
      <c r="E391" s="541">
        <v>256</v>
      </c>
      <c r="F391" s="541">
        <v>253</v>
      </c>
      <c r="G391" s="541">
        <v>249.05</v>
      </c>
      <c r="H391" s="541">
        <v>262.95</v>
      </c>
      <c r="I391" s="541">
        <v>266.89999999999992</v>
      </c>
      <c r="J391" s="541">
        <v>269.89999999999998</v>
      </c>
      <c r="K391" s="540">
        <v>263.89999999999998</v>
      </c>
      <c r="L391" s="540">
        <v>256.95</v>
      </c>
      <c r="M391" s="540">
        <v>3.0726900000000001</v>
      </c>
    </row>
    <row r="392" spans="1:13">
      <c r="A392" s="254">
        <v>382</v>
      </c>
      <c r="B392" s="567" t="s">
        <v>471</v>
      </c>
      <c r="C392" s="540">
        <v>54.8</v>
      </c>
      <c r="D392" s="541">
        <v>55.199999999999996</v>
      </c>
      <c r="E392" s="541">
        <v>53.649999999999991</v>
      </c>
      <c r="F392" s="541">
        <v>52.499999999999993</v>
      </c>
      <c r="G392" s="541">
        <v>50.949999999999989</v>
      </c>
      <c r="H392" s="541">
        <v>56.349999999999994</v>
      </c>
      <c r="I392" s="541">
        <v>57.899999999999991</v>
      </c>
      <c r="J392" s="541">
        <v>59.05</v>
      </c>
      <c r="K392" s="540">
        <v>56.75</v>
      </c>
      <c r="L392" s="540">
        <v>54.05</v>
      </c>
      <c r="M392" s="540">
        <v>34.896320000000003</v>
      </c>
    </row>
    <row r="393" spans="1:13">
      <c r="A393" s="254">
        <v>383</v>
      </c>
      <c r="B393" s="567" t="s">
        <v>472</v>
      </c>
      <c r="C393" s="540">
        <v>1701.25</v>
      </c>
      <c r="D393" s="541">
        <v>1712.4166666666667</v>
      </c>
      <c r="E393" s="541">
        <v>1678.8333333333335</v>
      </c>
      <c r="F393" s="541">
        <v>1656.4166666666667</v>
      </c>
      <c r="G393" s="541">
        <v>1622.8333333333335</v>
      </c>
      <c r="H393" s="541">
        <v>1734.8333333333335</v>
      </c>
      <c r="I393" s="541">
        <v>1768.416666666667</v>
      </c>
      <c r="J393" s="541">
        <v>1790.8333333333335</v>
      </c>
      <c r="K393" s="540">
        <v>1746</v>
      </c>
      <c r="L393" s="540">
        <v>1690</v>
      </c>
      <c r="M393" s="540">
        <v>0.28492000000000001</v>
      </c>
    </row>
    <row r="394" spans="1:13">
      <c r="A394" s="254">
        <v>384</v>
      </c>
      <c r="B394" s="567" t="s">
        <v>473</v>
      </c>
      <c r="C394" s="540">
        <v>362.35</v>
      </c>
      <c r="D394" s="541">
        <v>361.16666666666669</v>
      </c>
      <c r="E394" s="541">
        <v>339.68333333333339</v>
      </c>
      <c r="F394" s="541">
        <v>317.01666666666671</v>
      </c>
      <c r="G394" s="541">
        <v>295.53333333333342</v>
      </c>
      <c r="H394" s="541">
        <v>383.83333333333337</v>
      </c>
      <c r="I394" s="541">
        <v>405.31666666666661</v>
      </c>
      <c r="J394" s="541">
        <v>427.98333333333335</v>
      </c>
      <c r="K394" s="540">
        <v>382.65</v>
      </c>
      <c r="L394" s="540">
        <v>338.5</v>
      </c>
      <c r="M394" s="540">
        <v>109.76351</v>
      </c>
    </row>
    <row r="395" spans="1:13">
      <c r="A395" s="254">
        <v>385</v>
      </c>
      <c r="B395" s="567" t="s">
        <v>474</v>
      </c>
      <c r="C395" s="540">
        <v>179.3</v>
      </c>
      <c r="D395" s="541">
        <v>178.79999999999998</v>
      </c>
      <c r="E395" s="541">
        <v>169.59999999999997</v>
      </c>
      <c r="F395" s="541">
        <v>159.89999999999998</v>
      </c>
      <c r="G395" s="541">
        <v>150.69999999999996</v>
      </c>
      <c r="H395" s="541">
        <v>188.49999999999997</v>
      </c>
      <c r="I395" s="541">
        <v>197.69999999999996</v>
      </c>
      <c r="J395" s="541">
        <v>207.39999999999998</v>
      </c>
      <c r="K395" s="540">
        <v>188</v>
      </c>
      <c r="L395" s="540">
        <v>169.1</v>
      </c>
      <c r="M395" s="540">
        <v>13.14897</v>
      </c>
    </row>
    <row r="396" spans="1:13">
      <c r="A396" s="254">
        <v>386</v>
      </c>
      <c r="B396" s="567" t="s">
        <v>475</v>
      </c>
      <c r="C396" s="540">
        <v>874.05</v>
      </c>
      <c r="D396" s="541">
        <v>873.05000000000007</v>
      </c>
      <c r="E396" s="541">
        <v>866.10000000000014</v>
      </c>
      <c r="F396" s="541">
        <v>858.15000000000009</v>
      </c>
      <c r="G396" s="541">
        <v>851.20000000000016</v>
      </c>
      <c r="H396" s="541">
        <v>881.00000000000011</v>
      </c>
      <c r="I396" s="541">
        <v>887.95000000000016</v>
      </c>
      <c r="J396" s="541">
        <v>895.90000000000009</v>
      </c>
      <c r="K396" s="540">
        <v>880</v>
      </c>
      <c r="L396" s="540">
        <v>865.1</v>
      </c>
      <c r="M396" s="540">
        <v>1.71275</v>
      </c>
    </row>
    <row r="397" spans="1:13">
      <c r="A397" s="254">
        <v>387</v>
      </c>
      <c r="B397" s="567" t="s">
        <v>167</v>
      </c>
      <c r="C397" s="540">
        <v>2080.3000000000002</v>
      </c>
      <c r="D397" s="541">
        <v>2079.5166666666669</v>
      </c>
      <c r="E397" s="541">
        <v>2054.0833333333339</v>
      </c>
      <c r="F397" s="541">
        <v>2027.8666666666672</v>
      </c>
      <c r="G397" s="541">
        <v>2002.4333333333343</v>
      </c>
      <c r="H397" s="541">
        <v>2105.7333333333336</v>
      </c>
      <c r="I397" s="541">
        <v>2131.166666666667</v>
      </c>
      <c r="J397" s="541">
        <v>2157.3833333333332</v>
      </c>
      <c r="K397" s="540">
        <v>2104.9499999999998</v>
      </c>
      <c r="L397" s="540">
        <v>2053.3000000000002</v>
      </c>
      <c r="M397" s="540">
        <v>108.00704</v>
      </c>
    </row>
    <row r="398" spans="1:13">
      <c r="A398" s="254">
        <v>388</v>
      </c>
      <c r="B398" s="567" t="s">
        <v>817</v>
      </c>
      <c r="C398" s="540">
        <v>1025.9000000000001</v>
      </c>
      <c r="D398" s="541">
        <v>1040.3833333333334</v>
      </c>
      <c r="E398" s="541">
        <v>985.51666666666688</v>
      </c>
      <c r="F398" s="541">
        <v>945.13333333333344</v>
      </c>
      <c r="G398" s="541">
        <v>890.26666666666688</v>
      </c>
      <c r="H398" s="541">
        <v>1080.7666666666669</v>
      </c>
      <c r="I398" s="541">
        <v>1135.6333333333332</v>
      </c>
      <c r="J398" s="541">
        <v>1176.0166666666669</v>
      </c>
      <c r="K398" s="540">
        <v>1095.25</v>
      </c>
      <c r="L398" s="540">
        <v>1000</v>
      </c>
      <c r="M398" s="540">
        <v>22.482240000000001</v>
      </c>
    </row>
    <row r="399" spans="1:13">
      <c r="A399" s="254">
        <v>389</v>
      </c>
      <c r="B399" s="567" t="s">
        <v>275</v>
      </c>
      <c r="C399" s="540">
        <v>881.5</v>
      </c>
      <c r="D399" s="541">
        <v>884.9666666666667</v>
      </c>
      <c r="E399" s="541">
        <v>870.78333333333342</v>
      </c>
      <c r="F399" s="541">
        <v>860.06666666666672</v>
      </c>
      <c r="G399" s="541">
        <v>845.88333333333344</v>
      </c>
      <c r="H399" s="541">
        <v>895.68333333333339</v>
      </c>
      <c r="I399" s="541">
        <v>909.86666666666679</v>
      </c>
      <c r="J399" s="541">
        <v>920.58333333333337</v>
      </c>
      <c r="K399" s="540">
        <v>899.15</v>
      </c>
      <c r="L399" s="540">
        <v>874.25</v>
      </c>
      <c r="M399" s="540">
        <v>11.208</v>
      </c>
    </row>
    <row r="400" spans="1:13">
      <c r="A400" s="254">
        <v>390</v>
      </c>
      <c r="B400" s="567" t="s">
        <v>477</v>
      </c>
      <c r="C400" s="540">
        <v>28.05</v>
      </c>
      <c r="D400" s="541">
        <v>28.150000000000002</v>
      </c>
      <c r="E400" s="541">
        <v>27.600000000000005</v>
      </c>
      <c r="F400" s="541">
        <v>27.150000000000002</v>
      </c>
      <c r="G400" s="541">
        <v>26.600000000000005</v>
      </c>
      <c r="H400" s="541">
        <v>28.600000000000005</v>
      </c>
      <c r="I400" s="541">
        <v>29.150000000000002</v>
      </c>
      <c r="J400" s="541">
        <v>29.600000000000005</v>
      </c>
      <c r="K400" s="540">
        <v>28.7</v>
      </c>
      <c r="L400" s="540">
        <v>27.7</v>
      </c>
      <c r="M400" s="540">
        <v>55.798409999999997</v>
      </c>
    </row>
    <row r="401" spans="1:13">
      <c r="A401" s="254">
        <v>391</v>
      </c>
      <c r="B401" s="567" t="s">
        <v>478</v>
      </c>
      <c r="C401" s="540">
        <v>2353</v>
      </c>
      <c r="D401" s="541">
        <v>2351.3166666666666</v>
      </c>
      <c r="E401" s="541">
        <v>2326.6833333333334</v>
      </c>
      <c r="F401" s="541">
        <v>2300.3666666666668</v>
      </c>
      <c r="G401" s="541">
        <v>2275.7333333333336</v>
      </c>
      <c r="H401" s="541">
        <v>2377.6333333333332</v>
      </c>
      <c r="I401" s="541">
        <v>2402.2666666666664</v>
      </c>
      <c r="J401" s="541">
        <v>2428.583333333333</v>
      </c>
      <c r="K401" s="540">
        <v>2375.9499999999998</v>
      </c>
      <c r="L401" s="540">
        <v>2325</v>
      </c>
      <c r="M401" s="540">
        <v>0.40377000000000002</v>
      </c>
    </row>
    <row r="402" spans="1:13">
      <c r="A402" s="254">
        <v>392</v>
      </c>
      <c r="B402" s="567" t="s">
        <v>172</v>
      </c>
      <c r="C402" s="540">
        <v>5517.6</v>
      </c>
      <c r="D402" s="541">
        <v>5548.4666666666672</v>
      </c>
      <c r="E402" s="541">
        <v>5388.6833333333343</v>
      </c>
      <c r="F402" s="541">
        <v>5259.7666666666673</v>
      </c>
      <c r="G402" s="541">
        <v>5099.9833333333345</v>
      </c>
      <c r="H402" s="541">
        <v>5677.3833333333341</v>
      </c>
      <c r="I402" s="541">
        <v>5837.166666666667</v>
      </c>
      <c r="J402" s="541">
        <v>5966.0833333333339</v>
      </c>
      <c r="K402" s="540">
        <v>5708.25</v>
      </c>
      <c r="L402" s="540">
        <v>5419.55</v>
      </c>
      <c r="M402" s="540">
        <v>1.8557999999999999</v>
      </c>
    </row>
    <row r="403" spans="1:13">
      <c r="A403" s="254">
        <v>393</v>
      </c>
      <c r="B403" s="567" t="s">
        <v>479</v>
      </c>
      <c r="C403" s="540">
        <v>7902.75</v>
      </c>
      <c r="D403" s="541">
        <v>7889.25</v>
      </c>
      <c r="E403" s="541">
        <v>7798.5</v>
      </c>
      <c r="F403" s="541">
        <v>7694.25</v>
      </c>
      <c r="G403" s="541">
        <v>7603.5</v>
      </c>
      <c r="H403" s="541">
        <v>7993.5</v>
      </c>
      <c r="I403" s="541">
        <v>8084.25</v>
      </c>
      <c r="J403" s="541">
        <v>8188.5</v>
      </c>
      <c r="K403" s="540">
        <v>7980</v>
      </c>
      <c r="L403" s="540">
        <v>7785</v>
      </c>
      <c r="M403" s="540">
        <v>0.20635999999999999</v>
      </c>
    </row>
    <row r="404" spans="1:13">
      <c r="A404" s="254">
        <v>394</v>
      </c>
      <c r="B404" s="567" t="s">
        <v>480</v>
      </c>
      <c r="C404" s="540">
        <v>5206.25</v>
      </c>
      <c r="D404" s="541">
        <v>5194.7166666666672</v>
      </c>
      <c r="E404" s="541">
        <v>5141.4833333333345</v>
      </c>
      <c r="F404" s="541">
        <v>5076.7166666666672</v>
      </c>
      <c r="G404" s="541">
        <v>5023.4833333333345</v>
      </c>
      <c r="H404" s="541">
        <v>5259.4833333333345</v>
      </c>
      <c r="I404" s="541">
        <v>5312.7166666666681</v>
      </c>
      <c r="J404" s="541">
        <v>5377.4833333333345</v>
      </c>
      <c r="K404" s="540">
        <v>5247.95</v>
      </c>
      <c r="L404" s="540">
        <v>5129.95</v>
      </c>
      <c r="M404" s="540">
        <v>0.30362</v>
      </c>
    </row>
    <row r="405" spans="1:13">
      <c r="A405" s="254">
        <v>395</v>
      </c>
      <c r="B405" s="567" t="s">
        <v>760</v>
      </c>
      <c r="C405" s="540">
        <v>112.75</v>
      </c>
      <c r="D405" s="541">
        <v>111.89999999999999</v>
      </c>
      <c r="E405" s="541">
        <v>106.14999999999998</v>
      </c>
      <c r="F405" s="541">
        <v>99.549999999999983</v>
      </c>
      <c r="G405" s="541">
        <v>93.799999999999969</v>
      </c>
      <c r="H405" s="541">
        <v>118.49999999999999</v>
      </c>
      <c r="I405" s="541">
        <v>124.25000000000001</v>
      </c>
      <c r="J405" s="541">
        <v>130.85</v>
      </c>
      <c r="K405" s="540">
        <v>117.65</v>
      </c>
      <c r="L405" s="540">
        <v>105.3</v>
      </c>
      <c r="M405" s="540">
        <v>55.573920000000001</v>
      </c>
    </row>
    <row r="406" spans="1:13">
      <c r="A406" s="254">
        <v>396</v>
      </c>
      <c r="B406" s="567" t="s">
        <v>481</v>
      </c>
      <c r="C406" s="540">
        <v>430.05</v>
      </c>
      <c r="D406" s="541">
        <v>431.84999999999997</v>
      </c>
      <c r="E406" s="541">
        <v>426.69999999999993</v>
      </c>
      <c r="F406" s="541">
        <v>423.34999999999997</v>
      </c>
      <c r="G406" s="541">
        <v>418.19999999999993</v>
      </c>
      <c r="H406" s="541">
        <v>435.19999999999993</v>
      </c>
      <c r="I406" s="541">
        <v>440.34999999999991</v>
      </c>
      <c r="J406" s="541">
        <v>443.69999999999993</v>
      </c>
      <c r="K406" s="540">
        <v>437</v>
      </c>
      <c r="L406" s="540">
        <v>428.5</v>
      </c>
      <c r="M406" s="540">
        <v>1.20536</v>
      </c>
    </row>
    <row r="407" spans="1:13">
      <c r="A407" s="254">
        <v>397</v>
      </c>
      <c r="B407" s="567" t="s">
        <v>762</v>
      </c>
      <c r="C407" s="540">
        <v>245.75</v>
      </c>
      <c r="D407" s="541">
        <v>246.08333333333334</v>
      </c>
      <c r="E407" s="541">
        <v>242.76666666666668</v>
      </c>
      <c r="F407" s="541">
        <v>239.78333333333333</v>
      </c>
      <c r="G407" s="541">
        <v>236.46666666666667</v>
      </c>
      <c r="H407" s="541">
        <v>249.06666666666669</v>
      </c>
      <c r="I407" s="541">
        <v>252.38333333333335</v>
      </c>
      <c r="J407" s="541">
        <v>255.3666666666667</v>
      </c>
      <c r="K407" s="540">
        <v>249.4</v>
      </c>
      <c r="L407" s="540">
        <v>243.1</v>
      </c>
      <c r="M407" s="540">
        <v>4.7917699999999996</v>
      </c>
    </row>
    <row r="408" spans="1:13">
      <c r="A408" s="254">
        <v>398</v>
      </c>
      <c r="B408" s="567" t="s">
        <v>482</v>
      </c>
      <c r="C408" s="540">
        <v>2066.35</v>
      </c>
      <c r="D408" s="541">
        <v>2063.4500000000003</v>
      </c>
      <c r="E408" s="541">
        <v>2017.1500000000005</v>
      </c>
      <c r="F408" s="541">
        <v>1967.9500000000003</v>
      </c>
      <c r="G408" s="541">
        <v>1921.6500000000005</v>
      </c>
      <c r="H408" s="541">
        <v>2112.6500000000005</v>
      </c>
      <c r="I408" s="541">
        <v>2158.9500000000007</v>
      </c>
      <c r="J408" s="541">
        <v>2208.1500000000005</v>
      </c>
      <c r="K408" s="540">
        <v>2109.75</v>
      </c>
      <c r="L408" s="540">
        <v>2014.25</v>
      </c>
      <c r="M408" s="540">
        <v>0.13447000000000001</v>
      </c>
    </row>
    <row r="409" spans="1:13">
      <c r="A409" s="254">
        <v>399</v>
      </c>
      <c r="B409" s="567" t="s">
        <v>483</v>
      </c>
      <c r="C409" s="540">
        <v>384.95</v>
      </c>
      <c r="D409" s="541">
        <v>390.33333333333331</v>
      </c>
      <c r="E409" s="541">
        <v>376.66666666666663</v>
      </c>
      <c r="F409" s="541">
        <v>368.38333333333333</v>
      </c>
      <c r="G409" s="541">
        <v>354.71666666666664</v>
      </c>
      <c r="H409" s="541">
        <v>398.61666666666662</v>
      </c>
      <c r="I409" s="541">
        <v>412.28333333333325</v>
      </c>
      <c r="J409" s="541">
        <v>420.56666666666661</v>
      </c>
      <c r="K409" s="540">
        <v>404</v>
      </c>
      <c r="L409" s="540">
        <v>382.05</v>
      </c>
      <c r="M409" s="540">
        <v>9.2145100000000006</v>
      </c>
    </row>
    <row r="410" spans="1:13">
      <c r="A410" s="254">
        <v>400</v>
      </c>
      <c r="B410" s="567" t="s">
        <v>761</v>
      </c>
      <c r="C410" s="540">
        <v>96.9</v>
      </c>
      <c r="D410" s="541">
        <v>97.133333333333326</v>
      </c>
      <c r="E410" s="541">
        <v>93.016666666666652</v>
      </c>
      <c r="F410" s="541">
        <v>89.133333333333326</v>
      </c>
      <c r="G410" s="541">
        <v>85.016666666666652</v>
      </c>
      <c r="H410" s="541">
        <v>101.01666666666665</v>
      </c>
      <c r="I410" s="541">
        <v>105.13333333333333</v>
      </c>
      <c r="J410" s="541">
        <v>109.01666666666665</v>
      </c>
      <c r="K410" s="540">
        <v>101.25</v>
      </c>
      <c r="L410" s="540">
        <v>93.25</v>
      </c>
      <c r="M410" s="540">
        <v>90.246629999999996</v>
      </c>
    </row>
    <row r="411" spans="1:13">
      <c r="A411" s="254">
        <v>401</v>
      </c>
      <c r="B411" s="567" t="s">
        <v>484</v>
      </c>
      <c r="C411" s="540">
        <v>209.3</v>
      </c>
      <c r="D411" s="541">
        <v>211.16666666666666</v>
      </c>
      <c r="E411" s="541">
        <v>206.33333333333331</v>
      </c>
      <c r="F411" s="541">
        <v>203.36666666666665</v>
      </c>
      <c r="G411" s="541">
        <v>198.5333333333333</v>
      </c>
      <c r="H411" s="541">
        <v>214.13333333333333</v>
      </c>
      <c r="I411" s="541">
        <v>218.96666666666664</v>
      </c>
      <c r="J411" s="541">
        <v>221.93333333333334</v>
      </c>
      <c r="K411" s="540">
        <v>216</v>
      </c>
      <c r="L411" s="540">
        <v>208.2</v>
      </c>
      <c r="M411" s="540">
        <v>1.8743000000000001</v>
      </c>
    </row>
    <row r="412" spans="1:13">
      <c r="A412" s="254">
        <v>402</v>
      </c>
      <c r="B412" s="567" t="s">
        <v>170</v>
      </c>
      <c r="C412" s="540">
        <v>27542.45</v>
      </c>
      <c r="D412" s="541">
        <v>27384.416666666668</v>
      </c>
      <c r="E412" s="541">
        <v>26911.383333333335</v>
      </c>
      <c r="F412" s="541">
        <v>26280.316666666666</v>
      </c>
      <c r="G412" s="541">
        <v>25807.283333333333</v>
      </c>
      <c r="H412" s="541">
        <v>28015.483333333337</v>
      </c>
      <c r="I412" s="541">
        <v>28488.51666666667</v>
      </c>
      <c r="J412" s="541">
        <v>29119.583333333339</v>
      </c>
      <c r="K412" s="540">
        <v>27857.45</v>
      </c>
      <c r="L412" s="540">
        <v>26753.35</v>
      </c>
      <c r="M412" s="540">
        <v>0.50261999999999996</v>
      </c>
    </row>
    <row r="413" spans="1:13">
      <c r="A413" s="254">
        <v>403</v>
      </c>
      <c r="B413" s="567" t="s">
        <v>485</v>
      </c>
      <c r="C413" s="540">
        <v>1515.55</v>
      </c>
      <c r="D413" s="541">
        <v>1517.8500000000001</v>
      </c>
      <c r="E413" s="541">
        <v>1492.7000000000003</v>
      </c>
      <c r="F413" s="541">
        <v>1469.8500000000001</v>
      </c>
      <c r="G413" s="541">
        <v>1444.7000000000003</v>
      </c>
      <c r="H413" s="541">
        <v>1540.7000000000003</v>
      </c>
      <c r="I413" s="541">
        <v>1565.8500000000004</v>
      </c>
      <c r="J413" s="541">
        <v>1588.7000000000003</v>
      </c>
      <c r="K413" s="540">
        <v>1543</v>
      </c>
      <c r="L413" s="540">
        <v>1495</v>
      </c>
      <c r="M413" s="540">
        <v>0.47837000000000002</v>
      </c>
    </row>
    <row r="414" spans="1:13">
      <c r="A414" s="254">
        <v>404</v>
      </c>
      <c r="B414" s="567" t="s">
        <v>173</v>
      </c>
      <c r="C414" s="540">
        <v>1404.6</v>
      </c>
      <c r="D414" s="541">
        <v>1410.55</v>
      </c>
      <c r="E414" s="541">
        <v>1375.1</v>
      </c>
      <c r="F414" s="541">
        <v>1345.6</v>
      </c>
      <c r="G414" s="541">
        <v>1310.1499999999999</v>
      </c>
      <c r="H414" s="541">
        <v>1440.05</v>
      </c>
      <c r="I414" s="541">
        <v>1475.5000000000002</v>
      </c>
      <c r="J414" s="541">
        <v>1505</v>
      </c>
      <c r="K414" s="540">
        <v>1446</v>
      </c>
      <c r="L414" s="540">
        <v>1381.05</v>
      </c>
      <c r="M414" s="540">
        <v>20.206520000000001</v>
      </c>
    </row>
    <row r="415" spans="1:13">
      <c r="A415" s="254">
        <v>405</v>
      </c>
      <c r="B415" s="567" t="s">
        <v>171</v>
      </c>
      <c r="C415" s="540">
        <v>1838.7</v>
      </c>
      <c r="D415" s="541">
        <v>1850.45</v>
      </c>
      <c r="E415" s="541">
        <v>1818.4</v>
      </c>
      <c r="F415" s="541">
        <v>1798.1000000000001</v>
      </c>
      <c r="G415" s="541">
        <v>1766.0500000000002</v>
      </c>
      <c r="H415" s="541">
        <v>1870.75</v>
      </c>
      <c r="I415" s="541">
        <v>1902.7999999999997</v>
      </c>
      <c r="J415" s="541">
        <v>1923.1</v>
      </c>
      <c r="K415" s="540">
        <v>1882.5</v>
      </c>
      <c r="L415" s="540">
        <v>1830.15</v>
      </c>
      <c r="M415" s="540">
        <v>4.7611499999999998</v>
      </c>
    </row>
    <row r="416" spans="1:13">
      <c r="A416" s="254">
        <v>406</v>
      </c>
      <c r="B416" s="567" t="s">
        <v>486</v>
      </c>
      <c r="C416" s="540">
        <v>454</v>
      </c>
      <c r="D416" s="541">
        <v>455.5333333333333</v>
      </c>
      <c r="E416" s="541">
        <v>446.46666666666658</v>
      </c>
      <c r="F416" s="541">
        <v>438.93333333333328</v>
      </c>
      <c r="G416" s="541">
        <v>429.86666666666656</v>
      </c>
      <c r="H416" s="541">
        <v>463.06666666666661</v>
      </c>
      <c r="I416" s="541">
        <v>472.13333333333333</v>
      </c>
      <c r="J416" s="541">
        <v>479.66666666666663</v>
      </c>
      <c r="K416" s="540">
        <v>464.6</v>
      </c>
      <c r="L416" s="540">
        <v>448</v>
      </c>
      <c r="M416" s="540">
        <v>0.74617</v>
      </c>
    </row>
    <row r="417" spans="1:13">
      <c r="A417" s="254">
        <v>407</v>
      </c>
      <c r="B417" s="567" t="s">
        <v>487</v>
      </c>
      <c r="C417" s="540">
        <v>1278.05</v>
      </c>
      <c r="D417" s="541">
        <v>1282.5666666666668</v>
      </c>
      <c r="E417" s="541">
        <v>1259.1333333333337</v>
      </c>
      <c r="F417" s="541">
        <v>1240.2166666666669</v>
      </c>
      <c r="G417" s="541">
        <v>1216.7833333333338</v>
      </c>
      <c r="H417" s="541">
        <v>1301.4833333333336</v>
      </c>
      <c r="I417" s="541">
        <v>1324.9166666666665</v>
      </c>
      <c r="J417" s="541">
        <v>1343.8333333333335</v>
      </c>
      <c r="K417" s="540">
        <v>1306</v>
      </c>
      <c r="L417" s="540">
        <v>1263.6500000000001</v>
      </c>
      <c r="M417" s="540">
        <v>0.17180999999999999</v>
      </c>
    </row>
    <row r="418" spans="1:13">
      <c r="A418" s="254">
        <v>408</v>
      </c>
      <c r="B418" s="567" t="s">
        <v>763</v>
      </c>
      <c r="C418" s="540">
        <v>1370.8</v>
      </c>
      <c r="D418" s="541">
        <v>1403.4166666666667</v>
      </c>
      <c r="E418" s="541">
        <v>1322.9333333333334</v>
      </c>
      <c r="F418" s="541">
        <v>1275.0666666666666</v>
      </c>
      <c r="G418" s="541">
        <v>1194.5833333333333</v>
      </c>
      <c r="H418" s="541">
        <v>1451.2833333333335</v>
      </c>
      <c r="I418" s="541">
        <v>1531.7666666666667</v>
      </c>
      <c r="J418" s="541">
        <v>1579.6333333333337</v>
      </c>
      <c r="K418" s="540">
        <v>1483.9</v>
      </c>
      <c r="L418" s="540">
        <v>1355.55</v>
      </c>
      <c r="M418" s="540">
        <v>1.28881</v>
      </c>
    </row>
    <row r="419" spans="1:13">
      <c r="A419" s="254">
        <v>409</v>
      </c>
      <c r="B419" s="567" t="s">
        <v>488</v>
      </c>
      <c r="C419" s="540">
        <v>400.3</v>
      </c>
      <c r="D419" s="541">
        <v>398.7</v>
      </c>
      <c r="E419" s="541">
        <v>392.59999999999997</v>
      </c>
      <c r="F419" s="541">
        <v>384.9</v>
      </c>
      <c r="G419" s="541">
        <v>378.79999999999995</v>
      </c>
      <c r="H419" s="541">
        <v>406.4</v>
      </c>
      <c r="I419" s="541">
        <v>412.5</v>
      </c>
      <c r="J419" s="541">
        <v>420.2</v>
      </c>
      <c r="K419" s="540">
        <v>404.8</v>
      </c>
      <c r="L419" s="540">
        <v>391</v>
      </c>
      <c r="M419" s="540">
        <v>2.2887</v>
      </c>
    </row>
    <row r="420" spans="1:13">
      <c r="A420" s="254">
        <v>410</v>
      </c>
      <c r="B420" s="567" t="s">
        <v>489</v>
      </c>
      <c r="C420" s="540">
        <v>8.6999999999999993</v>
      </c>
      <c r="D420" s="541">
        <v>8.7999999999999989</v>
      </c>
      <c r="E420" s="541">
        <v>8.3999999999999986</v>
      </c>
      <c r="F420" s="541">
        <v>8.1</v>
      </c>
      <c r="G420" s="541">
        <v>7.6999999999999993</v>
      </c>
      <c r="H420" s="541">
        <v>9.0999999999999979</v>
      </c>
      <c r="I420" s="541">
        <v>9.5</v>
      </c>
      <c r="J420" s="541">
        <v>9.7999999999999972</v>
      </c>
      <c r="K420" s="540">
        <v>9.1999999999999993</v>
      </c>
      <c r="L420" s="540">
        <v>8.5</v>
      </c>
      <c r="M420" s="540">
        <v>356.34476999999998</v>
      </c>
    </row>
    <row r="421" spans="1:13">
      <c r="A421" s="254">
        <v>411</v>
      </c>
      <c r="B421" s="567" t="s">
        <v>764</v>
      </c>
      <c r="C421" s="540">
        <v>86.25</v>
      </c>
      <c r="D421" s="541">
        <v>86.733333333333334</v>
      </c>
      <c r="E421" s="541">
        <v>84.966666666666669</v>
      </c>
      <c r="F421" s="541">
        <v>83.683333333333337</v>
      </c>
      <c r="G421" s="541">
        <v>81.916666666666671</v>
      </c>
      <c r="H421" s="541">
        <v>88.016666666666666</v>
      </c>
      <c r="I421" s="541">
        <v>89.783333333333346</v>
      </c>
      <c r="J421" s="541">
        <v>91.066666666666663</v>
      </c>
      <c r="K421" s="540">
        <v>88.5</v>
      </c>
      <c r="L421" s="540">
        <v>85.45</v>
      </c>
      <c r="M421" s="540">
        <v>35.916930000000001</v>
      </c>
    </row>
    <row r="422" spans="1:13">
      <c r="A422" s="254">
        <v>412</v>
      </c>
      <c r="B422" s="567" t="s">
        <v>490</v>
      </c>
      <c r="C422" s="540">
        <v>97.15</v>
      </c>
      <c r="D422" s="541">
        <v>97.3</v>
      </c>
      <c r="E422" s="541">
        <v>96.05</v>
      </c>
      <c r="F422" s="541">
        <v>94.95</v>
      </c>
      <c r="G422" s="541">
        <v>93.7</v>
      </c>
      <c r="H422" s="541">
        <v>98.399999999999991</v>
      </c>
      <c r="I422" s="541">
        <v>99.649999999999991</v>
      </c>
      <c r="J422" s="541">
        <v>100.74999999999999</v>
      </c>
      <c r="K422" s="540">
        <v>98.55</v>
      </c>
      <c r="L422" s="540">
        <v>96.2</v>
      </c>
      <c r="M422" s="540">
        <v>1.44394</v>
      </c>
    </row>
    <row r="423" spans="1:13">
      <c r="A423" s="254">
        <v>413</v>
      </c>
      <c r="B423" s="567" t="s">
        <v>169</v>
      </c>
      <c r="C423" s="540">
        <v>399.55</v>
      </c>
      <c r="D423" s="541">
        <v>403.18333333333334</v>
      </c>
      <c r="E423" s="541">
        <v>391.36666666666667</v>
      </c>
      <c r="F423" s="541">
        <v>383.18333333333334</v>
      </c>
      <c r="G423" s="541">
        <v>371.36666666666667</v>
      </c>
      <c r="H423" s="541">
        <v>411.36666666666667</v>
      </c>
      <c r="I423" s="541">
        <v>423.18333333333339</v>
      </c>
      <c r="J423" s="541">
        <v>431.36666666666667</v>
      </c>
      <c r="K423" s="540">
        <v>415</v>
      </c>
      <c r="L423" s="540">
        <v>395</v>
      </c>
      <c r="M423" s="540">
        <v>661.55517999999995</v>
      </c>
    </row>
    <row r="424" spans="1:13">
      <c r="A424" s="254">
        <v>414</v>
      </c>
      <c r="B424" s="567" t="s">
        <v>168</v>
      </c>
      <c r="C424" s="540">
        <v>65.3</v>
      </c>
      <c r="D424" s="541">
        <v>65.683333333333337</v>
      </c>
      <c r="E424" s="541">
        <v>62.866666666666674</v>
      </c>
      <c r="F424" s="541">
        <v>60.433333333333337</v>
      </c>
      <c r="G424" s="541">
        <v>57.616666666666674</v>
      </c>
      <c r="H424" s="541">
        <v>68.116666666666674</v>
      </c>
      <c r="I424" s="541">
        <v>70.933333333333337</v>
      </c>
      <c r="J424" s="541">
        <v>73.366666666666674</v>
      </c>
      <c r="K424" s="540">
        <v>68.5</v>
      </c>
      <c r="L424" s="540">
        <v>63.25</v>
      </c>
      <c r="M424" s="540">
        <v>449.87639000000001</v>
      </c>
    </row>
    <row r="425" spans="1:13">
      <c r="A425" s="254">
        <v>415</v>
      </c>
      <c r="B425" s="567" t="s">
        <v>767</v>
      </c>
      <c r="C425" s="540">
        <v>227.65</v>
      </c>
      <c r="D425" s="541">
        <v>228.88333333333333</v>
      </c>
      <c r="E425" s="541">
        <v>225.76666666666665</v>
      </c>
      <c r="F425" s="541">
        <v>223.88333333333333</v>
      </c>
      <c r="G425" s="541">
        <v>220.76666666666665</v>
      </c>
      <c r="H425" s="541">
        <v>230.76666666666665</v>
      </c>
      <c r="I425" s="541">
        <v>233.88333333333333</v>
      </c>
      <c r="J425" s="541">
        <v>235.76666666666665</v>
      </c>
      <c r="K425" s="540">
        <v>232</v>
      </c>
      <c r="L425" s="540">
        <v>227</v>
      </c>
      <c r="M425" s="540">
        <v>2.6922700000000002</v>
      </c>
    </row>
    <row r="426" spans="1:13">
      <c r="A426" s="254">
        <v>416</v>
      </c>
      <c r="B426" s="567" t="s">
        <v>842</v>
      </c>
      <c r="C426" s="540">
        <v>208.35</v>
      </c>
      <c r="D426" s="541">
        <v>205.70000000000002</v>
      </c>
      <c r="E426" s="541">
        <v>201.40000000000003</v>
      </c>
      <c r="F426" s="541">
        <v>194.45000000000002</v>
      </c>
      <c r="G426" s="541">
        <v>190.15000000000003</v>
      </c>
      <c r="H426" s="541">
        <v>212.65000000000003</v>
      </c>
      <c r="I426" s="541">
        <v>216.95000000000005</v>
      </c>
      <c r="J426" s="541">
        <v>223.90000000000003</v>
      </c>
      <c r="K426" s="540">
        <v>210</v>
      </c>
      <c r="L426" s="540">
        <v>198.75</v>
      </c>
      <c r="M426" s="540">
        <v>30.869859999999999</v>
      </c>
    </row>
    <row r="427" spans="1:13">
      <c r="A427" s="254">
        <v>417</v>
      </c>
      <c r="B427" s="567" t="s">
        <v>174</v>
      </c>
      <c r="C427" s="540">
        <v>865.85</v>
      </c>
      <c r="D427" s="541">
        <v>872.13333333333333</v>
      </c>
      <c r="E427" s="541">
        <v>845.4666666666667</v>
      </c>
      <c r="F427" s="541">
        <v>825.08333333333337</v>
      </c>
      <c r="G427" s="541">
        <v>798.41666666666674</v>
      </c>
      <c r="H427" s="541">
        <v>892.51666666666665</v>
      </c>
      <c r="I427" s="541">
        <v>919.18333333333339</v>
      </c>
      <c r="J427" s="541">
        <v>939.56666666666661</v>
      </c>
      <c r="K427" s="540">
        <v>898.8</v>
      </c>
      <c r="L427" s="540">
        <v>851.75</v>
      </c>
      <c r="M427" s="540">
        <v>3.1576499999999998</v>
      </c>
    </row>
    <row r="428" spans="1:13">
      <c r="A428" s="254">
        <v>418</v>
      </c>
      <c r="B428" s="567" t="s">
        <v>491</v>
      </c>
      <c r="C428" s="540">
        <v>500.6</v>
      </c>
      <c r="D428" s="541">
        <v>500.59999999999997</v>
      </c>
      <c r="E428" s="541">
        <v>496.49999999999994</v>
      </c>
      <c r="F428" s="541">
        <v>492.4</v>
      </c>
      <c r="G428" s="541">
        <v>488.29999999999995</v>
      </c>
      <c r="H428" s="541">
        <v>504.69999999999993</v>
      </c>
      <c r="I428" s="541">
        <v>508.79999999999995</v>
      </c>
      <c r="J428" s="541">
        <v>512.89999999999986</v>
      </c>
      <c r="K428" s="540">
        <v>504.7</v>
      </c>
      <c r="L428" s="540">
        <v>496.5</v>
      </c>
      <c r="M428" s="540">
        <v>0.52700000000000002</v>
      </c>
    </row>
    <row r="429" spans="1:13">
      <c r="A429" s="254">
        <v>419</v>
      </c>
      <c r="B429" s="567" t="s">
        <v>795</v>
      </c>
      <c r="C429" s="540">
        <v>299.5</v>
      </c>
      <c r="D429" s="541">
        <v>300.31666666666666</v>
      </c>
      <c r="E429" s="541">
        <v>295.88333333333333</v>
      </c>
      <c r="F429" s="541">
        <v>292.26666666666665</v>
      </c>
      <c r="G429" s="541">
        <v>287.83333333333331</v>
      </c>
      <c r="H429" s="541">
        <v>303.93333333333334</v>
      </c>
      <c r="I429" s="541">
        <v>308.36666666666662</v>
      </c>
      <c r="J429" s="541">
        <v>311.98333333333335</v>
      </c>
      <c r="K429" s="540">
        <v>304.75</v>
      </c>
      <c r="L429" s="540">
        <v>296.7</v>
      </c>
      <c r="M429" s="540">
        <v>3.4134000000000002</v>
      </c>
    </row>
    <row r="430" spans="1:13">
      <c r="A430" s="254">
        <v>420</v>
      </c>
      <c r="B430" s="567" t="s">
        <v>492</v>
      </c>
      <c r="C430" s="540">
        <v>175.6</v>
      </c>
      <c r="D430" s="541">
        <v>175.96666666666667</v>
      </c>
      <c r="E430" s="541">
        <v>172.33333333333334</v>
      </c>
      <c r="F430" s="541">
        <v>169.06666666666666</v>
      </c>
      <c r="G430" s="541">
        <v>165.43333333333334</v>
      </c>
      <c r="H430" s="541">
        <v>179.23333333333335</v>
      </c>
      <c r="I430" s="541">
        <v>182.86666666666667</v>
      </c>
      <c r="J430" s="541">
        <v>186.13333333333335</v>
      </c>
      <c r="K430" s="540">
        <v>179.6</v>
      </c>
      <c r="L430" s="540">
        <v>172.7</v>
      </c>
      <c r="M430" s="540">
        <v>4.5032399999999999</v>
      </c>
    </row>
    <row r="431" spans="1:13">
      <c r="A431" s="254">
        <v>421</v>
      </c>
      <c r="B431" s="567" t="s">
        <v>175</v>
      </c>
      <c r="C431" s="540">
        <v>607.29999999999995</v>
      </c>
      <c r="D431" s="541">
        <v>610.26666666666665</v>
      </c>
      <c r="E431" s="541">
        <v>598.23333333333335</v>
      </c>
      <c r="F431" s="541">
        <v>589.16666666666674</v>
      </c>
      <c r="G431" s="541">
        <v>577.13333333333344</v>
      </c>
      <c r="H431" s="541">
        <v>619.33333333333326</v>
      </c>
      <c r="I431" s="541">
        <v>631.36666666666656</v>
      </c>
      <c r="J431" s="541">
        <v>640.43333333333317</v>
      </c>
      <c r="K431" s="540">
        <v>622.29999999999995</v>
      </c>
      <c r="L431" s="540">
        <v>601.20000000000005</v>
      </c>
      <c r="M431" s="540">
        <v>73.019750000000002</v>
      </c>
    </row>
    <row r="432" spans="1:13">
      <c r="A432" s="254">
        <v>422</v>
      </c>
      <c r="B432" s="567" t="s">
        <v>176</v>
      </c>
      <c r="C432" s="540">
        <v>504.1</v>
      </c>
      <c r="D432" s="541">
        <v>507.5</v>
      </c>
      <c r="E432" s="541">
        <v>494.25</v>
      </c>
      <c r="F432" s="541">
        <v>484.4</v>
      </c>
      <c r="G432" s="541">
        <v>471.15</v>
      </c>
      <c r="H432" s="541">
        <v>517.35</v>
      </c>
      <c r="I432" s="541">
        <v>530.6</v>
      </c>
      <c r="J432" s="541">
        <v>540.45000000000005</v>
      </c>
      <c r="K432" s="540">
        <v>520.75</v>
      </c>
      <c r="L432" s="540">
        <v>497.65</v>
      </c>
      <c r="M432" s="540">
        <v>25.383759999999999</v>
      </c>
    </row>
    <row r="433" spans="1:13">
      <c r="A433" s="254">
        <v>423</v>
      </c>
      <c r="B433" s="567" t="s">
        <v>493</v>
      </c>
      <c r="C433" s="540">
        <v>2283.4</v>
      </c>
      <c r="D433" s="541">
        <v>2264.5166666666669</v>
      </c>
      <c r="E433" s="541">
        <v>2233.9833333333336</v>
      </c>
      <c r="F433" s="541">
        <v>2184.5666666666666</v>
      </c>
      <c r="G433" s="541">
        <v>2154.0333333333333</v>
      </c>
      <c r="H433" s="541">
        <v>2313.9333333333338</v>
      </c>
      <c r="I433" s="541">
        <v>2344.4666666666676</v>
      </c>
      <c r="J433" s="541">
        <v>2393.8833333333341</v>
      </c>
      <c r="K433" s="540">
        <v>2295.0500000000002</v>
      </c>
      <c r="L433" s="540">
        <v>2215.1</v>
      </c>
      <c r="M433" s="540">
        <v>0.28732000000000002</v>
      </c>
    </row>
    <row r="434" spans="1:13">
      <c r="A434" s="254">
        <v>424</v>
      </c>
      <c r="B434" s="567" t="s">
        <v>494</v>
      </c>
      <c r="C434" s="540">
        <v>707.2</v>
      </c>
      <c r="D434" s="541">
        <v>700.88333333333333</v>
      </c>
      <c r="E434" s="541">
        <v>682.4666666666667</v>
      </c>
      <c r="F434" s="541">
        <v>657.73333333333335</v>
      </c>
      <c r="G434" s="541">
        <v>639.31666666666672</v>
      </c>
      <c r="H434" s="541">
        <v>725.61666666666667</v>
      </c>
      <c r="I434" s="541">
        <v>744.03333333333342</v>
      </c>
      <c r="J434" s="541">
        <v>768.76666666666665</v>
      </c>
      <c r="K434" s="540">
        <v>719.3</v>
      </c>
      <c r="L434" s="540">
        <v>676.15</v>
      </c>
      <c r="M434" s="540">
        <v>1.7870900000000001</v>
      </c>
    </row>
    <row r="435" spans="1:13">
      <c r="A435" s="254">
        <v>425</v>
      </c>
      <c r="B435" s="567" t="s">
        <v>495</v>
      </c>
      <c r="C435" s="540">
        <v>348.6</v>
      </c>
      <c r="D435" s="541">
        <v>352.06666666666666</v>
      </c>
      <c r="E435" s="541">
        <v>341.0333333333333</v>
      </c>
      <c r="F435" s="541">
        <v>333.46666666666664</v>
      </c>
      <c r="G435" s="541">
        <v>322.43333333333328</v>
      </c>
      <c r="H435" s="541">
        <v>359.63333333333333</v>
      </c>
      <c r="I435" s="541">
        <v>370.66666666666674</v>
      </c>
      <c r="J435" s="541">
        <v>378.23333333333335</v>
      </c>
      <c r="K435" s="540">
        <v>363.1</v>
      </c>
      <c r="L435" s="540">
        <v>344.5</v>
      </c>
      <c r="M435" s="540">
        <v>1.56212</v>
      </c>
    </row>
    <row r="436" spans="1:13">
      <c r="A436" s="254">
        <v>426</v>
      </c>
      <c r="B436" s="567" t="s">
        <v>496</v>
      </c>
      <c r="C436" s="540">
        <v>272</v>
      </c>
      <c r="D436" s="541">
        <v>275.09999999999997</v>
      </c>
      <c r="E436" s="541">
        <v>265.14999999999992</v>
      </c>
      <c r="F436" s="541">
        <v>258.29999999999995</v>
      </c>
      <c r="G436" s="541">
        <v>248.34999999999991</v>
      </c>
      <c r="H436" s="541">
        <v>281.94999999999993</v>
      </c>
      <c r="I436" s="541">
        <v>291.89999999999998</v>
      </c>
      <c r="J436" s="541">
        <v>298.74999999999994</v>
      </c>
      <c r="K436" s="540">
        <v>285.05</v>
      </c>
      <c r="L436" s="540">
        <v>268.25</v>
      </c>
      <c r="M436" s="540">
        <v>6.13856</v>
      </c>
    </row>
    <row r="437" spans="1:13">
      <c r="A437" s="254">
        <v>427</v>
      </c>
      <c r="B437" s="567" t="s">
        <v>497</v>
      </c>
      <c r="C437" s="540">
        <v>1971.75</v>
      </c>
      <c r="D437" s="541">
        <v>1964.2</v>
      </c>
      <c r="E437" s="541">
        <v>1947.4</v>
      </c>
      <c r="F437" s="541">
        <v>1923.05</v>
      </c>
      <c r="G437" s="541">
        <v>1906.25</v>
      </c>
      <c r="H437" s="541">
        <v>1988.5500000000002</v>
      </c>
      <c r="I437" s="541">
        <v>2005.35</v>
      </c>
      <c r="J437" s="541">
        <v>2029.7000000000003</v>
      </c>
      <c r="K437" s="540">
        <v>1981</v>
      </c>
      <c r="L437" s="540">
        <v>1939.85</v>
      </c>
      <c r="M437" s="540">
        <v>0.92932000000000003</v>
      </c>
    </row>
    <row r="438" spans="1:13">
      <c r="A438" s="254">
        <v>428</v>
      </c>
      <c r="B438" s="567" t="s">
        <v>765</v>
      </c>
      <c r="C438" s="540">
        <v>382.65</v>
      </c>
      <c r="D438" s="541">
        <v>384.54999999999995</v>
      </c>
      <c r="E438" s="541">
        <v>378.14999999999992</v>
      </c>
      <c r="F438" s="541">
        <v>373.65</v>
      </c>
      <c r="G438" s="541">
        <v>367.24999999999994</v>
      </c>
      <c r="H438" s="541">
        <v>389.0499999999999</v>
      </c>
      <c r="I438" s="541">
        <v>395.45</v>
      </c>
      <c r="J438" s="541">
        <v>399.94999999999987</v>
      </c>
      <c r="K438" s="540">
        <v>390.95</v>
      </c>
      <c r="L438" s="540">
        <v>380.05</v>
      </c>
      <c r="M438" s="540">
        <v>0.38858999999999999</v>
      </c>
    </row>
    <row r="439" spans="1:13">
      <c r="A439" s="254">
        <v>429</v>
      </c>
      <c r="B439" s="567" t="s">
        <v>816</v>
      </c>
      <c r="C439" s="540">
        <v>491.1</v>
      </c>
      <c r="D439" s="541">
        <v>491.88333333333338</v>
      </c>
      <c r="E439" s="541">
        <v>486.66666666666674</v>
      </c>
      <c r="F439" s="541">
        <v>482.23333333333335</v>
      </c>
      <c r="G439" s="541">
        <v>477.01666666666671</v>
      </c>
      <c r="H439" s="541">
        <v>496.31666666666678</v>
      </c>
      <c r="I439" s="541">
        <v>501.53333333333336</v>
      </c>
      <c r="J439" s="541">
        <v>505.96666666666681</v>
      </c>
      <c r="K439" s="540">
        <v>497.1</v>
      </c>
      <c r="L439" s="540">
        <v>487.45</v>
      </c>
      <c r="M439" s="540">
        <v>1.8861600000000001</v>
      </c>
    </row>
    <row r="440" spans="1:13">
      <c r="A440" s="254">
        <v>430</v>
      </c>
      <c r="B440" s="567" t="s">
        <v>498</v>
      </c>
      <c r="C440" s="540">
        <v>5.2</v>
      </c>
      <c r="D440" s="541">
        <v>5.2166666666666668</v>
      </c>
      <c r="E440" s="541">
        <v>5.1333333333333337</v>
      </c>
      <c r="F440" s="541">
        <v>5.0666666666666673</v>
      </c>
      <c r="G440" s="541">
        <v>4.9833333333333343</v>
      </c>
      <c r="H440" s="541">
        <v>5.2833333333333332</v>
      </c>
      <c r="I440" s="541">
        <v>5.3666666666666654</v>
      </c>
      <c r="J440" s="541">
        <v>5.4333333333333327</v>
      </c>
      <c r="K440" s="540">
        <v>5.3</v>
      </c>
      <c r="L440" s="540">
        <v>5.15</v>
      </c>
      <c r="M440" s="540">
        <v>156.78529</v>
      </c>
    </row>
    <row r="441" spans="1:13">
      <c r="A441" s="254">
        <v>431</v>
      </c>
      <c r="B441" s="567" t="s">
        <v>499</v>
      </c>
      <c r="C441" s="540">
        <v>144.35</v>
      </c>
      <c r="D441" s="541">
        <v>144.18333333333334</v>
      </c>
      <c r="E441" s="541">
        <v>142.46666666666667</v>
      </c>
      <c r="F441" s="541">
        <v>140.58333333333334</v>
      </c>
      <c r="G441" s="541">
        <v>138.86666666666667</v>
      </c>
      <c r="H441" s="541">
        <v>146.06666666666666</v>
      </c>
      <c r="I441" s="541">
        <v>147.78333333333336</v>
      </c>
      <c r="J441" s="541">
        <v>149.66666666666666</v>
      </c>
      <c r="K441" s="540">
        <v>145.9</v>
      </c>
      <c r="L441" s="540">
        <v>142.30000000000001</v>
      </c>
      <c r="M441" s="540">
        <v>1.7728699999999999</v>
      </c>
    </row>
    <row r="442" spans="1:13">
      <c r="A442" s="254">
        <v>432</v>
      </c>
      <c r="B442" s="567" t="s">
        <v>766</v>
      </c>
      <c r="C442" s="540">
        <v>1321.6</v>
      </c>
      <c r="D442" s="541">
        <v>1327.2333333333333</v>
      </c>
      <c r="E442" s="541">
        <v>1304.4666666666667</v>
      </c>
      <c r="F442" s="541">
        <v>1287.3333333333333</v>
      </c>
      <c r="G442" s="541">
        <v>1264.5666666666666</v>
      </c>
      <c r="H442" s="541">
        <v>1344.3666666666668</v>
      </c>
      <c r="I442" s="541">
        <v>1367.1333333333337</v>
      </c>
      <c r="J442" s="541">
        <v>1384.2666666666669</v>
      </c>
      <c r="K442" s="540">
        <v>1350</v>
      </c>
      <c r="L442" s="540">
        <v>1310.0999999999999</v>
      </c>
      <c r="M442" s="540">
        <v>0.20327000000000001</v>
      </c>
    </row>
    <row r="443" spans="1:13">
      <c r="A443" s="254">
        <v>433</v>
      </c>
      <c r="B443" s="567" t="s">
        <v>500</v>
      </c>
      <c r="C443" s="540">
        <v>1045</v>
      </c>
      <c r="D443" s="541">
        <v>1049.9833333333333</v>
      </c>
      <c r="E443" s="541">
        <v>1035.0166666666667</v>
      </c>
      <c r="F443" s="541">
        <v>1025.0333333333333</v>
      </c>
      <c r="G443" s="541">
        <v>1010.0666666666666</v>
      </c>
      <c r="H443" s="541">
        <v>1059.9666666666667</v>
      </c>
      <c r="I443" s="541">
        <v>1074.9333333333334</v>
      </c>
      <c r="J443" s="541">
        <v>1084.9166666666667</v>
      </c>
      <c r="K443" s="540">
        <v>1064.95</v>
      </c>
      <c r="L443" s="540">
        <v>1040</v>
      </c>
      <c r="M443" s="540">
        <v>0.28933999999999999</v>
      </c>
    </row>
    <row r="444" spans="1:13">
      <c r="A444" s="254">
        <v>434</v>
      </c>
      <c r="B444" s="567" t="s">
        <v>276</v>
      </c>
      <c r="C444" s="540">
        <v>580</v>
      </c>
      <c r="D444" s="541">
        <v>582.66666666666663</v>
      </c>
      <c r="E444" s="541">
        <v>572.5333333333333</v>
      </c>
      <c r="F444" s="541">
        <v>565.06666666666672</v>
      </c>
      <c r="G444" s="541">
        <v>554.93333333333339</v>
      </c>
      <c r="H444" s="541">
        <v>590.13333333333321</v>
      </c>
      <c r="I444" s="541">
        <v>600.26666666666665</v>
      </c>
      <c r="J444" s="541">
        <v>607.73333333333312</v>
      </c>
      <c r="K444" s="540">
        <v>592.79999999999995</v>
      </c>
      <c r="L444" s="540">
        <v>575.20000000000005</v>
      </c>
      <c r="M444" s="540">
        <v>3.0514299999999999</v>
      </c>
    </row>
    <row r="445" spans="1:13">
      <c r="A445" s="254">
        <v>435</v>
      </c>
      <c r="B445" s="567" t="s">
        <v>501</v>
      </c>
      <c r="C445" s="540">
        <v>954.2</v>
      </c>
      <c r="D445" s="541">
        <v>967.11666666666667</v>
      </c>
      <c r="E445" s="541">
        <v>938.23333333333335</v>
      </c>
      <c r="F445" s="541">
        <v>922.26666666666665</v>
      </c>
      <c r="G445" s="541">
        <v>893.38333333333333</v>
      </c>
      <c r="H445" s="541">
        <v>983.08333333333337</v>
      </c>
      <c r="I445" s="541">
        <v>1011.9666666666668</v>
      </c>
      <c r="J445" s="541">
        <v>1027.9333333333334</v>
      </c>
      <c r="K445" s="540">
        <v>996</v>
      </c>
      <c r="L445" s="540">
        <v>951.15</v>
      </c>
      <c r="M445" s="540">
        <v>0.13505</v>
      </c>
    </row>
    <row r="446" spans="1:13">
      <c r="A446" s="254">
        <v>436</v>
      </c>
      <c r="B446" s="567" t="s">
        <v>502</v>
      </c>
      <c r="C446" s="540">
        <v>506</v>
      </c>
      <c r="D446" s="541">
        <v>499.16666666666669</v>
      </c>
      <c r="E446" s="541">
        <v>487.33333333333337</v>
      </c>
      <c r="F446" s="541">
        <v>468.66666666666669</v>
      </c>
      <c r="G446" s="541">
        <v>456.83333333333337</v>
      </c>
      <c r="H446" s="541">
        <v>517.83333333333337</v>
      </c>
      <c r="I446" s="541">
        <v>529.66666666666674</v>
      </c>
      <c r="J446" s="541">
        <v>548.33333333333337</v>
      </c>
      <c r="K446" s="540">
        <v>511</v>
      </c>
      <c r="L446" s="540">
        <v>480.5</v>
      </c>
      <c r="M446" s="540">
        <v>5.1160399999999999</v>
      </c>
    </row>
    <row r="447" spans="1:13">
      <c r="A447" s="254">
        <v>437</v>
      </c>
      <c r="B447" s="567" t="s">
        <v>503</v>
      </c>
      <c r="C447" s="540">
        <v>7303.05</v>
      </c>
      <c r="D447" s="541">
        <v>7231.3166666666666</v>
      </c>
      <c r="E447" s="541">
        <v>7122.7333333333336</v>
      </c>
      <c r="F447" s="541">
        <v>6942.416666666667</v>
      </c>
      <c r="G447" s="541">
        <v>6833.8333333333339</v>
      </c>
      <c r="H447" s="541">
        <v>7411.6333333333332</v>
      </c>
      <c r="I447" s="541">
        <v>7520.2166666666672</v>
      </c>
      <c r="J447" s="541">
        <v>7700.5333333333328</v>
      </c>
      <c r="K447" s="540">
        <v>7339.9</v>
      </c>
      <c r="L447" s="540">
        <v>7051</v>
      </c>
      <c r="M447" s="540">
        <v>0.36388999999999999</v>
      </c>
    </row>
    <row r="448" spans="1:13">
      <c r="A448" s="254">
        <v>438</v>
      </c>
      <c r="B448" s="567" t="s">
        <v>504</v>
      </c>
      <c r="C448" s="540">
        <v>263.14999999999998</v>
      </c>
      <c r="D448" s="541">
        <v>265.06666666666666</v>
      </c>
      <c r="E448" s="541">
        <v>260.13333333333333</v>
      </c>
      <c r="F448" s="541">
        <v>257.11666666666667</v>
      </c>
      <c r="G448" s="541">
        <v>252.18333333333334</v>
      </c>
      <c r="H448" s="541">
        <v>268.08333333333331</v>
      </c>
      <c r="I448" s="541">
        <v>273.01666666666659</v>
      </c>
      <c r="J448" s="541">
        <v>276.0333333333333</v>
      </c>
      <c r="K448" s="540">
        <v>270</v>
      </c>
      <c r="L448" s="540">
        <v>262.05</v>
      </c>
      <c r="M448" s="540">
        <v>0.91810999999999998</v>
      </c>
    </row>
    <row r="449" spans="1:13">
      <c r="A449" s="254">
        <v>439</v>
      </c>
      <c r="B449" s="567" t="s">
        <v>505</v>
      </c>
      <c r="C449" s="540">
        <v>30</v>
      </c>
      <c r="D449" s="541">
        <v>30.316666666666663</v>
      </c>
      <c r="E449" s="541">
        <v>29.333333333333325</v>
      </c>
      <c r="F449" s="541">
        <v>28.666666666666661</v>
      </c>
      <c r="G449" s="541">
        <v>27.683333333333323</v>
      </c>
      <c r="H449" s="541">
        <v>30.983333333333327</v>
      </c>
      <c r="I449" s="541">
        <v>31.966666666666661</v>
      </c>
      <c r="J449" s="541">
        <v>32.633333333333326</v>
      </c>
      <c r="K449" s="540">
        <v>31.3</v>
      </c>
      <c r="L449" s="540">
        <v>29.65</v>
      </c>
      <c r="M449" s="540">
        <v>103.01089</v>
      </c>
    </row>
    <row r="450" spans="1:13">
      <c r="A450" s="254">
        <v>440</v>
      </c>
      <c r="B450" s="567" t="s">
        <v>189</v>
      </c>
      <c r="C450" s="540">
        <v>606.25</v>
      </c>
      <c r="D450" s="541">
        <v>607.75</v>
      </c>
      <c r="E450" s="541">
        <v>597.20000000000005</v>
      </c>
      <c r="F450" s="541">
        <v>588.15000000000009</v>
      </c>
      <c r="G450" s="541">
        <v>577.60000000000014</v>
      </c>
      <c r="H450" s="541">
        <v>616.79999999999995</v>
      </c>
      <c r="I450" s="541">
        <v>627.34999999999991</v>
      </c>
      <c r="J450" s="541">
        <v>636.39999999999986</v>
      </c>
      <c r="K450" s="540">
        <v>618.29999999999995</v>
      </c>
      <c r="L450" s="540">
        <v>598.70000000000005</v>
      </c>
      <c r="M450" s="540">
        <v>22.99305</v>
      </c>
    </row>
    <row r="451" spans="1:13">
      <c r="A451" s="254">
        <v>441</v>
      </c>
      <c r="B451" s="567" t="s">
        <v>768</v>
      </c>
      <c r="C451" s="540">
        <v>14636.8</v>
      </c>
      <c r="D451" s="541">
        <v>14850.666666666666</v>
      </c>
      <c r="E451" s="541">
        <v>14215.783333333333</v>
      </c>
      <c r="F451" s="541">
        <v>13794.766666666666</v>
      </c>
      <c r="G451" s="541">
        <v>13159.883333333333</v>
      </c>
      <c r="H451" s="541">
        <v>15271.683333333332</v>
      </c>
      <c r="I451" s="541">
        <v>15906.566666666668</v>
      </c>
      <c r="J451" s="541">
        <v>16327.583333333332</v>
      </c>
      <c r="K451" s="540">
        <v>15485.55</v>
      </c>
      <c r="L451" s="540">
        <v>14429.65</v>
      </c>
      <c r="M451" s="540">
        <v>4.0809999999999999E-2</v>
      </c>
    </row>
    <row r="452" spans="1:13">
      <c r="A452" s="254">
        <v>442</v>
      </c>
      <c r="B452" s="567" t="s">
        <v>178</v>
      </c>
      <c r="C452" s="540">
        <v>618.6</v>
      </c>
      <c r="D452" s="541">
        <v>611.08333333333337</v>
      </c>
      <c r="E452" s="541">
        <v>593.51666666666677</v>
      </c>
      <c r="F452" s="541">
        <v>568.43333333333339</v>
      </c>
      <c r="G452" s="541">
        <v>550.86666666666679</v>
      </c>
      <c r="H452" s="541">
        <v>636.16666666666674</v>
      </c>
      <c r="I452" s="541">
        <v>653.73333333333335</v>
      </c>
      <c r="J452" s="541">
        <v>678.81666666666672</v>
      </c>
      <c r="K452" s="540">
        <v>628.65</v>
      </c>
      <c r="L452" s="540">
        <v>586</v>
      </c>
      <c r="M452" s="540">
        <v>223.74010999999999</v>
      </c>
    </row>
    <row r="453" spans="1:13">
      <c r="A453" s="254">
        <v>443</v>
      </c>
      <c r="B453" s="567" t="s">
        <v>769</v>
      </c>
      <c r="C453" s="540">
        <v>105.35</v>
      </c>
      <c r="D453" s="541">
        <v>105.91666666666667</v>
      </c>
      <c r="E453" s="541">
        <v>104.13333333333334</v>
      </c>
      <c r="F453" s="541">
        <v>102.91666666666667</v>
      </c>
      <c r="G453" s="541">
        <v>101.13333333333334</v>
      </c>
      <c r="H453" s="541">
        <v>107.13333333333334</v>
      </c>
      <c r="I453" s="541">
        <v>108.91666666666667</v>
      </c>
      <c r="J453" s="541">
        <v>110.13333333333334</v>
      </c>
      <c r="K453" s="540">
        <v>107.7</v>
      </c>
      <c r="L453" s="540">
        <v>104.7</v>
      </c>
      <c r="M453" s="540">
        <v>11.59882</v>
      </c>
    </row>
    <row r="454" spans="1:13">
      <c r="A454" s="254">
        <v>444</v>
      </c>
      <c r="B454" s="567" t="s">
        <v>770</v>
      </c>
      <c r="C454" s="540">
        <v>1002.95</v>
      </c>
      <c r="D454" s="541">
        <v>1017.1</v>
      </c>
      <c r="E454" s="541">
        <v>985.85000000000014</v>
      </c>
      <c r="F454" s="541">
        <v>968.75000000000011</v>
      </c>
      <c r="G454" s="541">
        <v>937.50000000000023</v>
      </c>
      <c r="H454" s="541">
        <v>1034.2</v>
      </c>
      <c r="I454" s="541">
        <v>1065.4499999999998</v>
      </c>
      <c r="J454" s="541">
        <v>1082.55</v>
      </c>
      <c r="K454" s="540">
        <v>1048.3499999999999</v>
      </c>
      <c r="L454" s="540">
        <v>1000</v>
      </c>
      <c r="M454" s="540">
        <v>2.9942500000000001</v>
      </c>
    </row>
    <row r="455" spans="1:13">
      <c r="A455" s="254">
        <v>445</v>
      </c>
      <c r="B455" s="567" t="s">
        <v>184</v>
      </c>
      <c r="C455" s="540">
        <v>3071.85</v>
      </c>
      <c r="D455" s="541">
        <v>3058.3833333333332</v>
      </c>
      <c r="E455" s="541">
        <v>3029.6166666666663</v>
      </c>
      <c r="F455" s="541">
        <v>2987.3833333333332</v>
      </c>
      <c r="G455" s="541">
        <v>2958.6166666666663</v>
      </c>
      <c r="H455" s="541">
        <v>3100.6166666666663</v>
      </c>
      <c r="I455" s="541">
        <v>3129.3833333333328</v>
      </c>
      <c r="J455" s="541">
        <v>3171.6166666666663</v>
      </c>
      <c r="K455" s="540">
        <v>3087.15</v>
      </c>
      <c r="L455" s="540">
        <v>3016.15</v>
      </c>
      <c r="M455" s="540">
        <v>37.250279999999997</v>
      </c>
    </row>
    <row r="456" spans="1:13">
      <c r="A456" s="254">
        <v>446</v>
      </c>
      <c r="B456" s="567" t="s">
        <v>806</v>
      </c>
      <c r="C456" s="540">
        <v>616.95000000000005</v>
      </c>
      <c r="D456" s="541">
        <v>617.83333333333337</v>
      </c>
      <c r="E456" s="541">
        <v>609.56666666666672</v>
      </c>
      <c r="F456" s="541">
        <v>602.18333333333339</v>
      </c>
      <c r="G456" s="541">
        <v>593.91666666666674</v>
      </c>
      <c r="H456" s="541">
        <v>625.2166666666667</v>
      </c>
      <c r="I456" s="541">
        <v>633.48333333333335</v>
      </c>
      <c r="J456" s="541">
        <v>640.86666666666667</v>
      </c>
      <c r="K456" s="540">
        <v>626.1</v>
      </c>
      <c r="L456" s="540">
        <v>610.45000000000005</v>
      </c>
      <c r="M456" s="540">
        <v>30.131039999999999</v>
      </c>
    </row>
    <row r="457" spans="1:13">
      <c r="A457" s="254">
        <v>447</v>
      </c>
      <c r="B457" s="567" t="s">
        <v>179</v>
      </c>
      <c r="C457" s="540">
        <v>2740.6</v>
      </c>
      <c r="D457" s="541">
        <v>2740.4166666666665</v>
      </c>
      <c r="E457" s="541">
        <v>2674.333333333333</v>
      </c>
      <c r="F457" s="541">
        <v>2608.0666666666666</v>
      </c>
      <c r="G457" s="541">
        <v>2541.9833333333331</v>
      </c>
      <c r="H457" s="541">
        <v>2806.6833333333329</v>
      </c>
      <c r="I457" s="541">
        <v>2872.766666666666</v>
      </c>
      <c r="J457" s="541">
        <v>2939.0333333333328</v>
      </c>
      <c r="K457" s="540">
        <v>2806.5</v>
      </c>
      <c r="L457" s="540">
        <v>2674.15</v>
      </c>
      <c r="M457" s="540">
        <v>3.63313</v>
      </c>
    </row>
    <row r="458" spans="1:13">
      <c r="A458" s="254">
        <v>448</v>
      </c>
      <c r="B458" s="567" t="s">
        <v>506</v>
      </c>
      <c r="C458" s="540">
        <v>1055.5</v>
      </c>
      <c r="D458" s="541">
        <v>1060.3666666666666</v>
      </c>
      <c r="E458" s="541">
        <v>1048.2333333333331</v>
      </c>
      <c r="F458" s="541">
        <v>1040.9666666666665</v>
      </c>
      <c r="G458" s="541">
        <v>1028.833333333333</v>
      </c>
      <c r="H458" s="541">
        <v>1067.6333333333332</v>
      </c>
      <c r="I458" s="541">
        <v>1079.7666666666669</v>
      </c>
      <c r="J458" s="541">
        <v>1087.0333333333333</v>
      </c>
      <c r="K458" s="540">
        <v>1072.5</v>
      </c>
      <c r="L458" s="540">
        <v>1053.0999999999999</v>
      </c>
      <c r="M458" s="540">
        <v>0.19538</v>
      </c>
    </row>
    <row r="459" spans="1:13">
      <c r="A459" s="254">
        <v>449</v>
      </c>
      <c r="B459" s="567" t="s">
        <v>181</v>
      </c>
      <c r="C459" s="540">
        <v>123.4</v>
      </c>
      <c r="D459" s="541">
        <v>123.98333333333333</v>
      </c>
      <c r="E459" s="541">
        <v>118.86666666666667</v>
      </c>
      <c r="F459" s="541">
        <v>114.33333333333334</v>
      </c>
      <c r="G459" s="541">
        <v>109.21666666666668</v>
      </c>
      <c r="H459" s="541">
        <v>128.51666666666665</v>
      </c>
      <c r="I459" s="541">
        <v>133.63333333333333</v>
      </c>
      <c r="J459" s="541">
        <v>138.16666666666666</v>
      </c>
      <c r="K459" s="540">
        <v>129.1</v>
      </c>
      <c r="L459" s="540">
        <v>119.45</v>
      </c>
      <c r="M459" s="540">
        <v>59.939210000000003</v>
      </c>
    </row>
    <row r="460" spans="1:13">
      <c r="A460" s="254">
        <v>450</v>
      </c>
      <c r="B460" s="567" t="s">
        <v>180</v>
      </c>
      <c r="C460" s="540">
        <v>311.85000000000002</v>
      </c>
      <c r="D460" s="541">
        <v>311.73333333333329</v>
      </c>
      <c r="E460" s="541">
        <v>301.51666666666659</v>
      </c>
      <c r="F460" s="541">
        <v>291.18333333333328</v>
      </c>
      <c r="G460" s="541">
        <v>280.96666666666658</v>
      </c>
      <c r="H460" s="541">
        <v>322.06666666666661</v>
      </c>
      <c r="I460" s="541">
        <v>332.2833333333333</v>
      </c>
      <c r="J460" s="541">
        <v>342.61666666666662</v>
      </c>
      <c r="K460" s="540">
        <v>321.95</v>
      </c>
      <c r="L460" s="540">
        <v>301.39999999999998</v>
      </c>
      <c r="M460" s="540">
        <v>802.74683000000005</v>
      </c>
    </row>
    <row r="461" spans="1:13">
      <c r="A461" s="254">
        <v>451</v>
      </c>
      <c r="B461" s="567" t="s">
        <v>182</v>
      </c>
      <c r="C461" s="540">
        <v>91.1</v>
      </c>
      <c r="D461" s="541">
        <v>91.766666666666652</v>
      </c>
      <c r="E461" s="541">
        <v>88.683333333333309</v>
      </c>
      <c r="F461" s="541">
        <v>86.266666666666652</v>
      </c>
      <c r="G461" s="541">
        <v>83.183333333333309</v>
      </c>
      <c r="H461" s="541">
        <v>94.183333333333309</v>
      </c>
      <c r="I461" s="541">
        <v>97.266666666666652</v>
      </c>
      <c r="J461" s="541">
        <v>99.683333333333309</v>
      </c>
      <c r="K461" s="540">
        <v>94.85</v>
      </c>
      <c r="L461" s="540">
        <v>89.35</v>
      </c>
      <c r="M461" s="540">
        <v>695.44392000000005</v>
      </c>
    </row>
    <row r="462" spans="1:13">
      <c r="A462" s="254">
        <v>452</v>
      </c>
      <c r="B462" s="567" t="s">
        <v>771</v>
      </c>
      <c r="C462" s="540">
        <v>43.3</v>
      </c>
      <c r="D462" s="541">
        <v>43.6</v>
      </c>
      <c r="E462" s="541">
        <v>42.2</v>
      </c>
      <c r="F462" s="541">
        <v>41.1</v>
      </c>
      <c r="G462" s="541">
        <v>39.700000000000003</v>
      </c>
      <c r="H462" s="541">
        <v>44.7</v>
      </c>
      <c r="I462" s="541">
        <v>46.099999999999994</v>
      </c>
      <c r="J462" s="541">
        <v>47.2</v>
      </c>
      <c r="K462" s="540">
        <v>45</v>
      </c>
      <c r="L462" s="540">
        <v>42.5</v>
      </c>
      <c r="M462" s="540">
        <v>76.427109999999999</v>
      </c>
    </row>
    <row r="463" spans="1:13">
      <c r="A463" s="254">
        <v>453</v>
      </c>
      <c r="B463" s="567" t="s">
        <v>183</v>
      </c>
      <c r="C463" s="540">
        <v>670.7</v>
      </c>
      <c r="D463" s="541">
        <v>674.2166666666667</v>
      </c>
      <c r="E463" s="541">
        <v>652.43333333333339</v>
      </c>
      <c r="F463" s="541">
        <v>634.16666666666674</v>
      </c>
      <c r="G463" s="541">
        <v>612.38333333333344</v>
      </c>
      <c r="H463" s="541">
        <v>692.48333333333335</v>
      </c>
      <c r="I463" s="541">
        <v>714.26666666666665</v>
      </c>
      <c r="J463" s="541">
        <v>732.5333333333333</v>
      </c>
      <c r="K463" s="540">
        <v>696</v>
      </c>
      <c r="L463" s="540">
        <v>655.95</v>
      </c>
      <c r="M463" s="540">
        <v>223.92385999999999</v>
      </c>
    </row>
    <row r="464" spans="1:13">
      <c r="A464" s="254">
        <v>454</v>
      </c>
      <c r="B464" s="567" t="s">
        <v>507</v>
      </c>
      <c r="C464" s="540">
        <v>3033.45</v>
      </c>
      <c r="D464" s="541">
        <v>3064.4833333333336</v>
      </c>
      <c r="E464" s="541">
        <v>2969.9666666666672</v>
      </c>
      <c r="F464" s="541">
        <v>2906.4833333333336</v>
      </c>
      <c r="G464" s="541">
        <v>2811.9666666666672</v>
      </c>
      <c r="H464" s="541">
        <v>3127.9666666666672</v>
      </c>
      <c r="I464" s="541">
        <v>3222.4833333333336</v>
      </c>
      <c r="J464" s="541">
        <v>3285.9666666666672</v>
      </c>
      <c r="K464" s="540">
        <v>3159</v>
      </c>
      <c r="L464" s="540">
        <v>3001</v>
      </c>
      <c r="M464" s="540">
        <v>0.16173000000000001</v>
      </c>
    </row>
    <row r="465" spans="1:13">
      <c r="A465" s="254">
        <v>455</v>
      </c>
      <c r="B465" s="567" t="s">
        <v>185</v>
      </c>
      <c r="C465" s="540">
        <v>993.95</v>
      </c>
      <c r="D465" s="541">
        <v>995.26666666666677</v>
      </c>
      <c r="E465" s="541">
        <v>971.33333333333348</v>
      </c>
      <c r="F465" s="541">
        <v>948.7166666666667</v>
      </c>
      <c r="G465" s="541">
        <v>924.78333333333342</v>
      </c>
      <c r="H465" s="541">
        <v>1017.8833333333336</v>
      </c>
      <c r="I465" s="541">
        <v>1041.8166666666666</v>
      </c>
      <c r="J465" s="541">
        <v>1064.4333333333336</v>
      </c>
      <c r="K465" s="540">
        <v>1019.2</v>
      </c>
      <c r="L465" s="540">
        <v>972.65</v>
      </c>
      <c r="M465" s="540">
        <v>43.576990000000002</v>
      </c>
    </row>
    <row r="466" spans="1:13">
      <c r="A466" s="254">
        <v>456</v>
      </c>
      <c r="B466" s="567" t="s">
        <v>277</v>
      </c>
      <c r="C466" s="540">
        <v>187.7</v>
      </c>
      <c r="D466" s="541">
        <v>184.56666666666669</v>
      </c>
      <c r="E466" s="541">
        <v>172.13333333333338</v>
      </c>
      <c r="F466" s="541">
        <v>156.56666666666669</v>
      </c>
      <c r="G466" s="541">
        <v>144.13333333333338</v>
      </c>
      <c r="H466" s="541">
        <v>200.13333333333338</v>
      </c>
      <c r="I466" s="541">
        <v>212.56666666666672</v>
      </c>
      <c r="J466" s="541">
        <v>228.13333333333338</v>
      </c>
      <c r="K466" s="540">
        <v>197</v>
      </c>
      <c r="L466" s="540">
        <v>169</v>
      </c>
      <c r="M466" s="540">
        <v>165.04011</v>
      </c>
    </row>
    <row r="467" spans="1:13">
      <c r="A467" s="254">
        <v>457</v>
      </c>
      <c r="B467" s="567" t="s">
        <v>164</v>
      </c>
      <c r="C467" s="540">
        <v>962.2</v>
      </c>
      <c r="D467" s="541">
        <v>959.2833333333333</v>
      </c>
      <c r="E467" s="541">
        <v>946.56666666666661</v>
      </c>
      <c r="F467" s="541">
        <v>930.93333333333328</v>
      </c>
      <c r="G467" s="541">
        <v>918.21666666666658</v>
      </c>
      <c r="H467" s="541">
        <v>974.91666666666663</v>
      </c>
      <c r="I467" s="541">
        <v>987.63333333333333</v>
      </c>
      <c r="J467" s="541">
        <v>1003.2666666666667</v>
      </c>
      <c r="K467" s="540">
        <v>972</v>
      </c>
      <c r="L467" s="540">
        <v>943.65</v>
      </c>
      <c r="M467" s="540">
        <v>4.0796599999999996</v>
      </c>
    </row>
    <row r="468" spans="1:13">
      <c r="A468" s="254">
        <v>458</v>
      </c>
      <c r="B468" s="567" t="s">
        <v>508</v>
      </c>
      <c r="C468" s="540">
        <v>1162.3499999999999</v>
      </c>
      <c r="D468" s="541">
        <v>1168.6833333333334</v>
      </c>
      <c r="E468" s="541">
        <v>1148.3666666666668</v>
      </c>
      <c r="F468" s="541">
        <v>1134.3833333333334</v>
      </c>
      <c r="G468" s="541">
        <v>1114.0666666666668</v>
      </c>
      <c r="H468" s="541">
        <v>1182.6666666666667</v>
      </c>
      <c r="I468" s="541">
        <v>1202.9833333333333</v>
      </c>
      <c r="J468" s="541">
        <v>1216.9666666666667</v>
      </c>
      <c r="K468" s="540">
        <v>1189</v>
      </c>
      <c r="L468" s="540">
        <v>1154.7</v>
      </c>
      <c r="M468" s="540">
        <v>1.0828100000000001</v>
      </c>
    </row>
    <row r="469" spans="1:13">
      <c r="A469" s="254">
        <v>459</v>
      </c>
      <c r="B469" s="567" t="s">
        <v>509</v>
      </c>
      <c r="C469" s="540">
        <v>930.5</v>
      </c>
      <c r="D469" s="541">
        <v>938.5</v>
      </c>
      <c r="E469" s="541">
        <v>917</v>
      </c>
      <c r="F469" s="541">
        <v>903.5</v>
      </c>
      <c r="G469" s="541">
        <v>882</v>
      </c>
      <c r="H469" s="541">
        <v>952</v>
      </c>
      <c r="I469" s="541">
        <v>973.5</v>
      </c>
      <c r="J469" s="541">
        <v>987</v>
      </c>
      <c r="K469" s="540">
        <v>960</v>
      </c>
      <c r="L469" s="540">
        <v>925</v>
      </c>
      <c r="M469" s="540">
        <v>1.4424300000000001</v>
      </c>
    </row>
    <row r="470" spans="1:13">
      <c r="A470" s="254">
        <v>460</v>
      </c>
      <c r="B470" s="567" t="s">
        <v>510</v>
      </c>
      <c r="C470" s="540">
        <v>1312.2</v>
      </c>
      <c r="D470" s="541">
        <v>1323.0666666666666</v>
      </c>
      <c r="E470" s="541">
        <v>1289.1333333333332</v>
      </c>
      <c r="F470" s="541">
        <v>1266.0666666666666</v>
      </c>
      <c r="G470" s="541">
        <v>1232.1333333333332</v>
      </c>
      <c r="H470" s="541">
        <v>1346.1333333333332</v>
      </c>
      <c r="I470" s="541">
        <v>1380.0666666666666</v>
      </c>
      <c r="J470" s="541">
        <v>1403.1333333333332</v>
      </c>
      <c r="K470" s="540">
        <v>1357</v>
      </c>
      <c r="L470" s="540">
        <v>1300</v>
      </c>
      <c r="M470" s="540">
        <v>0.30769000000000002</v>
      </c>
    </row>
    <row r="471" spans="1:13">
      <c r="A471" s="254">
        <v>461</v>
      </c>
      <c r="B471" s="567" t="s">
        <v>186</v>
      </c>
      <c r="C471" s="540">
        <v>1425.55</v>
      </c>
      <c r="D471" s="541">
        <v>1427.75</v>
      </c>
      <c r="E471" s="541">
        <v>1410.6</v>
      </c>
      <c r="F471" s="541">
        <v>1395.6499999999999</v>
      </c>
      <c r="G471" s="541">
        <v>1378.4999999999998</v>
      </c>
      <c r="H471" s="541">
        <v>1442.7</v>
      </c>
      <c r="I471" s="541">
        <v>1459.8500000000001</v>
      </c>
      <c r="J471" s="541">
        <v>1474.8000000000002</v>
      </c>
      <c r="K471" s="540">
        <v>1444.9</v>
      </c>
      <c r="L471" s="540">
        <v>1412.8</v>
      </c>
      <c r="M471" s="540">
        <v>25.439969999999999</v>
      </c>
    </row>
    <row r="472" spans="1:13">
      <c r="A472" s="254">
        <v>462</v>
      </c>
      <c r="B472" s="567" t="s">
        <v>187</v>
      </c>
      <c r="C472" s="540">
        <v>2497</v>
      </c>
      <c r="D472" s="541">
        <v>2495.9500000000003</v>
      </c>
      <c r="E472" s="541">
        <v>2459.9500000000007</v>
      </c>
      <c r="F472" s="541">
        <v>2422.9000000000005</v>
      </c>
      <c r="G472" s="541">
        <v>2386.900000000001</v>
      </c>
      <c r="H472" s="541">
        <v>2533.0000000000005</v>
      </c>
      <c r="I472" s="541">
        <v>2568.9999999999995</v>
      </c>
      <c r="J472" s="541">
        <v>2606.0500000000002</v>
      </c>
      <c r="K472" s="540">
        <v>2531.9499999999998</v>
      </c>
      <c r="L472" s="540">
        <v>2458.9</v>
      </c>
      <c r="M472" s="540">
        <v>3.3765999999999998</v>
      </c>
    </row>
    <row r="473" spans="1:13">
      <c r="A473" s="254">
        <v>463</v>
      </c>
      <c r="B473" s="567" t="s">
        <v>188</v>
      </c>
      <c r="C473" s="540">
        <v>365.4</v>
      </c>
      <c r="D473" s="541">
        <v>367.91666666666669</v>
      </c>
      <c r="E473" s="541">
        <v>357.83333333333337</v>
      </c>
      <c r="F473" s="541">
        <v>350.26666666666671</v>
      </c>
      <c r="G473" s="541">
        <v>340.18333333333339</v>
      </c>
      <c r="H473" s="541">
        <v>375.48333333333335</v>
      </c>
      <c r="I473" s="541">
        <v>385.56666666666672</v>
      </c>
      <c r="J473" s="541">
        <v>393.13333333333333</v>
      </c>
      <c r="K473" s="540">
        <v>378</v>
      </c>
      <c r="L473" s="540">
        <v>360.35</v>
      </c>
      <c r="M473" s="540">
        <v>27.102740000000001</v>
      </c>
    </row>
    <row r="474" spans="1:13">
      <c r="A474" s="254">
        <v>464</v>
      </c>
      <c r="B474" s="567" t="s">
        <v>511</v>
      </c>
      <c r="C474" s="540">
        <v>794</v>
      </c>
      <c r="D474" s="541">
        <v>788.18333333333339</v>
      </c>
      <c r="E474" s="541">
        <v>771.36666666666679</v>
      </c>
      <c r="F474" s="541">
        <v>748.73333333333335</v>
      </c>
      <c r="G474" s="541">
        <v>731.91666666666674</v>
      </c>
      <c r="H474" s="541">
        <v>810.81666666666683</v>
      </c>
      <c r="I474" s="541">
        <v>827.63333333333344</v>
      </c>
      <c r="J474" s="541">
        <v>850.26666666666688</v>
      </c>
      <c r="K474" s="540">
        <v>805</v>
      </c>
      <c r="L474" s="540">
        <v>765.55</v>
      </c>
      <c r="M474" s="540">
        <v>6.3092899999999998</v>
      </c>
    </row>
    <row r="475" spans="1:13">
      <c r="A475" s="254">
        <v>465</v>
      </c>
      <c r="B475" s="567" t="s">
        <v>512</v>
      </c>
      <c r="C475" s="540">
        <v>14</v>
      </c>
      <c r="D475" s="541">
        <v>14.299999999999999</v>
      </c>
      <c r="E475" s="541">
        <v>13.399999999999999</v>
      </c>
      <c r="F475" s="541">
        <v>12.799999999999999</v>
      </c>
      <c r="G475" s="541">
        <v>11.899999999999999</v>
      </c>
      <c r="H475" s="541">
        <v>14.899999999999999</v>
      </c>
      <c r="I475" s="541">
        <v>15.8</v>
      </c>
      <c r="J475" s="541">
        <v>16.399999999999999</v>
      </c>
      <c r="K475" s="540">
        <v>15.2</v>
      </c>
      <c r="L475" s="540">
        <v>13.7</v>
      </c>
      <c r="M475" s="540">
        <v>334.80446000000001</v>
      </c>
    </row>
    <row r="476" spans="1:13">
      <c r="A476" s="254">
        <v>466</v>
      </c>
      <c r="B476" s="567" t="s">
        <v>513</v>
      </c>
      <c r="C476" s="540">
        <v>1028.3</v>
      </c>
      <c r="D476" s="541">
        <v>1023.1166666666668</v>
      </c>
      <c r="E476" s="541">
        <v>995.23333333333358</v>
      </c>
      <c r="F476" s="541">
        <v>962.16666666666674</v>
      </c>
      <c r="G476" s="541">
        <v>934.28333333333353</v>
      </c>
      <c r="H476" s="541">
        <v>1056.1833333333336</v>
      </c>
      <c r="I476" s="541">
        <v>1084.0666666666668</v>
      </c>
      <c r="J476" s="541">
        <v>1117.1333333333337</v>
      </c>
      <c r="K476" s="540">
        <v>1051</v>
      </c>
      <c r="L476" s="540">
        <v>990.05</v>
      </c>
      <c r="M476" s="540">
        <v>2.2764500000000001</v>
      </c>
    </row>
    <row r="477" spans="1:13">
      <c r="A477" s="254">
        <v>467</v>
      </c>
      <c r="B477" s="567" t="s">
        <v>514</v>
      </c>
      <c r="C477" s="540">
        <v>14.4</v>
      </c>
      <c r="D477" s="541">
        <v>14.85</v>
      </c>
      <c r="E477" s="541">
        <v>13.349999999999998</v>
      </c>
      <c r="F477" s="541">
        <v>12.299999999999999</v>
      </c>
      <c r="G477" s="541">
        <v>10.799999999999997</v>
      </c>
      <c r="H477" s="541">
        <v>15.899999999999999</v>
      </c>
      <c r="I477" s="541">
        <v>17.400000000000002</v>
      </c>
      <c r="J477" s="541">
        <v>18.45</v>
      </c>
      <c r="K477" s="540">
        <v>16.350000000000001</v>
      </c>
      <c r="L477" s="540">
        <v>13.8</v>
      </c>
      <c r="M477" s="540">
        <v>592.82527000000005</v>
      </c>
    </row>
    <row r="478" spans="1:13">
      <c r="A478" s="254">
        <v>468</v>
      </c>
      <c r="B478" s="567" t="s">
        <v>515</v>
      </c>
      <c r="C478" s="540">
        <v>368.3</v>
      </c>
      <c r="D478" s="541">
        <v>368.48333333333335</v>
      </c>
      <c r="E478" s="541">
        <v>362.81666666666672</v>
      </c>
      <c r="F478" s="541">
        <v>357.33333333333337</v>
      </c>
      <c r="G478" s="541">
        <v>351.66666666666674</v>
      </c>
      <c r="H478" s="541">
        <v>373.9666666666667</v>
      </c>
      <c r="I478" s="541">
        <v>379.63333333333333</v>
      </c>
      <c r="J478" s="541">
        <v>385.11666666666667</v>
      </c>
      <c r="K478" s="540">
        <v>374.15</v>
      </c>
      <c r="L478" s="540">
        <v>363</v>
      </c>
      <c r="M478" s="540">
        <v>1.0476700000000001</v>
      </c>
    </row>
    <row r="479" spans="1:13">
      <c r="A479" s="254">
        <v>469</v>
      </c>
      <c r="B479" s="567" t="s">
        <v>194</v>
      </c>
      <c r="C479" s="540">
        <v>552.79999999999995</v>
      </c>
      <c r="D479" s="541">
        <v>552.43333333333328</v>
      </c>
      <c r="E479" s="541">
        <v>539.86666666666656</v>
      </c>
      <c r="F479" s="541">
        <v>526.93333333333328</v>
      </c>
      <c r="G479" s="541">
        <v>514.36666666666656</v>
      </c>
      <c r="H479" s="541">
        <v>565.36666666666656</v>
      </c>
      <c r="I479" s="541">
        <v>577.93333333333339</v>
      </c>
      <c r="J479" s="541">
        <v>590.86666666666656</v>
      </c>
      <c r="K479" s="540">
        <v>565</v>
      </c>
      <c r="L479" s="540">
        <v>539.5</v>
      </c>
      <c r="M479" s="540">
        <v>166.93853999999999</v>
      </c>
    </row>
    <row r="480" spans="1:13">
      <c r="A480" s="254">
        <v>470</v>
      </c>
      <c r="B480" s="567" t="s">
        <v>191</v>
      </c>
      <c r="C480" s="540">
        <v>243</v>
      </c>
      <c r="D480" s="541">
        <v>244.38333333333333</v>
      </c>
      <c r="E480" s="541">
        <v>239.31666666666666</v>
      </c>
      <c r="F480" s="541">
        <v>235.63333333333333</v>
      </c>
      <c r="G480" s="541">
        <v>230.56666666666666</v>
      </c>
      <c r="H480" s="541">
        <v>248.06666666666666</v>
      </c>
      <c r="I480" s="541">
        <v>253.13333333333333</v>
      </c>
      <c r="J480" s="541">
        <v>256.81666666666666</v>
      </c>
      <c r="K480" s="540">
        <v>249.45</v>
      </c>
      <c r="L480" s="540">
        <v>240.7</v>
      </c>
      <c r="M480" s="540">
        <v>6.0062199999999999</v>
      </c>
    </row>
    <row r="481" spans="1:13">
      <c r="A481" s="254">
        <v>471</v>
      </c>
      <c r="B481" s="567" t="s">
        <v>786</v>
      </c>
      <c r="C481" s="540">
        <v>35.1</v>
      </c>
      <c r="D481" s="541">
        <v>35.35</v>
      </c>
      <c r="E481" s="541">
        <v>34.75</v>
      </c>
      <c r="F481" s="541">
        <v>34.4</v>
      </c>
      <c r="G481" s="541">
        <v>33.799999999999997</v>
      </c>
      <c r="H481" s="541">
        <v>35.700000000000003</v>
      </c>
      <c r="I481" s="541">
        <v>36.300000000000011</v>
      </c>
      <c r="J481" s="541">
        <v>36.650000000000006</v>
      </c>
      <c r="K481" s="540">
        <v>35.950000000000003</v>
      </c>
      <c r="L481" s="540">
        <v>35</v>
      </c>
      <c r="M481" s="540">
        <v>22.291239999999998</v>
      </c>
    </row>
    <row r="482" spans="1:13">
      <c r="A482" s="254">
        <v>472</v>
      </c>
      <c r="B482" s="567" t="s">
        <v>192</v>
      </c>
      <c r="C482" s="540">
        <v>6208.5</v>
      </c>
      <c r="D482" s="541">
        <v>6234.05</v>
      </c>
      <c r="E482" s="541">
        <v>6149.4500000000007</v>
      </c>
      <c r="F482" s="541">
        <v>6090.4000000000005</v>
      </c>
      <c r="G482" s="541">
        <v>6005.8000000000011</v>
      </c>
      <c r="H482" s="541">
        <v>6293.1</v>
      </c>
      <c r="I482" s="541">
        <v>6377.7000000000007</v>
      </c>
      <c r="J482" s="541">
        <v>6436.75</v>
      </c>
      <c r="K482" s="540">
        <v>6318.65</v>
      </c>
      <c r="L482" s="540">
        <v>6175</v>
      </c>
      <c r="M482" s="540">
        <v>4.9966900000000001</v>
      </c>
    </row>
    <row r="483" spans="1:13">
      <c r="A483" s="254">
        <v>473</v>
      </c>
      <c r="B483" s="567" t="s">
        <v>193</v>
      </c>
      <c r="C483" s="540">
        <v>40.5</v>
      </c>
      <c r="D483" s="541">
        <v>41.18333333333333</v>
      </c>
      <c r="E483" s="541">
        <v>37.566666666666663</v>
      </c>
      <c r="F483" s="541">
        <v>34.633333333333333</v>
      </c>
      <c r="G483" s="541">
        <v>31.016666666666666</v>
      </c>
      <c r="H483" s="541">
        <v>44.11666666666666</v>
      </c>
      <c r="I483" s="541">
        <v>47.73333333333332</v>
      </c>
      <c r="J483" s="541">
        <v>50.666666666666657</v>
      </c>
      <c r="K483" s="540">
        <v>44.8</v>
      </c>
      <c r="L483" s="540">
        <v>38.25</v>
      </c>
      <c r="M483" s="540">
        <v>874.11108000000002</v>
      </c>
    </row>
    <row r="484" spans="1:13">
      <c r="A484" s="254">
        <v>474</v>
      </c>
      <c r="B484" s="567" t="s">
        <v>190</v>
      </c>
      <c r="C484" s="540">
        <v>1217.4000000000001</v>
      </c>
      <c r="D484" s="541">
        <v>1227.1000000000001</v>
      </c>
      <c r="E484" s="541">
        <v>1197.7000000000003</v>
      </c>
      <c r="F484" s="541">
        <v>1178.0000000000002</v>
      </c>
      <c r="G484" s="541">
        <v>1148.6000000000004</v>
      </c>
      <c r="H484" s="541">
        <v>1246.8000000000002</v>
      </c>
      <c r="I484" s="541">
        <v>1276.2000000000003</v>
      </c>
      <c r="J484" s="541">
        <v>1295.9000000000001</v>
      </c>
      <c r="K484" s="540">
        <v>1256.5</v>
      </c>
      <c r="L484" s="540">
        <v>1207.4000000000001</v>
      </c>
      <c r="M484" s="540">
        <v>5.6714200000000003</v>
      </c>
    </row>
    <row r="485" spans="1:13">
      <c r="A485" s="254">
        <v>475</v>
      </c>
      <c r="B485" s="567" t="s">
        <v>141</v>
      </c>
      <c r="C485" s="540">
        <v>556.35</v>
      </c>
      <c r="D485" s="541">
        <v>558.08333333333337</v>
      </c>
      <c r="E485" s="541">
        <v>550.26666666666677</v>
      </c>
      <c r="F485" s="541">
        <v>544.18333333333339</v>
      </c>
      <c r="G485" s="541">
        <v>536.36666666666679</v>
      </c>
      <c r="H485" s="541">
        <v>564.16666666666674</v>
      </c>
      <c r="I485" s="541">
        <v>571.98333333333335</v>
      </c>
      <c r="J485" s="541">
        <v>578.06666666666672</v>
      </c>
      <c r="K485" s="540">
        <v>565.9</v>
      </c>
      <c r="L485" s="540">
        <v>552</v>
      </c>
      <c r="M485" s="540">
        <v>18.615649999999999</v>
      </c>
    </row>
    <row r="486" spans="1:13">
      <c r="A486" s="254">
        <v>476</v>
      </c>
      <c r="B486" s="567" t="s">
        <v>278</v>
      </c>
      <c r="C486" s="540">
        <v>234.1</v>
      </c>
      <c r="D486" s="541">
        <v>232.38333333333333</v>
      </c>
      <c r="E486" s="541">
        <v>227.86666666666665</v>
      </c>
      <c r="F486" s="541">
        <v>221.63333333333333</v>
      </c>
      <c r="G486" s="541">
        <v>217.11666666666665</v>
      </c>
      <c r="H486" s="541">
        <v>238.61666666666665</v>
      </c>
      <c r="I486" s="541">
        <v>243.1333333333333</v>
      </c>
      <c r="J486" s="541">
        <v>249.36666666666665</v>
      </c>
      <c r="K486" s="540">
        <v>236.9</v>
      </c>
      <c r="L486" s="540">
        <v>226.15</v>
      </c>
      <c r="M486" s="540">
        <v>12.94533</v>
      </c>
    </row>
    <row r="487" spans="1:13">
      <c r="A487" s="254">
        <v>477</v>
      </c>
      <c r="B487" s="567" t="s">
        <v>516</v>
      </c>
      <c r="C487" s="540">
        <v>2695.65</v>
      </c>
      <c r="D487" s="541">
        <v>2722.9666666666667</v>
      </c>
      <c r="E487" s="541">
        <v>2626.7833333333333</v>
      </c>
      <c r="F487" s="541">
        <v>2557.9166666666665</v>
      </c>
      <c r="G487" s="541">
        <v>2461.7333333333331</v>
      </c>
      <c r="H487" s="541">
        <v>2791.8333333333335</v>
      </c>
      <c r="I487" s="541">
        <v>2888.0166666666669</v>
      </c>
      <c r="J487" s="541">
        <v>2956.8833333333337</v>
      </c>
      <c r="K487" s="540">
        <v>2819.15</v>
      </c>
      <c r="L487" s="540">
        <v>2654.1</v>
      </c>
      <c r="M487" s="540">
        <v>0.16893</v>
      </c>
    </row>
    <row r="488" spans="1:13">
      <c r="A488" s="254">
        <v>478</v>
      </c>
      <c r="B488" s="567" t="s">
        <v>517</v>
      </c>
      <c r="C488" s="540">
        <v>377.3</v>
      </c>
      <c r="D488" s="541">
        <v>381.33333333333331</v>
      </c>
      <c r="E488" s="541">
        <v>367.96666666666664</v>
      </c>
      <c r="F488" s="541">
        <v>358.63333333333333</v>
      </c>
      <c r="G488" s="541">
        <v>345.26666666666665</v>
      </c>
      <c r="H488" s="541">
        <v>390.66666666666663</v>
      </c>
      <c r="I488" s="541">
        <v>404.0333333333333</v>
      </c>
      <c r="J488" s="541">
        <v>413.36666666666662</v>
      </c>
      <c r="K488" s="540">
        <v>394.7</v>
      </c>
      <c r="L488" s="540">
        <v>372</v>
      </c>
      <c r="M488" s="540">
        <v>10.53664</v>
      </c>
    </row>
    <row r="489" spans="1:13">
      <c r="A489" s="254">
        <v>479</v>
      </c>
      <c r="B489" s="567" t="s">
        <v>518</v>
      </c>
      <c r="C489" s="540">
        <v>241.95</v>
      </c>
      <c r="D489" s="541">
        <v>241.54999999999998</v>
      </c>
      <c r="E489" s="541">
        <v>238.39999999999998</v>
      </c>
      <c r="F489" s="541">
        <v>234.85</v>
      </c>
      <c r="G489" s="541">
        <v>231.7</v>
      </c>
      <c r="H489" s="541">
        <v>245.09999999999997</v>
      </c>
      <c r="I489" s="541">
        <v>248.25</v>
      </c>
      <c r="J489" s="541">
        <v>251.79999999999995</v>
      </c>
      <c r="K489" s="540">
        <v>244.7</v>
      </c>
      <c r="L489" s="540">
        <v>238</v>
      </c>
      <c r="M489" s="540">
        <v>1.5526199999999999</v>
      </c>
    </row>
    <row r="490" spans="1:13">
      <c r="A490" s="254">
        <v>480</v>
      </c>
      <c r="B490" s="567" t="s">
        <v>519</v>
      </c>
      <c r="C490" s="540">
        <v>3627.05</v>
      </c>
      <c r="D490" s="541">
        <v>3640.6833333333329</v>
      </c>
      <c r="E490" s="541">
        <v>3597.3666666666659</v>
      </c>
      <c r="F490" s="541">
        <v>3567.6833333333329</v>
      </c>
      <c r="G490" s="541">
        <v>3524.3666666666659</v>
      </c>
      <c r="H490" s="541">
        <v>3670.3666666666659</v>
      </c>
      <c r="I490" s="541">
        <v>3713.6833333333325</v>
      </c>
      <c r="J490" s="541">
        <v>3743.3666666666659</v>
      </c>
      <c r="K490" s="540">
        <v>3684</v>
      </c>
      <c r="L490" s="540">
        <v>3611</v>
      </c>
      <c r="M490" s="540">
        <v>4.6519999999999999E-2</v>
      </c>
    </row>
    <row r="491" spans="1:13">
      <c r="A491" s="254">
        <v>481</v>
      </c>
      <c r="B491" s="567" t="s">
        <v>520</v>
      </c>
      <c r="C491" s="540">
        <v>2953.8</v>
      </c>
      <c r="D491" s="541">
        <v>2923.5666666666671</v>
      </c>
      <c r="E491" s="541">
        <v>2857.1833333333343</v>
      </c>
      <c r="F491" s="541">
        <v>2760.5666666666671</v>
      </c>
      <c r="G491" s="541">
        <v>2694.1833333333343</v>
      </c>
      <c r="H491" s="541">
        <v>3020.1833333333343</v>
      </c>
      <c r="I491" s="541">
        <v>3086.5666666666666</v>
      </c>
      <c r="J491" s="541">
        <v>3183.1833333333343</v>
      </c>
      <c r="K491" s="540">
        <v>2989.95</v>
      </c>
      <c r="L491" s="540">
        <v>2826.95</v>
      </c>
      <c r="M491" s="540">
        <v>0.38829000000000002</v>
      </c>
    </row>
    <row r="492" spans="1:13">
      <c r="A492" s="254">
        <v>482</v>
      </c>
      <c r="B492" s="567" t="s">
        <v>521</v>
      </c>
      <c r="C492" s="540">
        <v>54.6</v>
      </c>
      <c r="D492" s="541">
        <v>55.6</v>
      </c>
      <c r="E492" s="541">
        <v>53.400000000000006</v>
      </c>
      <c r="F492" s="541">
        <v>52.2</v>
      </c>
      <c r="G492" s="541">
        <v>50.000000000000007</v>
      </c>
      <c r="H492" s="541">
        <v>56.800000000000004</v>
      </c>
      <c r="I492" s="541">
        <v>59.000000000000007</v>
      </c>
      <c r="J492" s="541">
        <v>60.2</v>
      </c>
      <c r="K492" s="540">
        <v>57.8</v>
      </c>
      <c r="L492" s="540">
        <v>54.4</v>
      </c>
      <c r="M492" s="540">
        <v>37.524810000000002</v>
      </c>
    </row>
    <row r="493" spans="1:13">
      <c r="A493" s="254">
        <v>483</v>
      </c>
      <c r="B493" s="567" t="s">
        <v>522</v>
      </c>
      <c r="C493" s="540">
        <v>1115.6500000000001</v>
      </c>
      <c r="D493" s="541">
        <v>1122.1666666666667</v>
      </c>
      <c r="E493" s="541">
        <v>1094.3333333333335</v>
      </c>
      <c r="F493" s="541">
        <v>1073.0166666666667</v>
      </c>
      <c r="G493" s="541">
        <v>1045.1833333333334</v>
      </c>
      <c r="H493" s="541">
        <v>1143.4833333333336</v>
      </c>
      <c r="I493" s="541">
        <v>1171.3166666666671</v>
      </c>
      <c r="J493" s="541">
        <v>1192.6333333333337</v>
      </c>
      <c r="K493" s="540">
        <v>1150</v>
      </c>
      <c r="L493" s="540">
        <v>1100.8499999999999</v>
      </c>
      <c r="M493" s="540">
        <v>0.94691999999999998</v>
      </c>
    </row>
    <row r="494" spans="1:13">
      <c r="A494" s="254">
        <v>484</v>
      </c>
      <c r="B494" s="567" t="s">
        <v>279</v>
      </c>
      <c r="C494" s="540">
        <v>407</v>
      </c>
      <c r="D494" s="541">
        <v>406.0333333333333</v>
      </c>
      <c r="E494" s="541">
        <v>399.96666666666658</v>
      </c>
      <c r="F494" s="541">
        <v>392.93333333333328</v>
      </c>
      <c r="G494" s="541">
        <v>386.86666666666656</v>
      </c>
      <c r="H494" s="541">
        <v>413.06666666666661</v>
      </c>
      <c r="I494" s="541">
        <v>419.13333333333333</v>
      </c>
      <c r="J494" s="541">
        <v>426.16666666666663</v>
      </c>
      <c r="K494" s="540">
        <v>412.1</v>
      </c>
      <c r="L494" s="540">
        <v>399</v>
      </c>
      <c r="M494" s="540">
        <v>0.77358000000000005</v>
      </c>
    </row>
    <row r="495" spans="1:13">
      <c r="A495" s="254">
        <v>485</v>
      </c>
      <c r="B495" s="567" t="s">
        <v>523</v>
      </c>
      <c r="C495" s="540">
        <v>974.05</v>
      </c>
      <c r="D495" s="541">
        <v>966.9666666666667</v>
      </c>
      <c r="E495" s="541">
        <v>951.93333333333339</v>
      </c>
      <c r="F495" s="541">
        <v>929.81666666666672</v>
      </c>
      <c r="G495" s="541">
        <v>914.78333333333342</v>
      </c>
      <c r="H495" s="541">
        <v>989.08333333333337</v>
      </c>
      <c r="I495" s="541">
        <v>1004.1166666666667</v>
      </c>
      <c r="J495" s="541">
        <v>1026.2333333333333</v>
      </c>
      <c r="K495" s="540">
        <v>982</v>
      </c>
      <c r="L495" s="540">
        <v>944.85</v>
      </c>
      <c r="M495" s="540">
        <v>4.2311199999999998</v>
      </c>
    </row>
    <row r="496" spans="1:13">
      <c r="A496" s="254">
        <v>486</v>
      </c>
      <c r="B496" s="567" t="s">
        <v>524</v>
      </c>
      <c r="C496" s="540">
        <v>1626.2</v>
      </c>
      <c r="D496" s="541">
        <v>1637.0166666666667</v>
      </c>
      <c r="E496" s="541">
        <v>1595.2333333333333</v>
      </c>
      <c r="F496" s="541">
        <v>1564.2666666666667</v>
      </c>
      <c r="G496" s="541">
        <v>1522.4833333333333</v>
      </c>
      <c r="H496" s="541">
        <v>1667.9833333333333</v>
      </c>
      <c r="I496" s="541">
        <v>1709.7666666666667</v>
      </c>
      <c r="J496" s="541">
        <v>1740.7333333333333</v>
      </c>
      <c r="K496" s="540">
        <v>1678.8</v>
      </c>
      <c r="L496" s="540">
        <v>1606.05</v>
      </c>
      <c r="M496" s="540">
        <v>1.4773400000000001</v>
      </c>
    </row>
    <row r="497" spans="1:13">
      <c r="A497" s="254">
        <v>487</v>
      </c>
      <c r="B497" s="567" t="s">
        <v>525</v>
      </c>
      <c r="C497" s="540">
        <v>1416.4</v>
      </c>
      <c r="D497" s="541">
        <v>1427.8000000000002</v>
      </c>
      <c r="E497" s="541">
        <v>1390.1500000000003</v>
      </c>
      <c r="F497" s="541">
        <v>1363.9</v>
      </c>
      <c r="G497" s="541">
        <v>1326.2500000000002</v>
      </c>
      <c r="H497" s="541">
        <v>1454.0500000000004</v>
      </c>
      <c r="I497" s="541">
        <v>1491.7</v>
      </c>
      <c r="J497" s="541">
        <v>1517.9500000000005</v>
      </c>
      <c r="K497" s="540">
        <v>1465.45</v>
      </c>
      <c r="L497" s="540">
        <v>1401.55</v>
      </c>
      <c r="M497" s="540">
        <v>0.66498999999999997</v>
      </c>
    </row>
    <row r="498" spans="1:13">
      <c r="A498" s="254">
        <v>488</v>
      </c>
      <c r="B498" s="567" t="s">
        <v>118</v>
      </c>
      <c r="C498" s="540">
        <v>10.9</v>
      </c>
      <c r="D498" s="541">
        <v>11.133333333333335</v>
      </c>
      <c r="E498" s="541">
        <v>10.56666666666667</v>
      </c>
      <c r="F498" s="541">
        <v>10.233333333333336</v>
      </c>
      <c r="G498" s="541">
        <v>9.6666666666666714</v>
      </c>
      <c r="H498" s="541">
        <v>11.466666666666669</v>
      </c>
      <c r="I498" s="541">
        <v>12.033333333333335</v>
      </c>
      <c r="J498" s="541">
        <v>12.366666666666667</v>
      </c>
      <c r="K498" s="540">
        <v>11.7</v>
      </c>
      <c r="L498" s="540">
        <v>10.8</v>
      </c>
      <c r="M498" s="540">
        <v>3161.7953900000002</v>
      </c>
    </row>
    <row r="499" spans="1:13">
      <c r="A499" s="254">
        <v>489</v>
      </c>
      <c r="B499" s="567" t="s">
        <v>196</v>
      </c>
      <c r="C499" s="540">
        <v>1001.45</v>
      </c>
      <c r="D499" s="541">
        <v>1009.2000000000002</v>
      </c>
      <c r="E499" s="541">
        <v>984.45000000000027</v>
      </c>
      <c r="F499" s="541">
        <v>967.45000000000016</v>
      </c>
      <c r="G499" s="541">
        <v>942.70000000000027</v>
      </c>
      <c r="H499" s="541">
        <v>1026.2000000000003</v>
      </c>
      <c r="I499" s="541">
        <v>1050.95</v>
      </c>
      <c r="J499" s="541">
        <v>1067.9500000000003</v>
      </c>
      <c r="K499" s="540">
        <v>1033.95</v>
      </c>
      <c r="L499" s="540">
        <v>992.2</v>
      </c>
      <c r="M499" s="540">
        <v>22.136050000000001</v>
      </c>
    </row>
    <row r="500" spans="1:13">
      <c r="A500" s="254">
        <v>490</v>
      </c>
      <c r="B500" s="567" t="s">
        <v>526</v>
      </c>
      <c r="C500" s="540">
        <v>5934.1</v>
      </c>
      <c r="D500" s="541">
        <v>5984.7166666666672</v>
      </c>
      <c r="E500" s="541">
        <v>5849.4333333333343</v>
      </c>
      <c r="F500" s="541">
        <v>5764.7666666666673</v>
      </c>
      <c r="G500" s="541">
        <v>5629.4833333333345</v>
      </c>
      <c r="H500" s="541">
        <v>6069.3833333333341</v>
      </c>
      <c r="I500" s="541">
        <v>6204.666666666667</v>
      </c>
      <c r="J500" s="541">
        <v>6289.3333333333339</v>
      </c>
      <c r="K500" s="540">
        <v>6120</v>
      </c>
      <c r="L500" s="540">
        <v>5900.05</v>
      </c>
      <c r="M500" s="540">
        <v>2.409E-2</v>
      </c>
    </row>
    <row r="501" spans="1:13">
      <c r="A501" s="254">
        <v>491</v>
      </c>
      <c r="B501" s="567" t="s">
        <v>527</v>
      </c>
      <c r="C501" s="540">
        <v>125.15</v>
      </c>
      <c r="D501" s="541">
        <v>126.11666666666667</v>
      </c>
      <c r="E501" s="541">
        <v>123.63333333333335</v>
      </c>
      <c r="F501" s="541">
        <v>122.11666666666667</v>
      </c>
      <c r="G501" s="541">
        <v>119.63333333333335</v>
      </c>
      <c r="H501" s="541">
        <v>127.63333333333335</v>
      </c>
      <c r="I501" s="541">
        <v>130.11666666666667</v>
      </c>
      <c r="J501" s="541">
        <v>131.63333333333335</v>
      </c>
      <c r="K501" s="540">
        <v>128.6</v>
      </c>
      <c r="L501" s="540">
        <v>124.6</v>
      </c>
      <c r="M501" s="540">
        <v>12.413970000000001</v>
      </c>
    </row>
    <row r="502" spans="1:13">
      <c r="A502" s="254">
        <v>492</v>
      </c>
      <c r="B502" s="567" t="s">
        <v>528</v>
      </c>
      <c r="C502" s="540">
        <v>69.2</v>
      </c>
      <c r="D502" s="541">
        <v>70.066666666666663</v>
      </c>
      <c r="E502" s="541">
        <v>68.133333333333326</v>
      </c>
      <c r="F502" s="541">
        <v>67.066666666666663</v>
      </c>
      <c r="G502" s="541">
        <v>65.133333333333326</v>
      </c>
      <c r="H502" s="541">
        <v>71.133333333333326</v>
      </c>
      <c r="I502" s="541">
        <v>73.066666666666663</v>
      </c>
      <c r="J502" s="541">
        <v>74.133333333333326</v>
      </c>
      <c r="K502" s="540">
        <v>72</v>
      </c>
      <c r="L502" s="540">
        <v>69</v>
      </c>
      <c r="M502" s="540">
        <v>7.40618</v>
      </c>
    </row>
    <row r="503" spans="1:13">
      <c r="A503" s="254">
        <v>493</v>
      </c>
      <c r="B503" s="567" t="s">
        <v>772</v>
      </c>
      <c r="C503" s="540">
        <v>444.6</v>
      </c>
      <c r="D503" s="541">
        <v>446.5333333333333</v>
      </c>
      <c r="E503" s="541">
        <v>438.16666666666663</v>
      </c>
      <c r="F503" s="541">
        <v>431.73333333333335</v>
      </c>
      <c r="G503" s="541">
        <v>423.36666666666667</v>
      </c>
      <c r="H503" s="541">
        <v>452.96666666666658</v>
      </c>
      <c r="I503" s="541">
        <v>461.33333333333326</v>
      </c>
      <c r="J503" s="541">
        <v>467.76666666666654</v>
      </c>
      <c r="K503" s="540">
        <v>454.9</v>
      </c>
      <c r="L503" s="540">
        <v>440.1</v>
      </c>
      <c r="M503" s="540">
        <v>0.31722</v>
      </c>
    </row>
    <row r="504" spans="1:13">
      <c r="A504" s="254">
        <v>494</v>
      </c>
      <c r="B504" s="567" t="s">
        <v>529</v>
      </c>
      <c r="C504" s="540">
        <v>2420.9</v>
      </c>
      <c r="D504" s="541">
        <v>2415.6333333333332</v>
      </c>
      <c r="E504" s="541">
        <v>2401.2666666666664</v>
      </c>
      <c r="F504" s="541">
        <v>2381.6333333333332</v>
      </c>
      <c r="G504" s="541">
        <v>2367.2666666666664</v>
      </c>
      <c r="H504" s="541">
        <v>2435.2666666666664</v>
      </c>
      <c r="I504" s="541">
        <v>2449.6333333333332</v>
      </c>
      <c r="J504" s="541">
        <v>2469.2666666666664</v>
      </c>
      <c r="K504" s="540">
        <v>2430</v>
      </c>
      <c r="L504" s="540">
        <v>2396</v>
      </c>
      <c r="M504" s="540">
        <v>0.64954000000000001</v>
      </c>
    </row>
    <row r="505" spans="1:13">
      <c r="A505" s="254">
        <v>495</v>
      </c>
      <c r="B505" s="567" t="s">
        <v>197</v>
      </c>
      <c r="C505" s="540">
        <v>429.95</v>
      </c>
      <c r="D505" s="541">
        <v>430.60000000000008</v>
      </c>
      <c r="E505" s="541">
        <v>425.45000000000016</v>
      </c>
      <c r="F505" s="541">
        <v>420.9500000000001</v>
      </c>
      <c r="G505" s="541">
        <v>415.80000000000018</v>
      </c>
      <c r="H505" s="541">
        <v>435.10000000000014</v>
      </c>
      <c r="I505" s="541">
        <v>440.25000000000011</v>
      </c>
      <c r="J505" s="541">
        <v>444.75000000000011</v>
      </c>
      <c r="K505" s="540">
        <v>435.75</v>
      </c>
      <c r="L505" s="540">
        <v>426.1</v>
      </c>
      <c r="M505" s="540">
        <v>84.786659999999998</v>
      </c>
    </row>
    <row r="506" spans="1:13">
      <c r="A506" s="254">
        <v>496</v>
      </c>
      <c r="B506" s="567" t="s">
        <v>530</v>
      </c>
      <c r="C506" s="540">
        <v>489.7</v>
      </c>
      <c r="D506" s="541">
        <v>489.88333333333338</v>
      </c>
      <c r="E506" s="541">
        <v>478.81666666666678</v>
      </c>
      <c r="F506" s="541">
        <v>467.93333333333339</v>
      </c>
      <c r="G506" s="541">
        <v>456.86666666666679</v>
      </c>
      <c r="H506" s="541">
        <v>500.76666666666677</v>
      </c>
      <c r="I506" s="541">
        <v>511.83333333333337</v>
      </c>
      <c r="J506" s="541">
        <v>522.7166666666667</v>
      </c>
      <c r="K506" s="540">
        <v>500.95</v>
      </c>
      <c r="L506" s="540">
        <v>479</v>
      </c>
      <c r="M506" s="540">
        <v>6.3805899999999998</v>
      </c>
    </row>
    <row r="507" spans="1:13">
      <c r="A507" s="254">
        <v>497</v>
      </c>
      <c r="B507" s="567" t="s">
        <v>198</v>
      </c>
      <c r="C507" s="540">
        <v>15.95</v>
      </c>
      <c r="D507" s="541">
        <v>16.033333333333335</v>
      </c>
      <c r="E507" s="541">
        <v>15.766666666666669</v>
      </c>
      <c r="F507" s="541">
        <v>15.583333333333334</v>
      </c>
      <c r="G507" s="541">
        <v>15.316666666666668</v>
      </c>
      <c r="H507" s="541">
        <v>16.216666666666669</v>
      </c>
      <c r="I507" s="541">
        <v>16.483333333333334</v>
      </c>
      <c r="J507" s="541">
        <v>16.666666666666671</v>
      </c>
      <c r="K507" s="540">
        <v>16.3</v>
      </c>
      <c r="L507" s="540">
        <v>15.85</v>
      </c>
      <c r="M507" s="540">
        <v>947.98271</v>
      </c>
    </row>
    <row r="508" spans="1:13">
      <c r="A508" s="254">
        <v>498</v>
      </c>
      <c r="B508" s="567" t="s">
        <v>199</v>
      </c>
      <c r="C508" s="540">
        <v>208.55</v>
      </c>
      <c r="D508" s="541">
        <v>209.33333333333334</v>
      </c>
      <c r="E508" s="541">
        <v>204.9666666666667</v>
      </c>
      <c r="F508" s="541">
        <v>201.38333333333335</v>
      </c>
      <c r="G508" s="541">
        <v>197.01666666666671</v>
      </c>
      <c r="H508" s="541">
        <v>212.91666666666669</v>
      </c>
      <c r="I508" s="541">
        <v>217.2833333333333</v>
      </c>
      <c r="J508" s="541">
        <v>220.86666666666667</v>
      </c>
      <c r="K508" s="540">
        <v>213.7</v>
      </c>
      <c r="L508" s="540">
        <v>205.75</v>
      </c>
      <c r="M508" s="540">
        <v>119.80113</v>
      </c>
    </row>
    <row r="509" spans="1:13">
      <c r="A509" s="254">
        <v>499</v>
      </c>
      <c r="B509" s="567" t="s">
        <v>531</v>
      </c>
      <c r="C509" s="540">
        <v>252.15</v>
      </c>
      <c r="D509" s="541">
        <v>249.86666666666665</v>
      </c>
      <c r="E509" s="541">
        <v>240.73333333333329</v>
      </c>
      <c r="F509" s="541">
        <v>229.31666666666663</v>
      </c>
      <c r="G509" s="541">
        <v>220.18333333333328</v>
      </c>
      <c r="H509" s="541">
        <v>261.2833333333333</v>
      </c>
      <c r="I509" s="541">
        <v>270.41666666666669</v>
      </c>
      <c r="J509" s="541">
        <v>281.83333333333331</v>
      </c>
      <c r="K509" s="540">
        <v>259</v>
      </c>
      <c r="L509" s="540">
        <v>238.45</v>
      </c>
      <c r="M509" s="540">
        <v>14.9466</v>
      </c>
    </row>
    <row r="510" spans="1:13">
      <c r="A510" s="254">
        <v>500</v>
      </c>
      <c r="B510" s="567" t="s">
        <v>532</v>
      </c>
      <c r="C510" s="540">
        <v>1889.05</v>
      </c>
      <c r="D510" s="541">
        <v>1883.3500000000001</v>
      </c>
      <c r="E510" s="541">
        <v>1855.7000000000003</v>
      </c>
      <c r="F510" s="541">
        <v>1822.3500000000001</v>
      </c>
      <c r="G510" s="541">
        <v>1794.7000000000003</v>
      </c>
      <c r="H510" s="541">
        <v>1916.7000000000003</v>
      </c>
      <c r="I510" s="541">
        <v>1944.3500000000004</v>
      </c>
      <c r="J510" s="541">
        <v>1977.7000000000003</v>
      </c>
      <c r="K510" s="540">
        <v>1911</v>
      </c>
      <c r="L510" s="540">
        <v>1850</v>
      </c>
      <c r="M510" s="540">
        <v>0.37653999999999999</v>
      </c>
    </row>
    <row r="511" spans="1:13">
      <c r="A511" s="254">
        <v>501</v>
      </c>
      <c r="B511" s="567" t="s">
        <v>742</v>
      </c>
      <c r="C511" s="540">
        <v>971.15</v>
      </c>
      <c r="D511" s="541">
        <v>968.94999999999993</v>
      </c>
      <c r="E511" s="541">
        <v>961.99999999999989</v>
      </c>
      <c r="F511" s="541">
        <v>952.84999999999991</v>
      </c>
      <c r="G511" s="541">
        <v>945.89999999999986</v>
      </c>
      <c r="H511" s="541">
        <v>978.09999999999991</v>
      </c>
      <c r="I511" s="541">
        <v>985.05</v>
      </c>
      <c r="J511" s="541">
        <v>994.19999999999993</v>
      </c>
      <c r="K511" s="540">
        <v>975.9</v>
      </c>
      <c r="L511" s="540">
        <v>959.8</v>
      </c>
      <c r="M511" s="540">
        <v>0.38925999999999999</v>
      </c>
    </row>
    <row r="513" spans="1:1">
      <c r="A513" s="276"/>
    </row>
    <row r="514" spans="1:1">
      <c r="A514" s="257"/>
    </row>
    <row r="515" spans="1:1">
      <c r="A515" s="276"/>
    </row>
    <row r="516" spans="1:1">
      <c r="A516" s="276"/>
    </row>
    <row r="517" spans="1:1">
      <c r="A517" s="277" t="s">
        <v>282</v>
      </c>
    </row>
    <row r="518" spans="1:1">
      <c r="A518" s="278" t="s">
        <v>200</v>
      </c>
    </row>
    <row r="519" spans="1:1">
      <c r="A519" s="278" t="s">
        <v>201</v>
      </c>
    </row>
    <row r="520" spans="1:1">
      <c r="A520" s="278" t="s">
        <v>202</v>
      </c>
    </row>
    <row r="521" spans="1:1">
      <c r="A521" s="278" t="s">
        <v>203</v>
      </c>
    </row>
    <row r="522" spans="1:1">
      <c r="A522" s="278" t="s">
        <v>204</v>
      </c>
    </row>
    <row r="523" spans="1:1">
      <c r="A523" s="27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205</v>
      </c>
    </row>
    <row r="529" spans="1:1">
      <c r="A529" s="276" t="s">
        <v>206</v>
      </c>
    </row>
    <row r="530" spans="1:1">
      <c r="A530" s="276" t="s">
        <v>207</v>
      </c>
    </row>
    <row r="531" spans="1:1">
      <c r="A531" s="276" t="s">
        <v>208</v>
      </c>
    </row>
    <row r="532" spans="1:1">
      <c r="A532" s="280" t="s">
        <v>209</v>
      </c>
    </row>
    <row r="533" spans="1:1">
      <c r="A533" s="280" t="s">
        <v>210</v>
      </c>
    </row>
    <row r="534" spans="1:1">
      <c r="A534" s="280" t="s">
        <v>211</v>
      </c>
    </row>
    <row r="535" spans="1:1">
      <c r="A535" s="280" t="s">
        <v>212</v>
      </c>
    </row>
    <row r="536" spans="1:1">
      <c r="A536" s="280" t="s">
        <v>213</v>
      </c>
    </row>
    <row r="537" spans="1:1">
      <c r="A537" s="280" t="s">
        <v>214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B7" sqref="B7:C7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284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80"/>
      <c r="B5" s="580"/>
      <c r="C5" s="581"/>
      <c r="D5" s="581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283</v>
      </c>
      <c r="F6" s="237"/>
      <c r="G6" s="237"/>
    </row>
    <row r="7" spans="1:35" s="229" customFormat="1" ht="16.5" customHeight="1">
      <c r="A7" s="247" t="s">
        <v>533</v>
      </c>
      <c r="B7" s="582" t="s">
        <v>534</v>
      </c>
      <c r="C7" s="582"/>
      <c r="D7" s="248">
        <f>Main!B10</f>
        <v>44249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535</v>
      </c>
      <c r="B9" s="252" t="s">
        <v>536</v>
      </c>
      <c r="C9" s="252" t="s">
        <v>537</v>
      </c>
      <c r="D9" s="252" t="s">
        <v>538</v>
      </c>
      <c r="E9" s="252" t="s">
        <v>539</v>
      </c>
      <c r="F9" s="252" t="s">
        <v>540</v>
      </c>
      <c r="G9" s="252" t="s">
        <v>541</v>
      </c>
      <c r="H9" s="252" t="s">
        <v>542</v>
      </c>
    </row>
    <row r="10" spans="1:35">
      <c r="A10" s="230">
        <v>44246</v>
      </c>
      <c r="B10" s="253">
        <v>540615</v>
      </c>
      <c r="C10" s="254" t="s">
        <v>972</v>
      </c>
      <c r="D10" s="254" t="s">
        <v>973</v>
      </c>
      <c r="E10" s="254" t="s">
        <v>544</v>
      </c>
      <c r="F10" s="358">
        <v>354450</v>
      </c>
      <c r="G10" s="253">
        <v>7.08</v>
      </c>
      <c r="H10" s="327" t="s">
        <v>306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44246</v>
      </c>
      <c r="B11" s="253">
        <v>540615</v>
      </c>
      <c r="C11" s="254" t="s">
        <v>972</v>
      </c>
      <c r="D11" s="254" t="s">
        <v>974</v>
      </c>
      <c r="E11" s="254" t="s">
        <v>543</v>
      </c>
      <c r="F11" s="358">
        <v>172249</v>
      </c>
      <c r="G11" s="253">
        <v>7.01</v>
      </c>
      <c r="H11" s="327" t="s">
        <v>306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44246</v>
      </c>
      <c r="B12" s="253">
        <v>540615</v>
      </c>
      <c r="C12" s="254" t="s">
        <v>972</v>
      </c>
      <c r="D12" s="254" t="s">
        <v>975</v>
      </c>
      <c r="E12" s="254" t="s">
        <v>543</v>
      </c>
      <c r="F12" s="358">
        <v>90000</v>
      </c>
      <c r="G12" s="253">
        <v>7.09</v>
      </c>
      <c r="H12" s="327" t="s">
        <v>306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44246</v>
      </c>
      <c r="B13" s="253">
        <v>524828</v>
      </c>
      <c r="C13" s="254" t="s">
        <v>976</v>
      </c>
      <c r="D13" s="254" t="s">
        <v>977</v>
      </c>
      <c r="E13" s="254" t="s">
        <v>543</v>
      </c>
      <c r="F13" s="358">
        <v>66</v>
      </c>
      <c r="G13" s="253">
        <v>94.56</v>
      </c>
      <c r="H13" s="327" t="s">
        <v>306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44246</v>
      </c>
      <c r="B14" s="253">
        <v>524828</v>
      </c>
      <c r="C14" s="254" t="s">
        <v>976</v>
      </c>
      <c r="D14" s="254" t="s">
        <v>977</v>
      </c>
      <c r="E14" s="254" t="s">
        <v>544</v>
      </c>
      <c r="F14" s="358">
        <v>31871</v>
      </c>
      <c r="G14" s="253">
        <v>93.59</v>
      </c>
      <c r="H14" s="327" t="s">
        <v>306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44246</v>
      </c>
      <c r="B15" s="253">
        <v>540545</v>
      </c>
      <c r="C15" s="254" t="s">
        <v>978</v>
      </c>
      <c r="D15" s="254" t="s">
        <v>955</v>
      </c>
      <c r="E15" s="254" t="s">
        <v>544</v>
      </c>
      <c r="F15" s="358">
        <v>51436</v>
      </c>
      <c r="G15" s="253">
        <v>77.67</v>
      </c>
      <c r="H15" s="327" t="s">
        <v>306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44246</v>
      </c>
      <c r="B16" s="253">
        <v>539991</v>
      </c>
      <c r="C16" s="254" t="s">
        <v>979</v>
      </c>
      <c r="D16" s="254" t="s">
        <v>980</v>
      </c>
      <c r="E16" s="254" t="s">
        <v>544</v>
      </c>
      <c r="F16" s="358">
        <v>20511</v>
      </c>
      <c r="G16" s="253">
        <v>34.950000000000003</v>
      </c>
      <c r="H16" s="327" t="s">
        <v>306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44246</v>
      </c>
      <c r="B17" s="253">
        <v>539991</v>
      </c>
      <c r="C17" s="254" t="s">
        <v>979</v>
      </c>
      <c r="D17" s="254" t="s">
        <v>981</v>
      </c>
      <c r="E17" s="254" t="s">
        <v>544</v>
      </c>
      <c r="F17" s="358">
        <v>30000</v>
      </c>
      <c r="G17" s="253">
        <v>34.979999999999997</v>
      </c>
      <c r="H17" s="327" t="s">
        <v>306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44246</v>
      </c>
      <c r="B18" s="253">
        <v>539991</v>
      </c>
      <c r="C18" s="254" t="s">
        <v>979</v>
      </c>
      <c r="D18" s="254" t="s">
        <v>982</v>
      </c>
      <c r="E18" s="254" t="s">
        <v>543</v>
      </c>
      <c r="F18" s="358">
        <v>50000</v>
      </c>
      <c r="G18" s="253">
        <v>34.950000000000003</v>
      </c>
      <c r="H18" s="327" t="s">
        <v>306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44246</v>
      </c>
      <c r="B19" s="253">
        <v>542803</v>
      </c>
      <c r="C19" s="254" t="s">
        <v>941</v>
      </c>
      <c r="D19" s="254" t="s">
        <v>983</v>
      </c>
      <c r="E19" s="254" t="s">
        <v>543</v>
      </c>
      <c r="F19" s="358">
        <v>7500</v>
      </c>
      <c r="G19" s="253">
        <v>106.05</v>
      </c>
      <c r="H19" s="327" t="s">
        <v>306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44246</v>
      </c>
      <c r="B20" s="253">
        <v>542803</v>
      </c>
      <c r="C20" s="254" t="s">
        <v>941</v>
      </c>
      <c r="D20" s="254" t="s">
        <v>942</v>
      </c>
      <c r="E20" s="254" t="s">
        <v>544</v>
      </c>
      <c r="F20" s="358">
        <v>10000</v>
      </c>
      <c r="G20" s="253">
        <v>106</v>
      </c>
      <c r="H20" s="327" t="s">
        <v>306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44246</v>
      </c>
      <c r="B21" s="253">
        <v>532951</v>
      </c>
      <c r="C21" s="254" t="s">
        <v>984</v>
      </c>
      <c r="D21" s="254" t="s">
        <v>985</v>
      </c>
      <c r="E21" s="254" t="s">
        <v>543</v>
      </c>
      <c r="F21" s="358">
        <v>89871</v>
      </c>
      <c r="G21" s="253">
        <v>52.72</v>
      </c>
      <c r="H21" s="327" t="s">
        <v>306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44246</v>
      </c>
      <c r="B22" s="253">
        <v>532951</v>
      </c>
      <c r="C22" s="254" t="s">
        <v>984</v>
      </c>
      <c r="D22" s="254" t="s">
        <v>985</v>
      </c>
      <c r="E22" s="254" t="s">
        <v>544</v>
      </c>
      <c r="F22" s="358">
        <v>87238</v>
      </c>
      <c r="G22" s="253">
        <v>53.06</v>
      </c>
      <c r="H22" s="327" t="s">
        <v>306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44246</v>
      </c>
      <c r="B23" s="253">
        <v>542924</v>
      </c>
      <c r="C23" s="254" t="s">
        <v>986</v>
      </c>
      <c r="D23" s="254" t="s">
        <v>987</v>
      </c>
      <c r="E23" s="254" t="s">
        <v>543</v>
      </c>
      <c r="F23" s="358">
        <v>1500</v>
      </c>
      <c r="G23" s="253">
        <v>109.5</v>
      </c>
      <c r="H23" s="327" t="s">
        <v>306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44246</v>
      </c>
      <c r="B24" s="253">
        <v>542924</v>
      </c>
      <c r="C24" s="254" t="s">
        <v>986</v>
      </c>
      <c r="D24" s="254" t="s">
        <v>987</v>
      </c>
      <c r="E24" s="254" t="s">
        <v>544</v>
      </c>
      <c r="F24" s="358">
        <v>42000</v>
      </c>
      <c r="G24" s="253">
        <v>112.93</v>
      </c>
      <c r="H24" s="327" t="s">
        <v>306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44246</v>
      </c>
      <c r="B25" s="253">
        <v>539679</v>
      </c>
      <c r="C25" s="254" t="s">
        <v>922</v>
      </c>
      <c r="D25" s="254" t="s">
        <v>988</v>
      </c>
      <c r="E25" s="254" t="s">
        <v>544</v>
      </c>
      <c r="F25" s="358">
        <v>40000</v>
      </c>
      <c r="G25" s="253">
        <v>10</v>
      </c>
      <c r="H25" s="327" t="s">
        <v>306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44246</v>
      </c>
      <c r="B26" s="253">
        <v>539679</v>
      </c>
      <c r="C26" s="254" t="s">
        <v>922</v>
      </c>
      <c r="D26" s="254" t="s">
        <v>923</v>
      </c>
      <c r="E26" s="254" t="s">
        <v>544</v>
      </c>
      <c r="F26" s="358">
        <v>40000</v>
      </c>
      <c r="G26" s="253">
        <v>10</v>
      </c>
      <c r="H26" s="327" t="s">
        <v>306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44246</v>
      </c>
      <c r="B27" s="253">
        <v>523144</v>
      </c>
      <c r="C27" s="254" t="s">
        <v>989</v>
      </c>
      <c r="D27" s="254" t="s">
        <v>990</v>
      </c>
      <c r="E27" s="254" t="s">
        <v>544</v>
      </c>
      <c r="F27" s="358">
        <v>85736</v>
      </c>
      <c r="G27" s="253">
        <v>28.83</v>
      </c>
      <c r="H27" s="327" t="s">
        <v>306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44246</v>
      </c>
      <c r="B28" s="253">
        <v>540080</v>
      </c>
      <c r="C28" s="254" t="s">
        <v>991</v>
      </c>
      <c r="D28" s="254" t="s">
        <v>992</v>
      </c>
      <c r="E28" s="254" t="s">
        <v>543</v>
      </c>
      <c r="F28" s="358">
        <v>56000</v>
      </c>
      <c r="G28" s="253">
        <v>17.829999999999998</v>
      </c>
      <c r="H28" s="327" t="s">
        <v>306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44246</v>
      </c>
      <c r="B29" s="253">
        <v>540080</v>
      </c>
      <c r="C29" s="254" t="s">
        <v>991</v>
      </c>
      <c r="D29" s="254" t="s">
        <v>993</v>
      </c>
      <c r="E29" s="254" t="s">
        <v>544</v>
      </c>
      <c r="F29" s="358">
        <v>57000</v>
      </c>
      <c r="G29" s="253">
        <v>17.829999999999998</v>
      </c>
      <c r="H29" s="327" t="s">
        <v>306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44246</v>
      </c>
      <c r="B30" s="253">
        <v>538668</v>
      </c>
      <c r="C30" s="254" t="s">
        <v>994</v>
      </c>
      <c r="D30" s="254" t="s">
        <v>995</v>
      </c>
      <c r="E30" s="254" t="s">
        <v>544</v>
      </c>
      <c r="F30" s="358">
        <v>20000</v>
      </c>
      <c r="G30" s="253">
        <v>32</v>
      </c>
      <c r="H30" s="327" t="s">
        <v>306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44246</v>
      </c>
      <c r="B31" s="253">
        <v>538668</v>
      </c>
      <c r="C31" s="254" t="s">
        <v>994</v>
      </c>
      <c r="D31" s="254" t="s">
        <v>996</v>
      </c>
      <c r="E31" s="254" t="s">
        <v>543</v>
      </c>
      <c r="F31" s="358">
        <v>20000</v>
      </c>
      <c r="G31" s="253">
        <v>32</v>
      </c>
      <c r="H31" s="327" t="s">
        <v>306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44246</v>
      </c>
      <c r="B32" s="253">
        <v>539291</v>
      </c>
      <c r="C32" s="254" t="s">
        <v>924</v>
      </c>
      <c r="D32" s="254" t="s">
        <v>987</v>
      </c>
      <c r="E32" s="254" t="s">
        <v>543</v>
      </c>
      <c r="F32" s="358">
        <v>105944</v>
      </c>
      <c r="G32" s="253">
        <v>88.89</v>
      </c>
      <c r="H32" s="327" t="s">
        <v>306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44246</v>
      </c>
      <c r="B33" s="253">
        <v>539291</v>
      </c>
      <c r="C33" s="254" t="s">
        <v>924</v>
      </c>
      <c r="D33" s="254" t="s">
        <v>987</v>
      </c>
      <c r="E33" s="254" t="s">
        <v>544</v>
      </c>
      <c r="F33" s="358">
        <v>12500</v>
      </c>
      <c r="G33" s="253">
        <v>89.22</v>
      </c>
      <c r="H33" s="327" t="s">
        <v>306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44246</v>
      </c>
      <c r="B34" s="253">
        <v>539291</v>
      </c>
      <c r="C34" s="254" t="s">
        <v>924</v>
      </c>
      <c r="D34" s="254" t="s">
        <v>943</v>
      </c>
      <c r="E34" s="254" t="s">
        <v>544</v>
      </c>
      <c r="F34" s="358">
        <v>100000</v>
      </c>
      <c r="G34" s="253">
        <v>88.91</v>
      </c>
      <c r="H34" s="327" t="s">
        <v>306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44246</v>
      </c>
      <c r="B35" s="253">
        <v>532911</v>
      </c>
      <c r="C35" s="254" t="s">
        <v>912</v>
      </c>
      <c r="D35" s="254" t="s">
        <v>997</v>
      </c>
      <c r="E35" s="254" t="s">
        <v>543</v>
      </c>
      <c r="F35" s="358">
        <v>90000</v>
      </c>
      <c r="G35" s="253">
        <v>10.66</v>
      </c>
      <c r="H35" s="327" t="s">
        <v>306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44246</v>
      </c>
      <c r="B36" s="253">
        <v>532911</v>
      </c>
      <c r="C36" s="254" t="s">
        <v>912</v>
      </c>
      <c r="D36" s="254" t="s">
        <v>997</v>
      </c>
      <c r="E36" s="254" t="s">
        <v>544</v>
      </c>
      <c r="F36" s="358">
        <v>90000</v>
      </c>
      <c r="G36" s="253">
        <v>10.67</v>
      </c>
      <c r="H36" s="327" t="s">
        <v>306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44246</v>
      </c>
      <c r="B37" s="253">
        <v>532911</v>
      </c>
      <c r="C37" s="254" t="s">
        <v>912</v>
      </c>
      <c r="D37" s="254" t="s">
        <v>913</v>
      </c>
      <c r="E37" s="254" t="s">
        <v>544</v>
      </c>
      <c r="F37" s="358">
        <v>250000</v>
      </c>
      <c r="G37" s="253">
        <v>10.68</v>
      </c>
      <c r="H37" s="327" t="s">
        <v>306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44246</v>
      </c>
      <c r="B38" s="253">
        <v>532011</v>
      </c>
      <c r="C38" s="254" t="s">
        <v>998</v>
      </c>
      <c r="D38" s="254" t="s">
        <v>999</v>
      </c>
      <c r="E38" s="254" t="s">
        <v>543</v>
      </c>
      <c r="F38" s="358">
        <v>50000</v>
      </c>
      <c r="G38" s="253">
        <v>75.05</v>
      </c>
      <c r="H38" s="327" t="s">
        <v>306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44246</v>
      </c>
      <c r="B39" s="253">
        <v>532011</v>
      </c>
      <c r="C39" s="254" t="s">
        <v>998</v>
      </c>
      <c r="D39" s="254" t="s">
        <v>1000</v>
      </c>
      <c r="E39" s="254" t="s">
        <v>544</v>
      </c>
      <c r="F39" s="358">
        <v>27099</v>
      </c>
      <c r="G39" s="253">
        <v>75.05</v>
      </c>
      <c r="H39" s="327" t="s">
        <v>306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44246</v>
      </c>
      <c r="B40" s="253">
        <v>511557</v>
      </c>
      <c r="C40" s="254" t="s">
        <v>925</v>
      </c>
      <c r="D40" s="254" t="s">
        <v>1001</v>
      </c>
      <c r="E40" s="254" t="s">
        <v>544</v>
      </c>
      <c r="F40" s="358">
        <v>40000</v>
      </c>
      <c r="G40" s="253">
        <v>30.05</v>
      </c>
      <c r="H40" s="327" t="s">
        <v>306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44246</v>
      </c>
      <c r="B41" s="253">
        <v>511557</v>
      </c>
      <c r="C41" s="254" t="s">
        <v>925</v>
      </c>
      <c r="D41" s="254" t="s">
        <v>1002</v>
      </c>
      <c r="E41" s="254" t="s">
        <v>544</v>
      </c>
      <c r="F41" s="358">
        <v>39000</v>
      </c>
      <c r="G41" s="253">
        <v>30.05</v>
      </c>
      <c r="H41" s="327" t="s">
        <v>306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44246</v>
      </c>
      <c r="B42" s="253">
        <v>511557</v>
      </c>
      <c r="C42" s="254" t="s">
        <v>925</v>
      </c>
      <c r="D42" s="254" t="s">
        <v>926</v>
      </c>
      <c r="E42" s="254" t="s">
        <v>543</v>
      </c>
      <c r="F42" s="358">
        <v>114930</v>
      </c>
      <c r="G42" s="253">
        <v>30.05</v>
      </c>
      <c r="H42" s="327" t="s">
        <v>306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44246</v>
      </c>
      <c r="B43" s="253">
        <v>540175</v>
      </c>
      <c r="C43" s="254" t="s">
        <v>944</v>
      </c>
      <c r="D43" s="254" t="s">
        <v>1003</v>
      </c>
      <c r="E43" s="254" t="s">
        <v>543</v>
      </c>
      <c r="F43" s="358">
        <v>21543</v>
      </c>
      <c r="G43" s="253">
        <v>13.25</v>
      </c>
      <c r="H43" s="327" t="s">
        <v>306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44246</v>
      </c>
      <c r="B44" s="253">
        <v>539760</v>
      </c>
      <c r="C44" s="254" t="s">
        <v>945</v>
      </c>
      <c r="D44" s="254" t="s">
        <v>959</v>
      </c>
      <c r="E44" s="254" t="s">
        <v>543</v>
      </c>
      <c r="F44" s="358">
        <v>66000</v>
      </c>
      <c r="G44" s="253">
        <v>42</v>
      </c>
      <c r="H44" s="327" t="s">
        <v>306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44246</v>
      </c>
      <c r="B45" s="253">
        <v>539760</v>
      </c>
      <c r="C45" s="254" t="s">
        <v>945</v>
      </c>
      <c r="D45" s="254" t="s">
        <v>1004</v>
      </c>
      <c r="E45" s="254" t="s">
        <v>544</v>
      </c>
      <c r="F45" s="358">
        <v>81000</v>
      </c>
      <c r="G45" s="253">
        <v>42</v>
      </c>
      <c r="H45" s="327" t="s">
        <v>306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44246</v>
      </c>
      <c r="B46" s="253">
        <v>539526</v>
      </c>
      <c r="C46" s="254" t="s">
        <v>946</v>
      </c>
      <c r="D46" s="254" t="s">
        <v>947</v>
      </c>
      <c r="E46" s="254" t="s">
        <v>544</v>
      </c>
      <c r="F46" s="358">
        <v>1313629</v>
      </c>
      <c r="G46" s="253">
        <v>0.7</v>
      </c>
      <c r="H46" s="327" t="s">
        <v>306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44246</v>
      </c>
      <c r="B47" s="253">
        <v>540259</v>
      </c>
      <c r="C47" s="254" t="s">
        <v>948</v>
      </c>
      <c r="D47" s="254" t="s">
        <v>846</v>
      </c>
      <c r="E47" s="254" t="s">
        <v>543</v>
      </c>
      <c r="F47" s="358">
        <v>85469</v>
      </c>
      <c r="G47" s="253">
        <v>20.69</v>
      </c>
      <c r="H47" s="327" t="s">
        <v>306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44246</v>
      </c>
      <c r="B48" s="253">
        <v>540259</v>
      </c>
      <c r="C48" s="254" t="s">
        <v>948</v>
      </c>
      <c r="D48" s="254" t="s">
        <v>846</v>
      </c>
      <c r="E48" s="254" t="s">
        <v>544</v>
      </c>
      <c r="F48" s="358">
        <v>85469</v>
      </c>
      <c r="G48" s="253">
        <v>21.96</v>
      </c>
      <c r="H48" s="327" t="s">
        <v>306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44246</v>
      </c>
      <c r="B49" s="253">
        <v>540259</v>
      </c>
      <c r="C49" s="254" t="s">
        <v>948</v>
      </c>
      <c r="D49" s="254" t="s">
        <v>949</v>
      </c>
      <c r="E49" s="254" t="s">
        <v>544</v>
      </c>
      <c r="F49" s="358">
        <v>323899</v>
      </c>
      <c r="G49" s="253">
        <v>20.350000000000001</v>
      </c>
      <c r="H49" s="327" t="s">
        <v>306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44246</v>
      </c>
      <c r="B50" s="253">
        <v>540693</v>
      </c>
      <c r="C50" s="254" t="s">
        <v>1005</v>
      </c>
      <c r="D50" s="254" t="s">
        <v>1006</v>
      </c>
      <c r="E50" s="254" t="s">
        <v>543</v>
      </c>
      <c r="F50" s="358">
        <v>61600</v>
      </c>
      <c r="G50" s="253">
        <v>24.5</v>
      </c>
      <c r="H50" s="327" t="s">
        <v>306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44246</v>
      </c>
      <c r="B51" s="253">
        <v>540693</v>
      </c>
      <c r="C51" s="254" t="s">
        <v>1005</v>
      </c>
      <c r="D51" s="254" t="s">
        <v>1007</v>
      </c>
      <c r="E51" s="254" t="s">
        <v>543</v>
      </c>
      <c r="F51" s="358">
        <v>61600</v>
      </c>
      <c r="G51" s="253">
        <v>24.5</v>
      </c>
      <c r="H51" s="327" t="s">
        <v>306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44246</v>
      </c>
      <c r="B52" s="253">
        <v>540693</v>
      </c>
      <c r="C52" s="254" t="s">
        <v>1005</v>
      </c>
      <c r="D52" s="254" t="s">
        <v>1008</v>
      </c>
      <c r="E52" s="254" t="s">
        <v>544</v>
      </c>
      <c r="F52" s="358">
        <v>123200</v>
      </c>
      <c r="G52" s="253">
        <v>24.5</v>
      </c>
      <c r="H52" s="327" t="s">
        <v>306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44246</v>
      </c>
      <c r="B53" s="253">
        <v>532070</v>
      </c>
      <c r="C53" s="254" t="s">
        <v>950</v>
      </c>
      <c r="D53" s="254" t="s">
        <v>1009</v>
      </c>
      <c r="E53" s="254" t="s">
        <v>544</v>
      </c>
      <c r="F53" s="358">
        <v>99183</v>
      </c>
      <c r="G53" s="253">
        <v>11.3</v>
      </c>
      <c r="H53" s="327" t="s">
        <v>306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44246</v>
      </c>
      <c r="B54" s="253" t="s">
        <v>1010</v>
      </c>
      <c r="C54" s="254" t="s">
        <v>1011</v>
      </c>
      <c r="D54" s="254" t="s">
        <v>846</v>
      </c>
      <c r="E54" s="254" t="s">
        <v>543</v>
      </c>
      <c r="F54" s="358">
        <v>68000</v>
      </c>
      <c r="G54" s="253">
        <v>31.46</v>
      </c>
      <c r="H54" s="327" t="s">
        <v>775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44246</v>
      </c>
      <c r="B55" s="253" t="s">
        <v>1010</v>
      </c>
      <c r="C55" s="254" t="s">
        <v>1011</v>
      </c>
      <c r="D55" s="254" t="s">
        <v>1012</v>
      </c>
      <c r="E55" s="254" t="s">
        <v>543</v>
      </c>
      <c r="F55" s="358">
        <v>100000</v>
      </c>
      <c r="G55" s="253">
        <v>31</v>
      </c>
      <c r="H55" s="327" t="s">
        <v>775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44246</v>
      </c>
      <c r="B56" s="253" t="s">
        <v>951</v>
      </c>
      <c r="C56" s="254" t="s">
        <v>952</v>
      </c>
      <c r="D56" s="254" t="s">
        <v>953</v>
      </c>
      <c r="E56" s="254" t="s">
        <v>543</v>
      </c>
      <c r="F56" s="358">
        <v>96151</v>
      </c>
      <c r="G56" s="253">
        <v>50.76</v>
      </c>
      <c r="H56" s="327" t="s">
        <v>775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44246</v>
      </c>
      <c r="B57" s="253" t="s">
        <v>351</v>
      </c>
      <c r="C57" s="254" t="s">
        <v>1013</v>
      </c>
      <c r="D57" s="254" t="s">
        <v>1014</v>
      </c>
      <c r="E57" s="254" t="s">
        <v>543</v>
      </c>
      <c r="F57" s="358">
        <v>3300000</v>
      </c>
      <c r="G57" s="253">
        <v>98</v>
      </c>
      <c r="H57" s="327" t="s">
        <v>775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44246</v>
      </c>
      <c r="B58" s="253" t="s">
        <v>743</v>
      </c>
      <c r="C58" s="254" t="s">
        <v>1015</v>
      </c>
      <c r="D58" s="254" t="s">
        <v>1016</v>
      </c>
      <c r="E58" s="254" t="s">
        <v>543</v>
      </c>
      <c r="F58" s="358">
        <v>341733</v>
      </c>
      <c r="G58" s="253">
        <v>1865</v>
      </c>
      <c r="H58" s="327" t="s">
        <v>775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44246</v>
      </c>
      <c r="B59" s="253" t="s">
        <v>115</v>
      </c>
      <c r="C59" s="254" t="s">
        <v>1017</v>
      </c>
      <c r="D59" s="254" t="s">
        <v>1018</v>
      </c>
      <c r="E59" s="254" t="s">
        <v>543</v>
      </c>
      <c r="F59" s="358">
        <v>2565250</v>
      </c>
      <c r="G59" s="253">
        <v>234.96</v>
      </c>
      <c r="H59" s="327" t="s">
        <v>775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44246</v>
      </c>
      <c r="B60" s="253" t="s">
        <v>115</v>
      </c>
      <c r="C60" s="254" t="s">
        <v>1017</v>
      </c>
      <c r="D60" s="254" t="s">
        <v>1019</v>
      </c>
      <c r="E60" s="254" t="s">
        <v>543</v>
      </c>
      <c r="F60" s="358">
        <v>4983660</v>
      </c>
      <c r="G60" s="253">
        <v>237.66</v>
      </c>
      <c r="H60" s="327" t="s">
        <v>775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44246</v>
      </c>
      <c r="B61" s="253" t="s">
        <v>115</v>
      </c>
      <c r="C61" s="254" t="s">
        <v>1017</v>
      </c>
      <c r="D61" s="254" t="s">
        <v>1020</v>
      </c>
      <c r="E61" s="254" t="s">
        <v>543</v>
      </c>
      <c r="F61" s="358">
        <v>2972089</v>
      </c>
      <c r="G61" s="253">
        <v>237.18</v>
      </c>
      <c r="H61" s="327" t="s">
        <v>775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44246</v>
      </c>
      <c r="B62" s="253" t="s">
        <v>1021</v>
      </c>
      <c r="C62" s="254" t="s">
        <v>1022</v>
      </c>
      <c r="D62" s="254" t="s">
        <v>846</v>
      </c>
      <c r="E62" s="254" t="s">
        <v>543</v>
      </c>
      <c r="F62" s="358">
        <v>358523</v>
      </c>
      <c r="G62" s="253">
        <v>13.87</v>
      </c>
      <c r="H62" s="327" t="s">
        <v>775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44246</v>
      </c>
      <c r="B63" s="253" t="s">
        <v>1021</v>
      </c>
      <c r="C63" s="254" t="s">
        <v>1022</v>
      </c>
      <c r="D63" s="254" t="s">
        <v>1023</v>
      </c>
      <c r="E63" s="254" t="s">
        <v>543</v>
      </c>
      <c r="F63" s="358">
        <v>1653760</v>
      </c>
      <c r="G63" s="253">
        <v>13.85</v>
      </c>
      <c r="H63" s="327" t="s">
        <v>775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44246</v>
      </c>
      <c r="B64" s="253" t="s">
        <v>1024</v>
      </c>
      <c r="C64" s="254" t="s">
        <v>1025</v>
      </c>
      <c r="D64" s="254" t="s">
        <v>1026</v>
      </c>
      <c r="E64" s="254" t="s">
        <v>543</v>
      </c>
      <c r="F64" s="358">
        <v>600000</v>
      </c>
      <c r="G64" s="253">
        <v>72.5</v>
      </c>
      <c r="H64" s="327" t="s">
        <v>775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44246</v>
      </c>
      <c r="B65" s="253" t="s">
        <v>956</v>
      </c>
      <c r="C65" s="254" t="s">
        <v>957</v>
      </c>
      <c r="D65" s="254" t="s">
        <v>958</v>
      </c>
      <c r="E65" s="254" t="s">
        <v>543</v>
      </c>
      <c r="F65" s="358">
        <v>131365</v>
      </c>
      <c r="G65" s="253">
        <v>155.05000000000001</v>
      </c>
      <c r="H65" s="327" t="s">
        <v>775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44246</v>
      </c>
      <c r="B66" s="253" t="s">
        <v>956</v>
      </c>
      <c r="C66" s="254" t="s">
        <v>957</v>
      </c>
      <c r="D66" s="254" t="s">
        <v>927</v>
      </c>
      <c r="E66" s="254" t="s">
        <v>543</v>
      </c>
      <c r="F66" s="358">
        <v>37542</v>
      </c>
      <c r="G66" s="253">
        <v>161.78</v>
      </c>
      <c r="H66" s="327" t="s">
        <v>775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44246</v>
      </c>
      <c r="B67" s="253" t="s">
        <v>1027</v>
      </c>
      <c r="C67" s="254" t="s">
        <v>1028</v>
      </c>
      <c r="D67" s="254" t="s">
        <v>1029</v>
      </c>
      <c r="E67" s="254" t="s">
        <v>543</v>
      </c>
      <c r="F67" s="358">
        <v>50000</v>
      </c>
      <c r="G67" s="253">
        <v>61.9</v>
      </c>
      <c r="H67" s="327" t="s">
        <v>775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44246</v>
      </c>
      <c r="B68" s="253" t="s">
        <v>1027</v>
      </c>
      <c r="C68" s="254" t="s">
        <v>1028</v>
      </c>
      <c r="D68" s="254" t="s">
        <v>1030</v>
      </c>
      <c r="E68" s="254" t="s">
        <v>543</v>
      </c>
      <c r="F68" s="358">
        <v>100000</v>
      </c>
      <c r="G68" s="253">
        <v>61.5</v>
      </c>
      <c r="H68" s="327" t="s">
        <v>775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44246</v>
      </c>
      <c r="B69" s="253" t="s">
        <v>1027</v>
      </c>
      <c r="C69" s="254" t="s">
        <v>1028</v>
      </c>
      <c r="D69" s="254" t="s">
        <v>1031</v>
      </c>
      <c r="E69" s="254" t="s">
        <v>543</v>
      </c>
      <c r="F69" s="358">
        <v>100000</v>
      </c>
      <c r="G69" s="253">
        <v>61.83</v>
      </c>
      <c r="H69" s="327" t="s">
        <v>775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44246</v>
      </c>
      <c r="B70" s="253" t="s">
        <v>1027</v>
      </c>
      <c r="C70" s="254" t="s">
        <v>1028</v>
      </c>
      <c r="D70" s="254" t="s">
        <v>1032</v>
      </c>
      <c r="E70" s="254" t="s">
        <v>543</v>
      </c>
      <c r="F70" s="358">
        <v>85000</v>
      </c>
      <c r="G70" s="253">
        <v>60.25</v>
      </c>
      <c r="H70" s="327" t="s">
        <v>775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44246</v>
      </c>
      <c r="B71" s="253" t="s">
        <v>1027</v>
      </c>
      <c r="C71" s="254" t="s">
        <v>1028</v>
      </c>
      <c r="D71" s="254" t="s">
        <v>958</v>
      </c>
      <c r="E71" s="254" t="s">
        <v>543</v>
      </c>
      <c r="F71" s="358">
        <v>418740</v>
      </c>
      <c r="G71" s="253">
        <v>61.24</v>
      </c>
      <c r="H71" s="327" t="s">
        <v>775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44246</v>
      </c>
      <c r="B72" s="253" t="s">
        <v>1027</v>
      </c>
      <c r="C72" s="254" t="s">
        <v>1028</v>
      </c>
      <c r="D72" s="254" t="s">
        <v>1033</v>
      </c>
      <c r="E72" s="254" t="s">
        <v>543</v>
      </c>
      <c r="F72" s="358">
        <v>50287</v>
      </c>
      <c r="G72" s="253">
        <v>64.099999999999994</v>
      </c>
      <c r="H72" s="327" t="s">
        <v>775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44246</v>
      </c>
      <c r="B73" s="253" t="s">
        <v>1034</v>
      </c>
      <c r="C73" s="254" t="s">
        <v>1035</v>
      </c>
      <c r="D73" s="254" t="s">
        <v>1036</v>
      </c>
      <c r="E73" s="254" t="s">
        <v>543</v>
      </c>
      <c r="F73" s="358">
        <v>5000</v>
      </c>
      <c r="G73" s="253">
        <v>83.15</v>
      </c>
      <c r="H73" s="327" t="s">
        <v>775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44246</v>
      </c>
      <c r="B74" s="253" t="s">
        <v>1037</v>
      </c>
      <c r="C74" s="254" t="s">
        <v>1038</v>
      </c>
      <c r="D74" s="254" t="s">
        <v>954</v>
      </c>
      <c r="E74" s="254" t="s">
        <v>543</v>
      </c>
      <c r="F74" s="358">
        <v>518230</v>
      </c>
      <c r="G74" s="253">
        <v>105.4</v>
      </c>
      <c r="H74" s="327" t="s">
        <v>775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44246</v>
      </c>
      <c r="B75" s="253" t="s">
        <v>960</v>
      </c>
      <c r="C75" s="254" t="s">
        <v>961</v>
      </c>
      <c r="D75" s="254" t="s">
        <v>962</v>
      </c>
      <c r="E75" s="254" t="s">
        <v>543</v>
      </c>
      <c r="F75" s="358">
        <v>157000</v>
      </c>
      <c r="G75" s="253">
        <v>8.33</v>
      </c>
      <c r="H75" s="327" t="s">
        <v>775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44246</v>
      </c>
      <c r="B76" s="253" t="s">
        <v>473</v>
      </c>
      <c r="C76" s="254" t="s">
        <v>1039</v>
      </c>
      <c r="D76" s="254" t="s">
        <v>1018</v>
      </c>
      <c r="E76" s="254" t="s">
        <v>543</v>
      </c>
      <c r="F76" s="358">
        <v>755479</v>
      </c>
      <c r="G76" s="253">
        <v>365.25</v>
      </c>
      <c r="H76" s="327" t="s">
        <v>775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44246</v>
      </c>
      <c r="B77" s="253" t="s">
        <v>473</v>
      </c>
      <c r="C77" s="254" t="s">
        <v>1039</v>
      </c>
      <c r="D77" s="254" t="s">
        <v>928</v>
      </c>
      <c r="E77" s="254" t="s">
        <v>543</v>
      </c>
      <c r="F77" s="358">
        <v>398483</v>
      </c>
      <c r="G77" s="253">
        <v>365.36</v>
      </c>
      <c r="H77" s="327" t="s">
        <v>775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44246</v>
      </c>
      <c r="B78" s="253" t="s">
        <v>473</v>
      </c>
      <c r="C78" s="254" t="s">
        <v>1039</v>
      </c>
      <c r="D78" s="254" t="s">
        <v>927</v>
      </c>
      <c r="E78" s="254" t="s">
        <v>543</v>
      </c>
      <c r="F78" s="358">
        <v>573177</v>
      </c>
      <c r="G78" s="253">
        <v>365.34</v>
      </c>
      <c r="H78" s="327" t="s">
        <v>775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44246</v>
      </c>
      <c r="B79" s="253" t="s">
        <v>1040</v>
      </c>
      <c r="C79" s="254" t="s">
        <v>1041</v>
      </c>
      <c r="D79" s="254" t="s">
        <v>1042</v>
      </c>
      <c r="E79" s="254" t="s">
        <v>543</v>
      </c>
      <c r="F79" s="358">
        <v>45000</v>
      </c>
      <c r="G79" s="253">
        <v>40.47</v>
      </c>
      <c r="H79" s="327" t="s">
        <v>775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44246</v>
      </c>
      <c r="B80" s="253" t="s">
        <v>178</v>
      </c>
      <c r="C80" s="254" t="s">
        <v>1043</v>
      </c>
      <c r="D80" s="254" t="s">
        <v>1020</v>
      </c>
      <c r="E80" s="254" t="s">
        <v>543</v>
      </c>
      <c r="F80" s="358">
        <v>1348933</v>
      </c>
      <c r="G80" s="253">
        <v>611.83000000000004</v>
      </c>
      <c r="H80" s="327" t="s">
        <v>775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44246</v>
      </c>
      <c r="B81" s="568" t="s">
        <v>178</v>
      </c>
      <c r="C81" s="231" t="s">
        <v>1043</v>
      </c>
      <c r="D81" s="231" t="s">
        <v>1018</v>
      </c>
      <c r="E81" s="254" t="s">
        <v>543</v>
      </c>
      <c r="F81" s="358">
        <v>1489353</v>
      </c>
      <c r="G81" s="253">
        <v>613.19000000000005</v>
      </c>
      <c r="H81" s="327" t="s">
        <v>775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44246</v>
      </c>
      <c r="B82" s="253" t="s">
        <v>1010</v>
      </c>
      <c r="C82" s="254" t="s">
        <v>1011</v>
      </c>
      <c r="D82" s="254" t="s">
        <v>846</v>
      </c>
      <c r="E82" s="254" t="s">
        <v>544</v>
      </c>
      <c r="F82" s="358">
        <v>92000</v>
      </c>
      <c r="G82" s="253">
        <v>31</v>
      </c>
      <c r="H82" s="327" t="s">
        <v>775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44246</v>
      </c>
      <c r="B83" s="253" t="s">
        <v>951</v>
      </c>
      <c r="C83" s="254" t="s">
        <v>952</v>
      </c>
      <c r="D83" s="254" t="s">
        <v>953</v>
      </c>
      <c r="E83" s="254" t="s">
        <v>544</v>
      </c>
      <c r="F83" s="358">
        <v>2338</v>
      </c>
      <c r="G83" s="253">
        <v>51.55</v>
      </c>
      <c r="H83" s="327" t="s">
        <v>775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44246</v>
      </c>
      <c r="B84" s="253" t="s">
        <v>351</v>
      </c>
      <c r="C84" s="254" t="s">
        <v>1013</v>
      </c>
      <c r="D84" s="254" t="s">
        <v>1044</v>
      </c>
      <c r="E84" s="254" t="s">
        <v>544</v>
      </c>
      <c r="F84" s="358">
        <v>3300000</v>
      </c>
      <c r="G84" s="253">
        <v>98</v>
      </c>
      <c r="H84" s="327" t="s">
        <v>775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44246</v>
      </c>
      <c r="B85" s="253" t="s">
        <v>743</v>
      </c>
      <c r="C85" s="254" t="s">
        <v>1015</v>
      </c>
      <c r="D85" s="254" t="s">
        <v>1045</v>
      </c>
      <c r="E85" s="254" t="s">
        <v>544</v>
      </c>
      <c r="F85" s="358">
        <v>400000</v>
      </c>
      <c r="G85" s="253">
        <v>1865</v>
      </c>
      <c r="H85" s="327" t="s">
        <v>775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44246</v>
      </c>
      <c r="B86" s="253" t="s">
        <v>115</v>
      </c>
      <c r="C86" s="254" t="s">
        <v>1017</v>
      </c>
      <c r="D86" s="254" t="s">
        <v>1018</v>
      </c>
      <c r="E86" s="254" t="s">
        <v>544</v>
      </c>
      <c r="F86" s="358">
        <v>2541214</v>
      </c>
      <c r="G86" s="253">
        <v>235.36</v>
      </c>
      <c r="H86" s="327" t="s">
        <v>775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44246</v>
      </c>
      <c r="B87" s="253" t="s">
        <v>115</v>
      </c>
      <c r="C87" s="254" t="s">
        <v>1017</v>
      </c>
      <c r="D87" s="254" t="s">
        <v>1020</v>
      </c>
      <c r="E87" s="254" t="s">
        <v>544</v>
      </c>
      <c r="F87" s="358">
        <v>2986985</v>
      </c>
      <c r="G87" s="253">
        <v>237.75</v>
      </c>
      <c r="H87" s="327" t="s">
        <v>775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44246</v>
      </c>
      <c r="B88" s="253" t="s">
        <v>115</v>
      </c>
      <c r="C88" s="254" t="s">
        <v>1017</v>
      </c>
      <c r="D88" s="254" t="s">
        <v>1019</v>
      </c>
      <c r="E88" s="254" t="s">
        <v>544</v>
      </c>
      <c r="F88" s="358">
        <v>4983660</v>
      </c>
      <c r="G88" s="253">
        <v>237.74</v>
      </c>
      <c r="H88" s="327" t="s">
        <v>775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44246</v>
      </c>
      <c r="B89" s="253" t="s">
        <v>1021</v>
      </c>
      <c r="C89" s="254" t="s">
        <v>1022</v>
      </c>
      <c r="D89" s="254" t="s">
        <v>846</v>
      </c>
      <c r="E89" s="254" t="s">
        <v>544</v>
      </c>
      <c r="F89" s="358">
        <v>741827</v>
      </c>
      <c r="G89" s="253">
        <v>13.86</v>
      </c>
      <c r="H89" s="327" t="s">
        <v>775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44246</v>
      </c>
      <c r="B90" s="253" t="s">
        <v>1021</v>
      </c>
      <c r="C90" s="254" t="s">
        <v>1022</v>
      </c>
      <c r="D90" s="254" t="s">
        <v>1023</v>
      </c>
      <c r="E90" s="254" t="s">
        <v>544</v>
      </c>
      <c r="F90" s="358">
        <v>1452519</v>
      </c>
      <c r="G90" s="253">
        <v>13.9</v>
      </c>
      <c r="H90" s="327" t="s">
        <v>775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44246</v>
      </c>
      <c r="B91" s="253" t="s">
        <v>1021</v>
      </c>
      <c r="C91" s="254" t="s">
        <v>1022</v>
      </c>
      <c r="D91" s="254" t="s">
        <v>1046</v>
      </c>
      <c r="E91" s="254" t="s">
        <v>544</v>
      </c>
      <c r="F91" s="358">
        <v>500000</v>
      </c>
      <c r="G91" s="253">
        <v>13.87</v>
      </c>
      <c r="H91" s="327" t="s">
        <v>775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44246</v>
      </c>
      <c r="B92" s="253" t="s">
        <v>956</v>
      </c>
      <c r="C92" s="254" t="s">
        <v>957</v>
      </c>
      <c r="D92" s="254" t="s">
        <v>927</v>
      </c>
      <c r="E92" s="254" t="s">
        <v>544</v>
      </c>
      <c r="F92" s="358">
        <v>37542</v>
      </c>
      <c r="G92" s="253">
        <v>162.09</v>
      </c>
      <c r="H92" s="327" t="s">
        <v>775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44246</v>
      </c>
      <c r="B93" s="253" t="s">
        <v>956</v>
      </c>
      <c r="C93" s="254" t="s">
        <v>957</v>
      </c>
      <c r="D93" s="254" t="s">
        <v>958</v>
      </c>
      <c r="E93" s="254" t="s">
        <v>544</v>
      </c>
      <c r="F93" s="358">
        <v>131365</v>
      </c>
      <c r="G93" s="253">
        <v>166.54</v>
      </c>
      <c r="H93" s="327" t="s">
        <v>775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44246</v>
      </c>
      <c r="B94" s="253" t="s">
        <v>1027</v>
      </c>
      <c r="C94" s="254" t="s">
        <v>1028</v>
      </c>
      <c r="D94" s="254" t="s">
        <v>1030</v>
      </c>
      <c r="E94" s="254" t="s">
        <v>544</v>
      </c>
      <c r="F94" s="358">
        <v>15000</v>
      </c>
      <c r="G94" s="253">
        <v>64.430000000000007</v>
      </c>
      <c r="H94" s="327" t="s">
        <v>775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44246</v>
      </c>
      <c r="B95" s="253" t="s">
        <v>1027</v>
      </c>
      <c r="C95" s="254" t="s">
        <v>1028</v>
      </c>
      <c r="D95" s="254" t="s">
        <v>1032</v>
      </c>
      <c r="E95" s="254" t="s">
        <v>544</v>
      </c>
      <c r="F95" s="358">
        <v>85000</v>
      </c>
      <c r="G95" s="253">
        <v>61.25</v>
      </c>
      <c r="H95" s="327" t="s">
        <v>775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44246</v>
      </c>
      <c r="B96" s="253" t="s">
        <v>1027</v>
      </c>
      <c r="C96" s="254" t="s">
        <v>1028</v>
      </c>
      <c r="D96" s="254" t="s">
        <v>958</v>
      </c>
      <c r="E96" s="254" t="s">
        <v>544</v>
      </c>
      <c r="F96" s="358">
        <v>412999</v>
      </c>
      <c r="G96" s="253">
        <v>61.65</v>
      </c>
      <c r="H96" s="327" t="s">
        <v>775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44246</v>
      </c>
      <c r="B97" s="253" t="s">
        <v>1027</v>
      </c>
      <c r="C97" s="254" t="s">
        <v>1028</v>
      </c>
      <c r="D97" s="254" t="s">
        <v>1033</v>
      </c>
      <c r="E97" s="254" t="s">
        <v>544</v>
      </c>
      <c r="F97" s="358">
        <v>30287</v>
      </c>
      <c r="G97" s="253">
        <v>64.59</v>
      </c>
      <c r="H97" s="327" t="s">
        <v>775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44246</v>
      </c>
      <c r="B98" s="253" t="s">
        <v>1034</v>
      </c>
      <c r="C98" s="254" t="s">
        <v>1035</v>
      </c>
      <c r="D98" s="254" t="s">
        <v>1047</v>
      </c>
      <c r="E98" s="254" t="s">
        <v>544</v>
      </c>
      <c r="F98" s="358">
        <v>290000</v>
      </c>
      <c r="G98" s="253">
        <v>83.1</v>
      </c>
      <c r="H98" s="327" t="s">
        <v>775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A99" s="230">
        <v>44246</v>
      </c>
      <c r="B99" s="253" t="s">
        <v>1034</v>
      </c>
      <c r="C99" s="254" t="s">
        <v>1035</v>
      </c>
      <c r="D99" s="254" t="s">
        <v>1036</v>
      </c>
      <c r="E99" s="254" t="s">
        <v>544</v>
      </c>
      <c r="F99" s="358">
        <v>295145</v>
      </c>
      <c r="G99" s="253">
        <v>83</v>
      </c>
      <c r="H99" s="327" t="s">
        <v>775</v>
      </c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A100" s="230">
        <v>44246</v>
      </c>
      <c r="B100" s="253" t="s">
        <v>1034</v>
      </c>
      <c r="C100" s="254" t="s">
        <v>1035</v>
      </c>
      <c r="D100" s="254" t="s">
        <v>1048</v>
      </c>
      <c r="E100" s="254" t="s">
        <v>544</v>
      </c>
      <c r="F100" s="358">
        <v>240745</v>
      </c>
      <c r="G100" s="253">
        <v>83</v>
      </c>
      <c r="H100" s="327" t="s">
        <v>775</v>
      </c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A101" s="230">
        <v>44246</v>
      </c>
      <c r="B101" s="253" t="s">
        <v>1037</v>
      </c>
      <c r="C101" s="254" t="s">
        <v>1038</v>
      </c>
      <c r="D101" s="254" t="s">
        <v>954</v>
      </c>
      <c r="E101" s="254" t="s">
        <v>544</v>
      </c>
      <c r="F101" s="358">
        <v>573284</v>
      </c>
      <c r="G101" s="253">
        <v>105.33</v>
      </c>
      <c r="H101" s="327" t="s">
        <v>775</v>
      </c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A102" s="230">
        <v>44246</v>
      </c>
      <c r="B102" s="253" t="s">
        <v>960</v>
      </c>
      <c r="C102" s="254" t="s">
        <v>961</v>
      </c>
      <c r="D102" s="254" t="s">
        <v>962</v>
      </c>
      <c r="E102" s="254" t="s">
        <v>544</v>
      </c>
      <c r="F102" s="358">
        <v>238856</v>
      </c>
      <c r="G102" s="253">
        <v>8.3699999999999992</v>
      </c>
      <c r="H102" s="327" t="s">
        <v>775</v>
      </c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A103" s="230">
        <v>44246</v>
      </c>
      <c r="B103" s="253" t="s">
        <v>473</v>
      </c>
      <c r="C103" s="254" t="s">
        <v>1039</v>
      </c>
      <c r="D103" s="254" t="s">
        <v>927</v>
      </c>
      <c r="E103" s="254" t="s">
        <v>544</v>
      </c>
      <c r="F103" s="358">
        <v>573177</v>
      </c>
      <c r="G103" s="253">
        <v>365.73</v>
      </c>
      <c r="H103" s="327" t="s">
        <v>775</v>
      </c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A104" s="230">
        <v>44246</v>
      </c>
      <c r="B104" s="253" t="s">
        <v>473</v>
      </c>
      <c r="C104" s="254" t="s">
        <v>1039</v>
      </c>
      <c r="D104" s="254" t="s">
        <v>928</v>
      </c>
      <c r="E104" s="254" t="s">
        <v>544</v>
      </c>
      <c r="F104" s="358">
        <v>398830</v>
      </c>
      <c r="G104" s="253">
        <v>365.87</v>
      </c>
      <c r="H104" s="327" t="s">
        <v>775</v>
      </c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A105" s="230">
        <v>44246</v>
      </c>
      <c r="B105" s="253" t="s">
        <v>473</v>
      </c>
      <c r="C105" s="254" t="s">
        <v>1039</v>
      </c>
      <c r="D105" s="254" t="s">
        <v>1018</v>
      </c>
      <c r="E105" s="254" t="s">
        <v>544</v>
      </c>
      <c r="F105" s="358">
        <v>755479</v>
      </c>
      <c r="G105" s="253">
        <v>365.79</v>
      </c>
      <c r="H105" s="327" t="s">
        <v>775</v>
      </c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A106" s="230">
        <v>44246</v>
      </c>
      <c r="B106" s="253" t="s">
        <v>1049</v>
      </c>
      <c r="C106" s="254" t="s">
        <v>1050</v>
      </c>
      <c r="D106" s="254" t="s">
        <v>1051</v>
      </c>
      <c r="E106" s="254" t="s">
        <v>544</v>
      </c>
      <c r="F106" s="358">
        <v>458003</v>
      </c>
      <c r="G106" s="253">
        <v>2.35</v>
      </c>
      <c r="H106" s="327" t="s">
        <v>775</v>
      </c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A107" s="230">
        <v>44246</v>
      </c>
      <c r="B107" s="253" t="s">
        <v>929</v>
      </c>
      <c r="C107" s="254" t="s">
        <v>930</v>
      </c>
      <c r="D107" s="254" t="s">
        <v>931</v>
      </c>
      <c r="E107" s="254" t="s">
        <v>544</v>
      </c>
      <c r="F107" s="358">
        <v>5680000</v>
      </c>
      <c r="G107" s="253">
        <v>0.72</v>
      </c>
      <c r="H107" s="327" t="s">
        <v>775</v>
      </c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A108" s="230">
        <v>44246</v>
      </c>
      <c r="B108" s="253" t="s">
        <v>178</v>
      </c>
      <c r="C108" s="254" t="s">
        <v>1043</v>
      </c>
      <c r="D108" s="254" t="s">
        <v>1018</v>
      </c>
      <c r="E108" s="254" t="s">
        <v>544</v>
      </c>
      <c r="F108" s="358">
        <v>1489353</v>
      </c>
      <c r="G108" s="253">
        <v>613.78</v>
      </c>
      <c r="H108" s="327" t="s">
        <v>775</v>
      </c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A109" s="230">
        <v>44246</v>
      </c>
      <c r="B109" s="253" t="s">
        <v>178</v>
      </c>
      <c r="C109" s="254" t="s">
        <v>1043</v>
      </c>
      <c r="D109" s="254" t="s">
        <v>1020</v>
      </c>
      <c r="E109" s="254" t="s">
        <v>544</v>
      </c>
      <c r="F109" s="358">
        <v>1350020</v>
      </c>
      <c r="G109" s="253">
        <v>612.83000000000004</v>
      </c>
      <c r="H109" s="327" t="s">
        <v>775</v>
      </c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B110" s="253"/>
      <c r="C110" s="254"/>
      <c r="D110" s="254"/>
      <c r="E110" s="254"/>
      <c r="F110" s="358"/>
      <c r="G110" s="253"/>
      <c r="H110" s="327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B111" s="253"/>
      <c r="C111" s="254"/>
      <c r="D111" s="254"/>
      <c r="E111" s="254"/>
      <c r="F111" s="358"/>
      <c r="G111" s="253"/>
      <c r="H111" s="327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B112" s="253"/>
      <c r="C112" s="254"/>
      <c r="D112" s="254"/>
      <c r="E112" s="254"/>
      <c r="F112" s="358"/>
      <c r="G112" s="253"/>
      <c r="H112" s="327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8"/>
      <c r="G113" s="253"/>
      <c r="H113" s="327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8"/>
      <c r="G114" s="253"/>
      <c r="H114" s="327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8"/>
      <c r="G115" s="253"/>
      <c r="H115" s="327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8"/>
      <c r="G116" s="253"/>
      <c r="H116" s="327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8"/>
      <c r="G117" s="253"/>
      <c r="H117" s="327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8"/>
      <c r="G118" s="253"/>
      <c r="H118" s="327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8"/>
      <c r="G119" s="253"/>
      <c r="H119" s="327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8"/>
      <c r="G120" s="253"/>
      <c r="H120" s="327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8"/>
      <c r="G121" s="253"/>
      <c r="H121" s="327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8"/>
      <c r="G122" s="253"/>
      <c r="H122" s="327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8"/>
      <c r="G123" s="253"/>
      <c r="H123" s="327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8"/>
      <c r="G124" s="253"/>
      <c r="H124" s="327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8"/>
      <c r="G125" s="253"/>
      <c r="H125" s="327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8"/>
      <c r="G126" s="253"/>
      <c r="H126" s="327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8"/>
      <c r="G127" s="253"/>
      <c r="H127" s="327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8"/>
      <c r="G128" s="253"/>
      <c r="H128" s="327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8"/>
      <c r="G129" s="253"/>
      <c r="H129" s="327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8"/>
      <c r="G130" s="253"/>
      <c r="H130" s="327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8"/>
      <c r="G131" s="253"/>
      <c r="H131" s="253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8"/>
      <c r="G132" s="253"/>
      <c r="H132" s="253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8"/>
      <c r="G133" s="253"/>
      <c r="H133" s="253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8"/>
      <c r="G134" s="253"/>
      <c r="H134" s="253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8"/>
      <c r="G135" s="253"/>
      <c r="H135" s="253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8"/>
      <c r="G136" s="253"/>
      <c r="H136" s="253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8"/>
      <c r="G137" s="253"/>
      <c r="H137" s="253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8"/>
      <c r="G138" s="253"/>
      <c r="H138" s="253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8"/>
      <c r="G139" s="253"/>
      <c r="H139" s="253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8"/>
      <c r="G140" s="253"/>
      <c r="H140" s="253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8"/>
      <c r="G141" s="253"/>
      <c r="H141" s="253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8"/>
      <c r="G142" s="253"/>
      <c r="H142" s="253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8"/>
      <c r="G143" s="253"/>
      <c r="H143" s="253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8"/>
      <c r="G144" s="253"/>
      <c r="H144" s="253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8"/>
      <c r="G145" s="253"/>
      <c r="H145" s="253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8"/>
      <c r="G146" s="253"/>
      <c r="H146" s="253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8"/>
      <c r="G147" s="253"/>
      <c r="H147" s="253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8"/>
      <c r="G148" s="253"/>
      <c r="H148" s="253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8"/>
      <c r="G149" s="253"/>
      <c r="H149" s="253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8"/>
      <c r="G150" s="253"/>
      <c r="H150" s="253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8"/>
      <c r="G151" s="253"/>
      <c r="H151" s="253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8"/>
      <c r="G152" s="253"/>
      <c r="H152" s="253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8"/>
      <c r="G153" s="253"/>
      <c r="H153" s="253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8"/>
      <c r="G154" s="253"/>
      <c r="H154" s="253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8"/>
      <c r="G155" s="253"/>
      <c r="H155" s="253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8"/>
      <c r="G156" s="253"/>
      <c r="H156" s="253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8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8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8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8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8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8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8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8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8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8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8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8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8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8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8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8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8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8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8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8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8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8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8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8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8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8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8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8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8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8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8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8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8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8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8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8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8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8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8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8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8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8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8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8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8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8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8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8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8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8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8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8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8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8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8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8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8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8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8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8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8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8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8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8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8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8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8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8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8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8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8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8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8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8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8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8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8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8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8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8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8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8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8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8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8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8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8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8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8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8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8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8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8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8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8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8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8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8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8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8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8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8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8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8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8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8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8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8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8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8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8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8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8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8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8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8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8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8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8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8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8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8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8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8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8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8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8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8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8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8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8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8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8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8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8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8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8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8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8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8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8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8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8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8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8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8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8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8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8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8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8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8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8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8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8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8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8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8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8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8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8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8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8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8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8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8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8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8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8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8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8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8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8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8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8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8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8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8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8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8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8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8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8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8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8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8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8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8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8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8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8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8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8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8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8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8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8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8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8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8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8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8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8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8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8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8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8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1"/>
  <sheetViews>
    <sheetView zoomScale="83" zoomScaleNormal="70" workbookViewId="0">
      <selection activeCell="B8" sqref="B8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2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2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2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2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2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283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28" ht="20.25">
      <c r="A6" s="15" t="s">
        <v>847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2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44249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28" ht="15">
      <c r="B8" s="16" t="s">
        <v>545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28" ht="38.25">
      <c r="A9" s="17" t="s">
        <v>16</v>
      </c>
      <c r="B9" s="18" t="s">
        <v>535</v>
      </c>
      <c r="C9" s="18"/>
      <c r="D9" s="19" t="s">
        <v>546</v>
      </c>
      <c r="E9" s="18" t="s">
        <v>547</v>
      </c>
      <c r="F9" s="18" t="s">
        <v>548</v>
      </c>
      <c r="G9" s="18" t="s">
        <v>549</v>
      </c>
      <c r="H9" s="18" t="s">
        <v>550</v>
      </c>
      <c r="I9" s="18" t="s">
        <v>551</v>
      </c>
      <c r="J9" s="58" t="s">
        <v>552</v>
      </c>
      <c r="K9" s="59" t="s">
        <v>553</v>
      </c>
      <c r="L9" s="60" t="s">
        <v>822</v>
      </c>
      <c r="M9" s="60" t="s">
        <v>821</v>
      </c>
      <c r="N9" s="18" t="s">
        <v>555</v>
      </c>
      <c r="O9" s="19" t="s">
        <v>556</v>
      </c>
      <c r="Q9" s="13"/>
      <c r="R9" s="14"/>
      <c r="S9" s="13"/>
      <c r="T9" s="13"/>
      <c r="U9" s="13"/>
      <c r="V9" s="13"/>
      <c r="W9" s="13"/>
      <c r="X9" s="13"/>
    </row>
    <row r="10" spans="1:28" s="2" customFormat="1" ht="14.25">
      <c r="A10" s="467">
        <v>1</v>
      </c>
      <c r="B10" s="464">
        <v>44175</v>
      </c>
      <c r="C10" s="451"/>
      <c r="D10" s="449" t="s">
        <v>773</v>
      </c>
      <c r="E10" s="450" t="s">
        <v>558</v>
      </c>
      <c r="F10" s="447">
        <v>1427.5</v>
      </c>
      <c r="G10" s="468">
        <v>1330</v>
      </c>
      <c r="H10" s="447">
        <v>1535</v>
      </c>
      <c r="I10" s="465" t="s">
        <v>830</v>
      </c>
      <c r="J10" s="448" t="s">
        <v>869</v>
      </c>
      <c r="K10" s="466">
        <f t="shared" ref="K10" si="0">H10-F10</f>
        <v>107.5</v>
      </c>
      <c r="L10" s="444">
        <f t="shared" ref="L10" si="1">(F10*-0.8)/100</f>
        <v>-11.42</v>
      </c>
      <c r="M10" s="445">
        <f>(K10+L10)/F10</f>
        <v>6.7306479859894922E-2</v>
      </c>
      <c r="N10" s="448" t="s">
        <v>557</v>
      </c>
      <c r="O10" s="446">
        <v>44231</v>
      </c>
      <c r="P10" s="383"/>
      <c r="Q10" s="61"/>
      <c r="R10" s="323" t="s">
        <v>560</v>
      </c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spans="1:28" s="37" customFormat="1" ht="14.25">
      <c r="A11" s="467">
        <v>2</v>
      </c>
      <c r="B11" s="464">
        <v>44201</v>
      </c>
      <c r="C11" s="451"/>
      <c r="D11" s="449" t="s">
        <v>74</v>
      </c>
      <c r="E11" s="450" t="s">
        <v>558</v>
      </c>
      <c r="F11" s="447">
        <v>3540</v>
      </c>
      <c r="G11" s="468">
        <v>3295</v>
      </c>
      <c r="H11" s="447">
        <f>(3682.5+3520)/2</f>
        <v>3601.25</v>
      </c>
      <c r="I11" s="465" t="s">
        <v>833</v>
      </c>
      <c r="J11" s="448" t="s">
        <v>812</v>
      </c>
      <c r="K11" s="466">
        <f t="shared" ref="K11:K12" si="2">H11-F11</f>
        <v>61.25</v>
      </c>
      <c r="L11" s="444">
        <f t="shared" ref="L11" si="3">(F11*-0.8)/100</f>
        <v>-28.32</v>
      </c>
      <c r="M11" s="445">
        <f>(K11+L11)/F11</f>
        <v>9.3022598870056497E-3</v>
      </c>
      <c r="N11" s="448" t="s">
        <v>557</v>
      </c>
      <c r="O11" s="446">
        <v>44228</v>
      </c>
      <c r="P11" s="459"/>
      <c r="Q11" s="4"/>
      <c r="R11" s="460" t="s">
        <v>560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37" customFormat="1" ht="14.25">
      <c r="A12" s="509">
        <v>3</v>
      </c>
      <c r="B12" s="510">
        <v>44229</v>
      </c>
      <c r="C12" s="511"/>
      <c r="D12" s="449" t="s">
        <v>403</v>
      </c>
      <c r="E12" s="512" t="s">
        <v>558</v>
      </c>
      <c r="F12" s="447">
        <v>2197.5</v>
      </c>
      <c r="G12" s="513">
        <v>2070</v>
      </c>
      <c r="H12" s="447">
        <v>2357.5</v>
      </c>
      <c r="I12" s="514" t="s">
        <v>850</v>
      </c>
      <c r="J12" s="466" t="s">
        <v>884</v>
      </c>
      <c r="K12" s="466">
        <f t="shared" si="2"/>
        <v>160</v>
      </c>
      <c r="L12" s="444">
        <f>(F12*-0.8)/100</f>
        <v>-17.579999999999998</v>
      </c>
      <c r="M12" s="445">
        <f t="shared" ref="M12" si="4">(K12+L12)/F12</f>
        <v>6.481001137656428E-2</v>
      </c>
      <c r="N12" s="515" t="s">
        <v>557</v>
      </c>
      <c r="O12" s="446">
        <v>43869</v>
      </c>
      <c r="P12" s="459"/>
      <c r="Q12" s="4"/>
      <c r="R12" s="460" t="s">
        <v>560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37" customFormat="1" ht="14.25">
      <c r="A13" s="482">
        <v>4</v>
      </c>
      <c r="B13" s="483">
        <v>44229</v>
      </c>
      <c r="C13" s="421"/>
      <c r="D13" s="414" t="s">
        <v>114</v>
      </c>
      <c r="E13" s="415" t="s">
        <v>558</v>
      </c>
      <c r="F13" s="389" t="s">
        <v>848</v>
      </c>
      <c r="G13" s="486">
        <v>2090</v>
      </c>
      <c r="H13" s="389"/>
      <c r="I13" s="485" t="s">
        <v>849</v>
      </c>
      <c r="J13" s="354" t="s">
        <v>559</v>
      </c>
      <c r="K13" s="484"/>
      <c r="L13" s="408"/>
      <c r="M13" s="404"/>
      <c r="N13" s="354"/>
      <c r="O13" s="411"/>
      <c r="P13" s="459"/>
      <c r="Q13" s="4"/>
      <c r="R13" s="460" t="s">
        <v>560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37" customFormat="1" ht="14.25">
      <c r="A14" s="467">
        <v>5</v>
      </c>
      <c r="B14" s="464">
        <v>44231</v>
      </c>
      <c r="C14" s="451"/>
      <c r="D14" s="449" t="s">
        <v>268</v>
      </c>
      <c r="E14" s="450" t="s">
        <v>558</v>
      </c>
      <c r="F14" s="447">
        <v>2190</v>
      </c>
      <c r="G14" s="468">
        <v>1995</v>
      </c>
      <c r="H14" s="447">
        <v>2330</v>
      </c>
      <c r="I14" s="465">
        <v>2500</v>
      </c>
      <c r="J14" s="448" t="s">
        <v>685</v>
      </c>
      <c r="K14" s="466">
        <f t="shared" ref="K14:K15" si="5">H14-F14</f>
        <v>140</v>
      </c>
      <c r="L14" s="444">
        <f>(F14*-0.07)/100</f>
        <v>-1.5330000000000001</v>
      </c>
      <c r="M14" s="445">
        <f t="shared" ref="M14:M15" si="6">(K14+L14)/F14</f>
        <v>6.3226940639269411E-2</v>
      </c>
      <c r="N14" s="448" t="s">
        <v>557</v>
      </c>
      <c r="O14" s="472">
        <v>43865</v>
      </c>
      <c r="P14" s="459"/>
      <c r="Q14" s="4"/>
      <c r="R14" s="460" t="s">
        <v>560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37" customFormat="1" ht="14.25">
      <c r="A15" s="467">
        <v>6</v>
      </c>
      <c r="B15" s="464">
        <v>44236</v>
      </c>
      <c r="C15" s="451"/>
      <c r="D15" s="449" t="s">
        <v>773</v>
      </c>
      <c r="E15" s="450" t="s">
        <v>558</v>
      </c>
      <c r="F15" s="447">
        <v>1597.5</v>
      </c>
      <c r="G15" s="468">
        <v>1514</v>
      </c>
      <c r="H15" s="447">
        <v>1702.5</v>
      </c>
      <c r="I15" s="465" t="s">
        <v>883</v>
      </c>
      <c r="J15" s="466" t="s">
        <v>898</v>
      </c>
      <c r="K15" s="466">
        <f t="shared" si="5"/>
        <v>105</v>
      </c>
      <c r="L15" s="444">
        <f>(F15*-0.8)/100</f>
        <v>-12.78</v>
      </c>
      <c r="M15" s="445">
        <f t="shared" si="6"/>
        <v>5.772769953051643E-2</v>
      </c>
      <c r="N15" s="515" t="s">
        <v>557</v>
      </c>
      <c r="O15" s="446">
        <v>43873</v>
      </c>
      <c r="P15" s="459"/>
      <c r="Q15" s="4"/>
      <c r="R15" s="460" t="s">
        <v>560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37" customFormat="1" ht="14.25">
      <c r="A16" s="482">
        <v>7</v>
      </c>
      <c r="B16" s="517">
        <v>44236</v>
      </c>
      <c r="C16" s="421"/>
      <c r="D16" s="414" t="s">
        <v>268</v>
      </c>
      <c r="E16" s="415" t="s">
        <v>558</v>
      </c>
      <c r="F16" s="389" t="s">
        <v>885</v>
      </c>
      <c r="G16" s="486">
        <v>2070</v>
      </c>
      <c r="H16" s="389"/>
      <c r="I16" s="485" t="s">
        <v>886</v>
      </c>
      <c r="J16" s="354" t="s">
        <v>559</v>
      </c>
      <c r="K16" s="484"/>
      <c r="L16" s="408"/>
      <c r="M16" s="404"/>
      <c r="N16" s="354"/>
      <c r="O16" s="411"/>
      <c r="P16" s="459"/>
      <c r="Q16" s="4"/>
      <c r="R16" s="460" t="s">
        <v>560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554">
        <v>8</v>
      </c>
      <c r="B17" s="555">
        <v>44246</v>
      </c>
      <c r="C17" s="556"/>
      <c r="D17" s="557" t="s">
        <v>161</v>
      </c>
      <c r="E17" s="558" t="s">
        <v>558</v>
      </c>
      <c r="F17" s="559">
        <v>43.9</v>
      </c>
      <c r="G17" s="560">
        <v>41.4</v>
      </c>
      <c r="H17" s="559">
        <v>41.75</v>
      </c>
      <c r="I17" s="561" t="s">
        <v>968</v>
      </c>
      <c r="J17" s="562" t="s">
        <v>969</v>
      </c>
      <c r="K17" s="563">
        <f>H17-F17</f>
        <v>-2.1499999999999986</v>
      </c>
      <c r="L17" s="564">
        <f>(F17*-0.07)/100</f>
        <v>-3.0730000000000004E-2</v>
      </c>
      <c r="M17" s="565">
        <f t="shared" ref="M17" si="7">(K17+L17)/F17</f>
        <v>-4.9674943052391771E-2</v>
      </c>
      <c r="N17" s="562" t="s">
        <v>621</v>
      </c>
      <c r="O17" s="566">
        <v>43880</v>
      </c>
      <c r="P17" s="459"/>
      <c r="Q17" s="4"/>
      <c r="R17" s="460" t="s">
        <v>560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516">
        <v>9</v>
      </c>
      <c r="B18" s="517">
        <v>44246</v>
      </c>
      <c r="C18" s="421"/>
      <c r="D18" s="414" t="s">
        <v>239</v>
      </c>
      <c r="E18" s="415" t="s">
        <v>558</v>
      </c>
      <c r="F18" s="389" t="s">
        <v>970</v>
      </c>
      <c r="G18" s="486">
        <v>70</v>
      </c>
      <c r="H18" s="389"/>
      <c r="I18" s="519" t="s">
        <v>971</v>
      </c>
      <c r="J18" s="354" t="s">
        <v>559</v>
      </c>
      <c r="K18" s="518"/>
      <c r="L18" s="408"/>
      <c r="M18" s="404"/>
      <c r="N18" s="354"/>
      <c r="O18" s="411"/>
      <c r="P18" s="459"/>
      <c r="Q18" s="4"/>
      <c r="R18" s="460" t="s">
        <v>560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2" customFormat="1" ht="14.25">
      <c r="A19" s="360"/>
      <c r="B19" s="375"/>
      <c r="C19" s="376"/>
      <c r="D19" s="387"/>
      <c r="E19" s="380"/>
      <c r="F19" s="380"/>
      <c r="G19" s="385"/>
      <c r="H19" s="380"/>
      <c r="I19" s="377"/>
      <c r="J19" s="382"/>
      <c r="K19" s="382"/>
      <c r="L19" s="390"/>
      <c r="M19" s="353"/>
      <c r="N19" s="363"/>
      <c r="O19" s="359"/>
      <c r="P19" s="383"/>
      <c r="Q19" s="61"/>
      <c r="R19" s="323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spans="1:38" s="2" customFormat="1" ht="14.25">
      <c r="A20" s="435"/>
      <c r="B20" s="436"/>
      <c r="C20" s="437"/>
      <c r="D20" s="438"/>
      <c r="E20" s="439"/>
      <c r="F20" s="439"/>
      <c r="G20" s="402"/>
      <c r="H20" s="439"/>
      <c r="I20" s="440"/>
      <c r="J20" s="403"/>
      <c r="K20" s="403"/>
      <c r="L20" s="441"/>
      <c r="M20" s="76"/>
      <c r="N20" s="442"/>
      <c r="O20" s="443"/>
      <c r="P20" s="383"/>
      <c r="Q20" s="61"/>
      <c r="R20" s="323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4.25">
      <c r="A21" s="435"/>
      <c r="B21" s="436"/>
      <c r="C21" s="437"/>
      <c r="D21" s="438"/>
      <c r="E21" s="439"/>
      <c r="F21" s="439"/>
      <c r="G21" s="402"/>
      <c r="H21" s="439"/>
      <c r="I21" s="440"/>
      <c r="J21" s="403"/>
      <c r="K21" s="403"/>
      <c r="L21" s="441"/>
      <c r="M21" s="76"/>
      <c r="N21" s="442"/>
      <c r="O21" s="443"/>
      <c r="P21" s="383"/>
      <c r="Q21" s="61"/>
      <c r="R21" s="323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2" customHeight="1">
      <c r="A22" s="20" t="s">
        <v>561</v>
      </c>
      <c r="B22" s="21"/>
      <c r="C22" s="22"/>
      <c r="D22" s="23"/>
      <c r="E22" s="24"/>
      <c r="F22" s="25"/>
      <c r="G22" s="25"/>
      <c r="H22" s="25"/>
      <c r="I22" s="25"/>
      <c r="J22" s="62"/>
      <c r="K22" s="25"/>
      <c r="L22" s="391"/>
      <c r="M22" s="35"/>
      <c r="N22" s="62"/>
      <c r="O22" s="63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6" t="s">
        <v>562</v>
      </c>
      <c r="B23" s="20"/>
      <c r="C23" s="20"/>
      <c r="D23" s="20"/>
      <c r="F23" s="27" t="s">
        <v>563</v>
      </c>
      <c r="G23" s="14"/>
      <c r="H23" s="28"/>
      <c r="I23" s="33"/>
      <c r="J23" s="64"/>
      <c r="K23" s="65"/>
      <c r="L23" s="392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 t="s">
        <v>564</v>
      </c>
      <c r="B24" s="20"/>
      <c r="C24" s="20"/>
      <c r="D24" s="20"/>
      <c r="E24" s="29"/>
      <c r="F24" s="27" t="s">
        <v>565</v>
      </c>
      <c r="G24" s="14"/>
      <c r="H24" s="28"/>
      <c r="I24" s="33"/>
      <c r="J24" s="64"/>
      <c r="K24" s="65"/>
      <c r="L24" s="392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/>
      <c r="B25" s="20"/>
      <c r="C25" s="20"/>
      <c r="D25" s="20"/>
      <c r="E25" s="29"/>
      <c r="F25" s="14"/>
      <c r="G25" s="14"/>
      <c r="H25" s="28"/>
      <c r="I25" s="33"/>
      <c r="J25" s="68"/>
      <c r="K25" s="65"/>
      <c r="L25" s="392"/>
      <c r="M25" s="14"/>
      <c r="N25" s="69"/>
      <c r="O25" s="5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5">
      <c r="A26" s="8"/>
      <c r="B26" s="30" t="s">
        <v>566</v>
      </c>
      <c r="C26" s="30"/>
      <c r="D26" s="30"/>
      <c r="E26" s="30"/>
      <c r="F26" s="31"/>
      <c r="G26" s="29"/>
      <c r="H26" s="29"/>
      <c r="I26" s="70"/>
      <c r="J26" s="71"/>
      <c r="K26" s="72"/>
      <c r="L26" s="393"/>
      <c r="M26" s="9"/>
      <c r="N26" s="8"/>
      <c r="O26" s="50"/>
      <c r="P26" s="4"/>
      <c r="R26" s="79"/>
      <c r="S26" s="13"/>
      <c r="T26" s="13"/>
      <c r="U26" s="13"/>
      <c r="V26" s="13"/>
      <c r="W26" s="13"/>
      <c r="X26" s="13"/>
      <c r="Y26" s="13"/>
      <c r="Z26" s="13"/>
    </row>
    <row r="27" spans="1:38" s="3" customFormat="1" ht="38.25">
      <c r="A27" s="17" t="s">
        <v>16</v>
      </c>
      <c r="B27" s="18" t="s">
        <v>535</v>
      </c>
      <c r="C27" s="18"/>
      <c r="D27" s="19" t="s">
        <v>546</v>
      </c>
      <c r="E27" s="18" t="s">
        <v>547</v>
      </c>
      <c r="F27" s="18" t="s">
        <v>548</v>
      </c>
      <c r="G27" s="18" t="s">
        <v>567</v>
      </c>
      <c r="H27" s="18" t="s">
        <v>550</v>
      </c>
      <c r="I27" s="18" t="s">
        <v>551</v>
      </c>
      <c r="J27" s="18" t="s">
        <v>552</v>
      </c>
      <c r="K27" s="59" t="s">
        <v>568</v>
      </c>
      <c r="L27" s="394" t="s">
        <v>822</v>
      </c>
      <c r="M27" s="60" t="s">
        <v>821</v>
      </c>
      <c r="N27" s="18" t="s">
        <v>555</v>
      </c>
      <c r="O27" s="75" t="s">
        <v>556</v>
      </c>
      <c r="P27" s="4"/>
      <c r="Q27" s="37"/>
      <c r="R27" s="35"/>
      <c r="S27" s="35"/>
      <c r="T27" s="35"/>
    </row>
    <row r="28" spans="1:38" s="371" customFormat="1" ht="15" customHeight="1">
      <c r="A28" s="488">
        <v>1</v>
      </c>
      <c r="B28" s="489">
        <v>44228</v>
      </c>
      <c r="C28" s="451"/>
      <c r="D28" s="449" t="s">
        <v>68</v>
      </c>
      <c r="E28" s="450" t="s">
        <v>558</v>
      </c>
      <c r="F28" s="447">
        <v>566</v>
      </c>
      <c r="G28" s="447">
        <v>548</v>
      </c>
      <c r="H28" s="447">
        <v>577</v>
      </c>
      <c r="I28" s="448">
        <v>600</v>
      </c>
      <c r="J28" s="448" t="s">
        <v>856</v>
      </c>
      <c r="K28" s="466">
        <f t="shared" ref="K28:K29" si="8">H28-F28</f>
        <v>11</v>
      </c>
      <c r="L28" s="444">
        <f>(F28*-0.07)/100</f>
        <v>-0.39620000000000005</v>
      </c>
      <c r="M28" s="445">
        <f t="shared" ref="M28:M29" si="9">(K28+L28)/F28</f>
        <v>1.8734628975265018E-2</v>
      </c>
      <c r="N28" s="448" t="s">
        <v>557</v>
      </c>
      <c r="O28" s="472">
        <v>44228</v>
      </c>
      <c r="P28" s="4"/>
      <c r="Q28" s="4"/>
      <c r="R28" s="326" t="s">
        <v>560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71" customFormat="1" ht="15" customHeight="1">
      <c r="A29" s="500">
        <v>2</v>
      </c>
      <c r="B29" s="501">
        <v>44229</v>
      </c>
      <c r="C29" s="502"/>
      <c r="D29" s="503" t="s">
        <v>80</v>
      </c>
      <c r="E29" s="470" t="s">
        <v>558</v>
      </c>
      <c r="F29" s="470">
        <v>627.5</v>
      </c>
      <c r="G29" s="504">
        <v>609</v>
      </c>
      <c r="H29" s="504">
        <v>608.5</v>
      </c>
      <c r="I29" s="470">
        <v>660</v>
      </c>
      <c r="J29" s="471" t="s">
        <v>878</v>
      </c>
      <c r="K29" s="505">
        <f t="shared" si="8"/>
        <v>-19</v>
      </c>
      <c r="L29" s="506">
        <f t="shared" ref="L29:L34" si="10">(F29*-0.7)/100</f>
        <v>-4.3925000000000001</v>
      </c>
      <c r="M29" s="507">
        <f t="shared" si="9"/>
        <v>-3.7278884462151392E-2</v>
      </c>
      <c r="N29" s="471" t="s">
        <v>621</v>
      </c>
      <c r="O29" s="508">
        <v>44235</v>
      </c>
      <c r="P29" s="4"/>
      <c r="Q29" s="4"/>
      <c r="R29" s="326" t="s">
        <v>560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71" customFormat="1" ht="15" customHeight="1">
      <c r="A30" s="488">
        <v>3</v>
      </c>
      <c r="B30" s="489">
        <v>44229</v>
      </c>
      <c r="C30" s="451"/>
      <c r="D30" s="449" t="s">
        <v>141</v>
      </c>
      <c r="E30" s="450" t="s">
        <v>558</v>
      </c>
      <c r="F30" s="447">
        <v>576.5</v>
      </c>
      <c r="G30" s="447">
        <v>560</v>
      </c>
      <c r="H30" s="447">
        <v>590</v>
      </c>
      <c r="I30" s="448" t="s">
        <v>854</v>
      </c>
      <c r="J30" s="448" t="s">
        <v>857</v>
      </c>
      <c r="K30" s="466">
        <f t="shared" ref="K30" si="11">H30-F30</f>
        <v>13.5</v>
      </c>
      <c r="L30" s="444">
        <f t="shared" si="10"/>
        <v>-4.0354999999999999</v>
      </c>
      <c r="M30" s="445">
        <f t="shared" ref="M30" si="12">(K30+L30)/F30</f>
        <v>1.6417172593235042E-2</v>
      </c>
      <c r="N30" s="448" t="s">
        <v>557</v>
      </c>
      <c r="O30" s="446">
        <v>44231</v>
      </c>
      <c r="P30" s="4"/>
      <c r="Q30" s="4"/>
      <c r="R30" s="326" t="s">
        <v>794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71" customFormat="1" ht="15" customHeight="1">
      <c r="A31" s="495">
        <v>4</v>
      </c>
      <c r="B31" s="489">
        <v>44229</v>
      </c>
      <c r="C31" s="496"/>
      <c r="D31" s="497" t="s">
        <v>68</v>
      </c>
      <c r="E31" s="447" t="s">
        <v>558</v>
      </c>
      <c r="F31" s="447">
        <v>601.5</v>
      </c>
      <c r="G31" s="498">
        <v>585</v>
      </c>
      <c r="H31" s="498">
        <v>615.5</v>
      </c>
      <c r="I31" s="447">
        <v>630</v>
      </c>
      <c r="J31" s="448" t="s">
        <v>857</v>
      </c>
      <c r="K31" s="466">
        <f t="shared" ref="K31" si="13">H31-F31</f>
        <v>14</v>
      </c>
      <c r="L31" s="444">
        <f t="shared" si="10"/>
        <v>-4.2104999999999997</v>
      </c>
      <c r="M31" s="445">
        <f t="shared" ref="M31" si="14">(K31+L31)/F31</f>
        <v>1.6275145469659184E-2</v>
      </c>
      <c r="N31" s="448" t="s">
        <v>557</v>
      </c>
      <c r="O31" s="446">
        <v>44230</v>
      </c>
      <c r="P31" s="4"/>
      <c r="Q31" s="4"/>
      <c r="R31" s="326" t="s">
        <v>560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71" customFormat="1" ht="15" customHeight="1">
      <c r="A32" s="488">
        <v>5</v>
      </c>
      <c r="B32" s="489">
        <v>44230</v>
      </c>
      <c r="C32" s="451"/>
      <c r="D32" s="449" t="s">
        <v>131</v>
      </c>
      <c r="E32" s="450" t="s">
        <v>558</v>
      </c>
      <c r="F32" s="447">
        <v>1844</v>
      </c>
      <c r="G32" s="447">
        <v>1790</v>
      </c>
      <c r="H32" s="447">
        <v>1887.5</v>
      </c>
      <c r="I32" s="448" t="s">
        <v>862</v>
      </c>
      <c r="J32" s="448" t="s">
        <v>870</v>
      </c>
      <c r="K32" s="466">
        <f t="shared" ref="K32" si="15">H32-F32</f>
        <v>43.5</v>
      </c>
      <c r="L32" s="444">
        <f t="shared" si="10"/>
        <v>-12.907999999999999</v>
      </c>
      <c r="M32" s="445">
        <f t="shared" ref="M32" si="16">(K32+L32)/F32</f>
        <v>1.6590021691973968E-2</v>
      </c>
      <c r="N32" s="448" t="s">
        <v>557</v>
      </c>
      <c r="O32" s="446">
        <v>44231</v>
      </c>
      <c r="P32" s="4"/>
      <c r="Q32" s="4"/>
      <c r="R32" s="326" t="s">
        <v>560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71" customFormat="1" ht="15" customHeight="1">
      <c r="A33" s="500">
        <v>6</v>
      </c>
      <c r="B33" s="501">
        <v>44231</v>
      </c>
      <c r="C33" s="502"/>
      <c r="D33" s="503" t="s">
        <v>68</v>
      </c>
      <c r="E33" s="470" t="s">
        <v>558</v>
      </c>
      <c r="F33" s="470">
        <v>612.5</v>
      </c>
      <c r="G33" s="504">
        <v>598</v>
      </c>
      <c r="H33" s="504">
        <v>592.5</v>
      </c>
      <c r="I33" s="470" t="s">
        <v>871</v>
      </c>
      <c r="J33" s="471" t="s">
        <v>875</v>
      </c>
      <c r="K33" s="505">
        <f t="shared" ref="K33:K34" si="17">H33-F33</f>
        <v>-20</v>
      </c>
      <c r="L33" s="506">
        <f t="shared" si="10"/>
        <v>-4.2874999999999996</v>
      </c>
      <c r="M33" s="507">
        <f t="shared" ref="M33:M34" si="18">(K33+L33)/F33</f>
        <v>-3.9653061224489798E-2</v>
      </c>
      <c r="N33" s="471" t="s">
        <v>621</v>
      </c>
      <c r="O33" s="508">
        <v>44232</v>
      </c>
      <c r="P33" s="4"/>
      <c r="Q33" s="4"/>
      <c r="R33" s="326" t="s">
        <v>560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71" customFormat="1" ht="15" customHeight="1">
      <c r="A34" s="488">
        <v>7</v>
      </c>
      <c r="B34" s="489">
        <v>44231</v>
      </c>
      <c r="C34" s="451"/>
      <c r="D34" s="449" t="s">
        <v>117</v>
      </c>
      <c r="E34" s="450" t="s">
        <v>558</v>
      </c>
      <c r="F34" s="447">
        <v>472</v>
      </c>
      <c r="G34" s="447">
        <v>457</v>
      </c>
      <c r="H34" s="447">
        <v>485</v>
      </c>
      <c r="I34" s="448" t="s">
        <v>872</v>
      </c>
      <c r="J34" s="448" t="s">
        <v>890</v>
      </c>
      <c r="K34" s="466">
        <f t="shared" si="17"/>
        <v>13</v>
      </c>
      <c r="L34" s="444">
        <f t="shared" si="10"/>
        <v>-3.3039999999999998</v>
      </c>
      <c r="M34" s="445">
        <f t="shared" si="18"/>
        <v>2.0542372881355932E-2</v>
      </c>
      <c r="N34" s="448" t="s">
        <v>557</v>
      </c>
      <c r="O34" s="446">
        <v>44238</v>
      </c>
      <c r="P34" s="4"/>
      <c r="Q34" s="4"/>
      <c r="R34" s="326" t="s">
        <v>560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71" customFormat="1" ht="15" customHeight="1">
      <c r="A35" s="488">
        <v>8</v>
      </c>
      <c r="B35" s="489">
        <v>44232</v>
      </c>
      <c r="C35" s="451"/>
      <c r="D35" s="449" t="s">
        <v>773</v>
      </c>
      <c r="E35" s="450" t="s">
        <v>558</v>
      </c>
      <c r="F35" s="447">
        <v>1520</v>
      </c>
      <c r="G35" s="447">
        <v>1469</v>
      </c>
      <c r="H35" s="447">
        <v>1560</v>
      </c>
      <c r="I35" s="448" t="s">
        <v>859</v>
      </c>
      <c r="J35" s="448" t="s">
        <v>594</v>
      </c>
      <c r="K35" s="466">
        <f t="shared" ref="K35:K36" si="19">H35-F35</f>
        <v>40</v>
      </c>
      <c r="L35" s="444">
        <f>(F35*-0.07)/100</f>
        <v>-1.0640000000000001</v>
      </c>
      <c r="M35" s="445">
        <f t="shared" ref="M35:M36" si="20">(K35+L35)/F35</f>
        <v>2.561578947368421E-2</v>
      </c>
      <c r="N35" s="448" t="s">
        <v>557</v>
      </c>
      <c r="O35" s="472">
        <v>44232</v>
      </c>
      <c r="P35" s="4"/>
      <c r="Q35" s="4"/>
      <c r="R35" s="326" t="s">
        <v>560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71" customFormat="1" ht="15" customHeight="1">
      <c r="A36" s="500">
        <v>9</v>
      </c>
      <c r="B36" s="501">
        <v>44235</v>
      </c>
      <c r="C36" s="502"/>
      <c r="D36" s="503" t="s">
        <v>879</v>
      </c>
      <c r="E36" s="470" t="s">
        <v>558</v>
      </c>
      <c r="F36" s="470">
        <v>221</v>
      </c>
      <c r="G36" s="504">
        <v>214.5</v>
      </c>
      <c r="H36" s="504">
        <v>214.5</v>
      </c>
      <c r="I36" s="470" t="s">
        <v>880</v>
      </c>
      <c r="J36" s="471" t="s">
        <v>899</v>
      </c>
      <c r="K36" s="505">
        <f t="shared" si="19"/>
        <v>-6.5</v>
      </c>
      <c r="L36" s="506">
        <f t="shared" ref="L36" si="21">(F36*-0.7)/100</f>
        <v>-1.5469999999999999</v>
      </c>
      <c r="M36" s="507">
        <f t="shared" si="20"/>
        <v>-3.6411764705882359E-2</v>
      </c>
      <c r="N36" s="471" t="s">
        <v>621</v>
      </c>
      <c r="O36" s="508">
        <v>44232</v>
      </c>
      <c r="P36" s="4"/>
      <c r="Q36" s="4"/>
      <c r="R36" s="326" t="s">
        <v>560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71" customFormat="1" ht="15" customHeight="1">
      <c r="A37" s="488">
        <v>10</v>
      </c>
      <c r="B37" s="489">
        <v>44237</v>
      </c>
      <c r="C37" s="451"/>
      <c r="D37" s="449" t="s">
        <v>126</v>
      </c>
      <c r="E37" s="450" t="s">
        <v>558</v>
      </c>
      <c r="F37" s="447">
        <v>224.5</v>
      </c>
      <c r="G37" s="447">
        <v>218</v>
      </c>
      <c r="H37" s="447">
        <v>227.75</v>
      </c>
      <c r="I37" s="448">
        <v>235</v>
      </c>
      <c r="J37" s="448" t="s">
        <v>901</v>
      </c>
      <c r="K37" s="466">
        <f t="shared" ref="K37:K38" si="22">H37-F37</f>
        <v>3.25</v>
      </c>
      <c r="L37" s="444">
        <f>(F37*-0.07)/100</f>
        <v>-0.15715000000000001</v>
      </c>
      <c r="M37" s="445">
        <f t="shared" ref="M37:M38" si="23">(K37+L37)/F37</f>
        <v>1.3776614699331847E-2</v>
      </c>
      <c r="N37" s="448" t="s">
        <v>557</v>
      </c>
      <c r="O37" s="472">
        <v>44237</v>
      </c>
      <c r="P37" s="4"/>
      <c r="Q37" s="4"/>
      <c r="R37" s="326" t="s">
        <v>560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71" customFormat="1" ht="15" customHeight="1">
      <c r="A38" s="500">
        <v>11</v>
      </c>
      <c r="B38" s="501">
        <v>44239</v>
      </c>
      <c r="C38" s="502"/>
      <c r="D38" s="503" t="s">
        <v>97</v>
      </c>
      <c r="E38" s="470" t="s">
        <v>558</v>
      </c>
      <c r="F38" s="470">
        <v>213</v>
      </c>
      <c r="G38" s="504">
        <v>207</v>
      </c>
      <c r="H38" s="504">
        <v>207</v>
      </c>
      <c r="I38" s="470" t="s">
        <v>900</v>
      </c>
      <c r="J38" s="471" t="s">
        <v>967</v>
      </c>
      <c r="K38" s="505">
        <f t="shared" si="22"/>
        <v>-6</v>
      </c>
      <c r="L38" s="506">
        <f t="shared" ref="L38" si="24">(F38*-0.7)/100</f>
        <v>-1.4909999999999999</v>
      </c>
      <c r="M38" s="507">
        <f t="shared" si="23"/>
        <v>-3.5169014084507039E-2</v>
      </c>
      <c r="N38" s="471" t="s">
        <v>621</v>
      </c>
      <c r="O38" s="508">
        <v>44246</v>
      </c>
      <c r="P38" s="4"/>
      <c r="Q38" s="4"/>
      <c r="R38" s="326" t="s">
        <v>560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34" s="371" customFormat="1" ht="15" customHeight="1">
      <c r="A39" s="495">
        <v>12</v>
      </c>
      <c r="B39" s="489">
        <v>44239</v>
      </c>
      <c r="C39" s="496"/>
      <c r="D39" s="497" t="s">
        <v>145</v>
      </c>
      <c r="E39" s="447" t="s">
        <v>558</v>
      </c>
      <c r="F39" s="447">
        <v>173</v>
      </c>
      <c r="G39" s="498">
        <v>168</v>
      </c>
      <c r="H39" s="498">
        <v>183.5</v>
      </c>
      <c r="I39" s="447">
        <v>185</v>
      </c>
      <c r="J39" s="448" t="s">
        <v>882</v>
      </c>
      <c r="K39" s="466">
        <f t="shared" ref="K39:K40" si="25">H39-F39</f>
        <v>10.5</v>
      </c>
      <c r="L39" s="444">
        <f>(F39*-0.07)/100</f>
        <v>-0.12110000000000001</v>
      </c>
      <c r="M39" s="445">
        <f t="shared" ref="M39:M40" si="26">(K39+L39)/F39</f>
        <v>5.9993641618497108E-2</v>
      </c>
      <c r="N39" s="448" t="s">
        <v>557</v>
      </c>
      <c r="O39" s="472">
        <v>44239</v>
      </c>
      <c r="P39" s="4"/>
      <c r="Q39" s="4"/>
      <c r="R39" s="326" t="s">
        <v>560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34" s="371" customFormat="1" ht="15" customHeight="1">
      <c r="A40" s="500">
        <v>13</v>
      </c>
      <c r="B40" s="501">
        <v>44242</v>
      </c>
      <c r="C40" s="502"/>
      <c r="D40" s="503" t="s">
        <v>151</v>
      </c>
      <c r="E40" s="470" t="s">
        <v>558</v>
      </c>
      <c r="F40" s="470">
        <v>17400</v>
      </c>
      <c r="G40" s="504">
        <v>16900</v>
      </c>
      <c r="H40" s="504">
        <v>16890</v>
      </c>
      <c r="I40" s="470" t="s">
        <v>904</v>
      </c>
      <c r="J40" s="471" t="s">
        <v>914</v>
      </c>
      <c r="K40" s="505">
        <f t="shared" si="25"/>
        <v>-510</v>
      </c>
      <c r="L40" s="506">
        <f t="shared" ref="L40" si="27">(F40*-0.7)/100</f>
        <v>-121.8</v>
      </c>
      <c r="M40" s="507">
        <f t="shared" si="26"/>
        <v>-3.6310344827586202E-2</v>
      </c>
      <c r="N40" s="471" t="s">
        <v>621</v>
      </c>
      <c r="O40" s="508">
        <v>44244</v>
      </c>
      <c r="P40" s="4"/>
      <c r="Q40" s="4"/>
      <c r="R40" s="326" t="s">
        <v>560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34" s="371" customFormat="1" ht="15" customHeight="1">
      <c r="A41" s="396">
        <v>14</v>
      </c>
      <c r="B41" s="420">
        <v>44243</v>
      </c>
      <c r="C41" s="423"/>
      <c r="D41" s="388" t="s">
        <v>773</v>
      </c>
      <c r="E41" s="389" t="s">
        <v>558</v>
      </c>
      <c r="F41" s="389" t="s">
        <v>910</v>
      </c>
      <c r="G41" s="424">
        <v>1635</v>
      </c>
      <c r="H41" s="424"/>
      <c r="I41" s="389" t="s">
        <v>911</v>
      </c>
      <c r="J41" s="487" t="s">
        <v>559</v>
      </c>
      <c r="K41" s="354"/>
      <c r="L41" s="406"/>
      <c r="M41" s="404"/>
      <c r="N41" s="382"/>
      <c r="O41" s="395"/>
      <c r="P41" s="4"/>
      <c r="Q41" s="4"/>
      <c r="R41" s="326" t="s">
        <v>560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34" s="371" customFormat="1" ht="15" customHeight="1">
      <c r="A42" s="542">
        <v>15</v>
      </c>
      <c r="B42" s="543">
        <v>44244</v>
      </c>
      <c r="C42" s="544"/>
      <c r="D42" s="545" t="s">
        <v>68</v>
      </c>
      <c r="E42" s="546" t="s">
        <v>558</v>
      </c>
      <c r="F42" s="546">
        <v>592.5</v>
      </c>
      <c r="G42" s="547">
        <v>577</v>
      </c>
      <c r="H42" s="547">
        <v>596.5</v>
      </c>
      <c r="I42" s="546" t="s">
        <v>916</v>
      </c>
      <c r="J42" s="548" t="s">
        <v>932</v>
      </c>
      <c r="K42" s="549">
        <f t="shared" ref="K42" si="28">H42-F42</f>
        <v>4</v>
      </c>
      <c r="L42" s="550">
        <f t="shared" ref="L42" si="29">(F42*-0.7)/100</f>
        <v>-4.1475</v>
      </c>
      <c r="M42" s="551">
        <f t="shared" ref="M42" si="30">(K42+L42)/F42</f>
        <v>-2.4894514767932486E-4</v>
      </c>
      <c r="N42" s="548" t="s">
        <v>666</v>
      </c>
      <c r="O42" s="552">
        <v>44245</v>
      </c>
      <c r="P42" s="4"/>
      <c r="Q42" s="4"/>
      <c r="R42" s="326" t="s">
        <v>560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34" s="371" customFormat="1" ht="15" customHeight="1">
      <c r="A43" s="396">
        <v>16</v>
      </c>
      <c r="B43" s="420">
        <v>44245</v>
      </c>
      <c r="C43" s="423"/>
      <c r="D43" s="388" t="s">
        <v>182</v>
      </c>
      <c r="E43" s="389" t="s">
        <v>558</v>
      </c>
      <c r="F43" s="389" t="s">
        <v>933</v>
      </c>
      <c r="G43" s="424">
        <v>89.5</v>
      </c>
      <c r="H43" s="424"/>
      <c r="I43" s="389" t="s">
        <v>934</v>
      </c>
      <c r="J43" s="396" t="s">
        <v>559</v>
      </c>
      <c r="K43" s="354"/>
      <c r="L43" s="406"/>
      <c r="M43" s="404"/>
      <c r="N43" s="382"/>
      <c r="O43" s="395"/>
      <c r="P43" s="4"/>
      <c r="Q43" s="4"/>
      <c r="R43" s="326" t="s">
        <v>560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34" s="371" customFormat="1" ht="15" customHeight="1">
      <c r="A44" s="396"/>
      <c r="B44" s="420"/>
      <c r="C44" s="423"/>
      <c r="D44" s="388"/>
      <c r="E44" s="389"/>
      <c r="F44" s="389"/>
      <c r="G44" s="424"/>
      <c r="H44" s="424"/>
      <c r="I44" s="389"/>
      <c r="J44" s="396"/>
      <c r="K44" s="354"/>
      <c r="L44" s="406"/>
      <c r="M44" s="404"/>
      <c r="N44" s="382"/>
      <c r="O44" s="395"/>
      <c r="P44" s="4"/>
      <c r="Q44" s="4"/>
      <c r="R44" s="326"/>
      <c r="S44" s="37"/>
      <c r="T44" s="37"/>
      <c r="U44" s="37"/>
      <c r="V44" s="37"/>
      <c r="W44" s="37"/>
      <c r="X44" s="37"/>
      <c r="Y44" s="37"/>
      <c r="Z44" s="37"/>
      <c r="AA44" s="37"/>
    </row>
    <row r="45" spans="1:34" s="371" customFormat="1" ht="15" customHeight="1">
      <c r="A45" s="396"/>
      <c r="B45" s="420"/>
      <c r="C45" s="423"/>
      <c r="D45" s="388"/>
      <c r="E45" s="389"/>
      <c r="F45" s="389"/>
      <c r="G45" s="424"/>
      <c r="H45" s="424"/>
      <c r="I45" s="389"/>
      <c r="J45" s="396"/>
      <c r="K45" s="354"/>
      <c r="L45" s="406"/>
      <c r="M45" s="404"/>
      <c r="N45" s="382"/>
      <c r="O45" s="395"/>
      <c r="P45" s="4"/>
      <c r="Q45" s="4"/>
      <c r="R45" s="326"/>
      <c r="S45" s="37"/>
      <c r="T45" s="37"/>
      <c r="U45" s="37"/>
      <c r="V45" s="37"/>
      <c r="W45" s="37"/>
      <c r="X45" s="37"/>
      <c r="Y45" s="37"/>
      <c r="Z45" s="37"/>
      <c r="AA45" s="37"/>
    </row>
    <row r="46" spans="1:34" s="371" customFormat="1" ht="15" customHeight="1">
      <c r="A46" s="396"/>
      <c r="B46" s="420"/>
      <c r="C46" s="423"/>
      <c r="D46" s="388"/>
      <c r="E46" s="389"/>
      <c r="F46" s="389"/>
      <c r="G46" s="424"/>
      <c r="H46" s="424"/>
      <c r="I46" s="389"/>
      <c r="J46" s="354"/>
      <c r="K46" s="354"/>
      <c r="L46" s="406"/>
      <c r="M46" s="404"/>
      <c r="N46" s="382"/>
      <c r="O46" s="395"/>
      <c r="P46" s="4"/>
      <c r="Q46" s="4"/>
      <c r="R46" s="326"/>
      <c r="S46" s="37"/>
      <c r="T46" s="37"/>
      <c r="U46" s="37"/>
      <c r="V46" s="37"/>
      <c r="W46" s="37"/>
      <c r="X46" s="37"/>
      <c r="Y46" s="37"/>
      <c r="Z46" s="37"/>
      <c r="AA46" s="37"/>
    </row>
    <row r="47" spans="1:34" ht="44.25" customHeight="1">
      <c r="A47" s="20" t="s">
        <v>561</v>
      </c>
      <c r="B47" s="36"/>
      <c r="C47" s="36"/>
      <c r="D47" s="37"/>
      <c r="E47" s="33"/>
      <c r="F47" s="33"/>
      <c r="G47" s="32"/>
      <c r="H47" s="32" t="s">
        <v>824</v>
      </c>
      <c r="I47" s="33"/>
      <c r="J47" s="14"/>
      <c r="K47" s="76"/>
      <c r="L47" s="77"/>
      <c r="M47" s="76"/>
      <c r="N47" s="78"/>
      <c r="O47" s="76"/>
      <c r="P47" s="4"/>
      <c r="Q47" s="412"/>
      <c r="R47" s="425"/>
      <c r="S47" s="412"/>
      <c r="T47" s="412"/>
      <c r="U47" s="412"/>
      <c r="V47" s="412"/>
      <c r="W47" s="412"/>
      <c r="X47" s="412"/>
      <c r="Y47" s="412"/>
      <c r="Z47" s="37"/>
      <c r="AA47" s="37"/>
      <c r="AB47" s="37"/>
    </row>
    <row r="48" spans="1:34" s="3" customFormat="1">
      <c r="A48" s="26" t="s">
        <v>562</v>
      </c>
      <c r="B48" s="20"/>
      <c r="C48" s="20"/>
      <c r="D48" s="20"/>
      <c r="E48" s="2"/>
      <c r="F48" s="27" t="s">
        <v>563</v>
      </c>
      <c r="G48" s="38"/>
      <c r="H48" s="39"/>
      <c r="I48" s="79"/>
      <c r="J48" s="14"/>
      <c r="K48" s="80"/>
      <c r="L48" s="81"/>
      <c r="M48" s="82"/>
      <c r="N48" s="83"/>
      <c r="O48" s="84"/>
      <c r="P48" s="2"/>
      <c r="Q48" s="1"/>
      <c r="R48" s="9"/>
      <c r="Z48" s="6"/>
      <c r="AA48" s="6"/>
      <c r="AB48" s="6"/>
      <c r="AC48" s="6"/>
      <c r="AD48" s="6"/>
      <c r="AE48" s="6"/>
      <c r="AF48" s="6"/>
      <c r="AG48" s="6"/>
      <c r="AH48" s="6"/>
    </row>
    <row r="49" spans="1:34" s="6" customFormat="1" ht="14.25" customHeight="1">
      <c r="A49" s="26"/>
      <c r="B49" s="20"/>
      <c r="C49" s="20"/>
      <c r="D49" s="20"/>
      <c r="E49" s="29"/>
      <c r="F49" s="27" t="s">
        <v>565</v>
      </c>
      <c r="G49" s="38"/>
      <c r="H49" s="39"/>
      <c r="I49" s="79"/>
      <c r="J49" s="14"/>
      <c r="K49" s="80"/>
      <c r="L49" s="81"/>
      <c r="M49" s="82"/>
      <c r="N49" s="83"/>
      <c r="O49" s="84"/>
      <c r="P49" s="2"/>
      <c r="Q49" s="1"/>
      <c r="R49" s="9"/>
      <c r="S49" s="3"/>
      <c r="Y49" s="3"/>
      <c r="Z49" s="3"/>
    </row>
    <row r="50" spans="1:34" s="6" customFormat="1" ht="14.25" customHeight="1">
      <c r="A50" s="20"/>
      <c r="B50" s="20"/>
      <c r="C50" s="20"/>
      <c r="D50" s="20"/>
      <c r="E50" s="29"/>
      <c r="F50" s="14"/>
      <c r="G50" s="14"/>
      <c r="H50" s="28"/>
      <c r="I50" s="33"/>
      <c r="J50" s="68"/>
      <c r="K50" s="65"/>
      <c r="L50" s="66"/>
      <c r="M50" s="14"/>
      <c r="N50" s="69"/>
      <c r="O50" s="54"/>
      <c r="P50" s="5"/>
      <c r="Q50" s="1"/>
      <c r="R50" s="9"/>
      <c r="S50" s="3"/>
      <c r="Y50" s="3"/>
      <c r="Z50" s="3"/>
    </row>
    <row r="51" spans="1:34" s="6" customFormat="1" ht="15">
      <c r="A51" s="40" t="s">
        <v>572</v>
      </c>
      <c r="B51" s="40"/>
      <c r="C51" s="40"/>
      <c r="D51" s="40"/>
      <c r="E51" s="29"/>
      <c r="F51" s="14"/>
      <c r="G51" s="9"/>
      <c r="H51" s="14"/>
      <c r="I51" s="9"/>
      <c r="J51" s="85"/>
      <c r="K51" s="9"/>
      <c r="L51" s="9"/>
      <c r="M51" s="9"/>
      <c r="N51" s="9"/>
      <c r="O51" s="86"/>
      <c r="P51"/>
      <c r="Q51" s="1"/>
      <c r="R51" s="9"/>
      <c r="S51" s="3"/>
      <c r="Y51" s="3"/>
      <c r="Z51" s="3"/>
    </row>
    <row r="52" spans="1:34" s="6" customFormat="1" ht="38.25">
      <c r="A52" s="18" t="s">
        <v>16</v>
      </c>
      <c r="B52" s="18" t="s">
        <v>535</v>
      </c>
      <c r="C52" s="18"/>
      <c r="D52" s="19" t="s">
        <v>546</v>
      </c>
      <c r="E52" s="18" t="s">
        <v>547</v>
      </c>
      <c r="F52" s="18" t="s">
        <v>548</v>
      </c>
      <c r="G52" s="18" t="s">
        <v>567</v>
      </c>
      <c r="H52" s="18" t="s">
        <v>550</v>
      </c>
      <c r="I52" s="18" t="s">
        <v>551</v>
      </c>
      <c r="J52" s="17" t="s">
        <v>552</v>
      </c>
      <c r="K52" s="74" t="s">
        <v>573</v>
      </c>
      <c r="L52" s="60" t="s">
        <v>822</v>
      </c>
      <c r="M52" s="74" t="s">
        <v>569</v>
      </c>
      <c r="N52" s="18" t="s">
        <v>570</v>
      </c>
      <c r="O52" s="17" t="s">
        <v>555</v>
      </c>
      <c r="P52" s="87" t="s">
        <v>556</v>
      </c>
      <c r="Q52" s="1"/>
      <c r="R52" s="14"/>
      <c r="S52" s="3"/>
      <c r="Y52" s="3"/>
      <c r="Z52" s="3"/>
    </row>
    <row r="53" spans="1:34" s="371" customFormat="1" ht="13.9" customHeight="1">
      <c r="A53" s="494">
        <v>1</v>
      </c>
      <c r="B53" s="489">
        <v>44229</v>
      </c>
      <c r="C53" s="451"/>
      <c r="D53" s="449" t="s">
        <v>851</v>
      </c>
      <c r="E53" s="450" t="s">
        <v>558</v>
      </c>
      <c r="F53" s="447">
        <v>925.5</v>
      </c>
      <c r="G53" s="447">
        <v>905</v>
      </c>
      <c r="H53" s="447">
        <v>941</v>
      </c>
      <c r="I53" s="448" t="s">
        <v>852</v>
      </c>
      <c r="J53" s="448" t="s">
        <v>868</v>
      </c>
      <c r="K53" s="490">
        <f t="shared" ref="K53" si="31">H53-F53</f>
        <v>15.5</v>
      </c>
      <c r="L53" s="491">
        <f t="shared" ref="L53" si="32">(H53*N53)*0.035%</f>
        <v>214.07750000000004</v>
      </c>
      <c r="M53" s="492">
        <f t="shared" ref="M53" si="33">(K53*N53)-L53</f>
        <v>9860.9225000000006</v>
      </c>
      <c r="N53" s="448">
        <v>650</v>
      </c>
      <c r="O53" s="493" t="s">
        <v>557</v>
      </c>
      <c r="P53" s="446">
        <v>44230</v>
      </c>
      <c r="Q53" s="365"/>
      <c r="R53" s="326" t="s">
        <v>794</v>
      </c>
      <c r="S53" s="37"/>
      <c r="Y53" s="37"/>
      <c r="Z53" s="37"/>
    </row>
    <row r="54" spans="1:34" s="371" customFormat="1" ht="13.9" customHeight="1">
      <c r="A54" s="494">
        <v>2</v>
      </c>
      <c r="B54" s="489">
        <v>44229</v>
      </c>
      <c r="C54" s="451"/>
      <c r="D54" s="449" t="s">
        <v>853</v>
      </c>
      <c r="E54" s="450" t="s">
        <v>558</v>
      </c>
      <c r="F54" s="447">
        <v>1930</v>
      </c>
      <c r="G54" s="447">
        <v>1885</v>
      </c>
      <c r="H54" s="447">
        <v>1964</v>
      </c>
      <c r="I54" s="448">
        <v>2000</v>
      </c>
      <c r="J54" s="448" t="s">
        <v>571</v>
      </c>
      <c r="K54" s="490">
        <f t="shared" ref="K54" si="34">H54-F54</f>
        <v>34</v>
      </c>
      <c r="L54" s="491">
        <f t="shared" ref="L54:L55" si="35">(H54*N54)*0.035%</f>
        <v>171.85000000000002</v>
      </c>
      <c r="M54" s="492">
        <f t="shared" ref="M54" si="36">(K54*N54)-L54</f>
        <v>8328.15</v>
      </c>
      <c r="N54" s="448">
        <v>250</v>
      </c>
      <c r="O54" s="493" t="s">
        <v>557</v>
      </c>
      <c r="P54" s="446">
        <v>44235</v>
      </c>
      <c r="Q54" s="365"/>
      <c r="R54" s="326" t="s">
        <v>560</v>
      </c>
      <c r="S54" s="37"/>
      <c r="Y54" s="37"/>
      <c r="Z54" s="37"/>
    </row>
    <row r="55" spans="1:34" s="37" customFormat="1" ht="14.25">
      <c r="A55" s="478">
        <v>3</v>
      </c>
      <c r="B55" s="479">
        <v>44230</v>
      </c>
      <c r="C55" s="479"/>
      <c r="D55" s="469" t="s">
        <v>855</v>
      </c>
      <c r="E55" s="470" t="s">
        <v>819</v>
      </c>
      <c r="F55" s="470">
        <v>14700</v>
      </c>
      <c r="G55" s="480">
        <v>14820</v>
      </c>
      <c r="H55" s="480">
        <v>14820</v>
      </c>
      <c r="I55" s="470">
        <v>14500</v>
      </c>
      <c r="J55" s="471" t="s">
        <v>863</v>
      </c>
      <c r="K55" s="471">
        <f>F55-H55</f>
        <v>-120</v>
      </c>
      <c r="L55" s="471">
        <f t="shared" si="35"/>
        <v>389.02500000000003</v>
      </c>
      <c r="M55" s="471">
        <f>(K55*N55)-L55</f>
        <v>-9389.0249999999996</v>
      </c>
      <c r="N55" s="471">
        <v>75</v>
      </c>
      <c r="O55" s="471" t="s">
        <v>621</v>
      </c>
      <c r="P55" s="499">
        <v>44230</v>
      </c>
      <c r="Q55" s="365"/>
      <c r="R55" s="326" t="s">
        <v>560</v>
      </c>
      <c r="Z55" s="371"/>
      <c r="AA55" s="371"/>
      <c r="AB55" s="371"/>
      <c r="AC55" s="371"/>
      <c r="AD55" s="371"/>
      <c r="AE55" s="371"/>
      <c r="AF55" s="371"/>
      <c r="AG55" s="371"/>
      <c r="AH55" s="371"/>
    </row>
    <row r="56" spans="1:34" s="371" customFormat="1" ht="13.9" customHeight="1">
      <c r="A56" s="494">
        <v>4</v>
      </c>
      <c r="B56" s="489">
        <v>44230</v>
      </c>
      <c r="C56" s="451"/>
      <c r="D56" s="449" t="s">
        <v>858</v>
      </c>
      <c r="E56" s="450" t="s">
        <v>558</v>
      </c>
      <c r="F56" s="447">
        <v>1569</v>
      </c>
      <c r="G56" s="447">
        <v>1545</v>
      </c>
      <c r="H56" s="447">
        <v>1586</v>
      </c>
      <c r="I56" s="448" t="s">
        <v>859</v>
      </c>
      <c r="J56" s="448" t="s">
        <v>860</v>
      </c>
      <c r="K56" s="490">
        <f>H56-F56</f>
        <v>17</v>
      </c>
      <c r="L56" s="491">
        <f t="shared" ref="L56:L57" si="37">(H56*N56)*0.035%</f>
        <v>305.30500000000006</v>
      </c>
      <c r="M56" s="492">
        <f t="shared" ref="M56:M57" si="38">(K56*N56)-L56</f>
        <v>9044.6949999999997</v>
      </c>
      <c r="N56" s="448">
        <v>550</v>
      </c>
      <c r="O56" s="493" t="s">
        <v>557</v>
      </c>
      <c r="P56" s="472">
        <v>44230</v>
      </c>
      <c r="Q56" s="365"/>
      <c r="R56" s="326" t="s">
        <v>794</v>
      </c>
      <c r="S56" s="37"/>
      <c r="Y56" s="37"/>
      <c r="Z56" s="37"/>
    </row>
    <row r="57" spans="1:34" s="371" customFormat="1" ht="13.9" customHeight="1">
      <c r="A57" s="494">
        <v>5</v>
      </c>
      <c r="B57" s="489">
        <v>44231</v>
      </c>
      <c r="C57" s="451"/>
      <c r="D57" s="449" t="s">
        <v>873</v>
      </c>
      <c r="E57" s="450" t="s">
        <v>558</v>
      </c>
      <c r="F57" s="447">
        <v>924</v>
      </c>
      <c r="G57" s="447">
        <v>903</v>
      </c>
      <c r="H57" s="447">
        <v>942</v>
      </c>
      <c r="I57" s="448" t="s">
        <v>852</v>
      </c>
      <c r="J57" s="448" t="s">
        <v>874</v>
      </c>
      <c r="K57" s="490">
        <f t="shared" ref="K57" si="39">H57-F57</f>
        <v>18</v>
      </c>
      <c r="L57" s="491">
        <f t="shared" si="37"/>
        <v>214.30500000000004</v>
      </c>
      <c r="M57" s="492">
        <f t="shared" si="38"/>
        <v>11485.695</v>
      </c>
      <c r="N57" s="448">
        <v>650</v>
      </c>
      <c r="O57" s="493" t="s">
        <v>557</v>
      </c>
      <c r="P57" s="446">
        <v>44232</v>
      </c>
      <c r="Q57" s="365"/>
      <c r="R57" s="326" t="s">
        <v>794</v>
      </c>
      <c r="S57" s="37"/>
      <c r="Y57" s="37"/>
      <c r="Z57" s="37"/>
    </row>
    <row r="58" spans="1:34" s="371" customFormat="1" ht="13.9" customHeight="1">
      <c r="A58" s="494">
        <v>6</v>
      </c>
      <c r="B58" s="489">
        <v>44232</v>
      </c>
      <c r="C58" s="451"/>
      <c r="D58" s="449" t="s">
        <v>855</v>
      </c>
      <c r="E58" s="450" t="s">
        <v>819</v>
      </c>
      <c r="F58" s="447">
        <v>14980</v>
      </c>
      <c r="G58" s="447">
        <v>15080</v>
      </c>
      <c r="H58" s="447">
        <v>14910</v>
      </c>
      <c r="I58" s="448">
        <v>14800</v>
      </c>
      <c r="J58" s="448" t="s">
        <v>732</v>
      </c>
      <c r="K58" s="490">
        <f>F58-H58</f>
        <v>70</v>
      </c>
      <c r="L58" s="491">
        <f t="shared" ref="L58:L59" si="40">(H58*N58)*0.035%</f>
        <v>391.38750000000005</v>
      </c>
      <c r="M58" s="492">
        <f t="shared" ref="M58:M59" si="41">(K58*N58)-L58</f>
        <v>4858.6125000000002</v>
      </c>
      <c r="N58" s="448">
        <v>75</v>
      </c>
      <c r="O58" s="493" t="s">
        <v>557</v>
      </c>
      <c r="P58" s="472">
        <v>44232</v>
      </c>
      <c r="Q58" s="365"/>
      <c r="R58" s="326" t="s">
        <v>560</v>
      </c>
      <c r="S58" s="37"/>
      <c r="Y58" s="37"/>
      <c r="Z58" s="37"/>
    </row>
    <row r="59" spans="1:34" s="371" customFormat="1" ht="13.9" customHeight="1">
      <c r="A59" s="494">
        <v>7</v>
      </c>
      <c r="B59" s="489">
        <v>44235</v>
      </c>
      <c r="C59" s="451"/>
      <c r="D59" s="449" t="s">
        <v>881</v>
      </c>
      <c r="E59" s="450" t="s">
        <v>558</v>
      </c>
      <c r="F59" s="447">
        <v>687</v>
      </c>
      <c r="G59" s="447">
        <v>675</v>
      </c>
      <c r="H59" s="447">
        <v>697.5</v>
      </c>
      <c r="I59" s="448">
        <v>710</v>
      </c>
      <c r="J59" s="448" t="s">
        <v>882</v>
      </c>
      <c r="K59" s="490">
        <f t="shared" ref="K59" si="42">H59-F59</f>
        <v>10.5</v>
      </c>
      <c r="L59" s="491">
        <f t="shared" si="40"/>
        <v>268.53750000000002</v>
      </c>
      <c r="M59" s="492">
        <f t="shared" si="41"/>
        <v>11281.4625</v>
      </c>
      <c r="N59" s="448">
        <v>1100</v>
      </c>
      <c r="O59" s="493" t="s">
        <v>557</v>
      </c>
      <c r="P59" s="446">
        <v>44236</v>
      </c>
      <c r="Q59" s="365"/>
      <c r="R59" s="326" t="s">
        <v>560</v>
      </c>
      <c r="S59" s="37"/>
      <c r="Y59" s="37"/>
      <c r="Z59" s="37"/>
    </row>
    <row r="60" spans="1:34" s="371" customFormat="1" ht="13.9" customHeight="1">
      <c r="A60" s="494">
        <v>8</v>
      </c>
      <c r="B60" s="489">
        <v>44242</v>
      </c>
      <c r="C60" s="451"/>
      <c r="D60" s="449" t="s">
        <v>881</v>
      </c>
      <c r="E60" s="450" t="s">
        <v>558</v>
      </c>
      <c r="F60" s="447">
        <v>701.5</v>
      </c>
      <c r="G60" s="447">
        <v>689</v>
      </c>
      <c r="H60" s="447">
        <v>708.25</v>
      </c>
      <c r="I60" s="448">
        <v>720</v>
      </c>
      <c r="J60" s="448" t="s">
        <v>915</v>
      </c>
      <c r="K60" s="490">
        <f t="shared" ref="K60" si="43">H60-F60</f>
        <v>6.75</v>
      </c>
      <c r="L60" s="491">
        <f t="shared" ref="L60" si="44">(H60*N60)*0.035%</f>
        <v>272.67625000000004</v>
      </c>
      <c r="M60" s="492">
        <f t="shared" ref="M60" si="45">(K60*N60)-L60</f>
        <v>7152.3237499999996</v>
      </c>
      <c r="N60" s="448">
        <v>1100</v>
      </c>
      <c r="O60" s="493" t="s">
        <v>557</v>
      </c>
      <c r="P60" s="446">
        <v>44244</v>
      </c>
      <c r="Q60" s="365"/>
      <c r="R60" s="326" t="s">
        <v>560</v>
      </c>
      <c r="S60" s="37"/>
      <c r="Y60" s="37"/>
      <c r="Z60" s="37"/>
    </row>
    <row r="61" spans="1:34" s="371" customFormat="1" ht="13.9" customHeight="1">
      <c r="A61" s="494">
        <v>9</v>
      </c>
      <c r="B61" s="489">
        <v>44243</v>
      </c>
      <c r="C61" s="451"/>
      <c r="D61" s="449" t="s">
        <v>909</v>
      </c>
      <c r="E61" s="450" t="s">
        <v>558</v>
      </c>
      <c r="F61" s="447">
        <v>5790</v>
      </c>
      <c r="G61" s="447">
        <v>5680</v>
      </c>
      <c r="H61" s="447">
        <v>5845</v>
      </c>
      <c r="I61" s="448">
        <v>6000</v>
      </c>
      <c r="J61" s="448" t="s">
        <v>681</v>
      </c>
      <c r="K61" s="490">
        <f t="shared" ref="K61" si="46">H61-F61</f>
        <v>55</v>
      </c>
      <c r="L61" s="491">
        <f t="shared" ref="L61" si="47">(H61*N61)*0.035%</f>
        <v>255.71875000000003</v>
      </c>
      <c r="M61" s="492">
        <f t="shared" ref="M61" si="48">(K61*N61)-L61</f>
        <v>6619.28125</v>
      </c>
      <c r="N61" s="448">
        <v>125</v>
      </c>
      <c r="O61" s="493" t="s">
        <v>557</v>
      </c>
      <c r="P61" s="446">
        <v>44244</v>
      </c>
      <c r="Q61" s="365"/>
      <c r="R61" s="326" t="s">
        <v>560</v>
      </c>
      <c r="S61" s="37"/>
      <c r="Y61" s="37"/>
      <c r="Z61" s="37"/>
    </row>
    <row r="62" spans="1:34" s="371" customFormat="1" ht="13.9" customHeight="1">
      <c r="A62" s="494">
        <v>10</v>
      </c>
      <c r="B62" s="489">
        <v>44244</v>
      </c>
      <c r="C62" s="451"/>
      <c r="D62" s="449" t="s">
        <v>917</v>
      </c>
      <c r="E62" s="450" t="s">
        <v>558</v>
      </c>
      <c r="F62" s="447">
        <v>2407.5</v>
      </c>
      <c r="G62" s="447">
        <v>2367</v>
      </c>
      <c r="H62" s="447">
        <v>2431</v>
      </c>
      <c r="I62" s="448" t="s">
        <v>918</v>
      </c>
      <c r="J62" s="448" t="s">
        <v>935</v>
      </c>
      <c r="K62" s="490">
        <f t="shared" ref="K62" si="49">H62-F62</f>
        <v>23.5</v>
      </c>
      <c r="L62" s="491">
        <f t="shared" ref="L62" si="50">(H62*N62)*0.035%</f>
        <v>255.25500000000002</v>
      </c>
      <c r="M62" s="492">
        <f t="shared" ref="M62" si="51">(K62*N62)-L62</f>
        <v>6794.7449999999999</v>
      </c>
      <c r="N62" s="448">
        <v>300</v>
      </c>
      <c r="O62" s="493" t="s">
        <v>557</v>
      </c>
      <c r="P62" s="446">
        <v>44245</v>
      </c>
      <c r="Q62" s="365"/>
      <c r="R62" s="326" t="s">
        <v>560</v>
      </c>
      <c r="S62" s="37"/>
      <c r="Y62" s="37"/>
      <c r="Z62" s="37"/>
    </row>
    <row r="63" spans="1:34" s="371" customFormat="1" ht="13.9" customHeight="1">
      <c r="A63" s="494">
        <v>11</v>
      </c>
      <c r="B63" s="489">
        <v>44244</v>
      </c>
      <c r="C63" s="451"/>
      <c r="D63" s="449" t="s">
        <v>855</v>
      </c>
      <c r="E63" s="450" t="s">
        <v>819</v>
      </c>
      <c r="F63" s="447">
        <v>15300</v>
      </c>
      <c r="G63" s="447">
        <v>15440</v>
      </c>
      <c r="H63" s="447">
        <v>15220</v>
      </c>
      <c r="I63" s="448">
        <v>15100</v>
      </c>
      <c r="J63" s="448" t="s">
        <v>919</v>
      </c>
      <c r="K63" s="490">
        <f>F63-H63</f>
        <v>80</v>
      </c>
      <c r="L63" s="491">
        <f t="shared" ref="L63:L64" si="52">(H63*N63)*0.035%</f>
        <v>399.52500000000003</v>
      </c>
      <c r="M63" s="492">
        <f t="shared" ref="M63:M64" si="53">(K63*N63)-L63</f>
        <v>5600.4750000000004</v>
      </c>
      <c r="N63" s="448">
        <v>75</v>
      </c>
      <c r="O63" s="493" t="s">
        <v>557</v>
      </c>
      <c r="P63" s="472">
        <v>44244</v>
      </c>
      <c r="Q63" s="365"/>
      <c r="R63" s="326" t="s">
        <v>560</v>
      </c>
      <c r="S63" s="37"/>
      <c r="Y63" s="37"/>
      <c r="Z63" s="37"/>
    </row>
    <row r="64" spans="1:34" s="371" customFormat="1" ht="13.9" customHeight="1">
      <c r="A64" s="494">
        <v>12</v>
      </c>
      <c r="B64" s="489">
        <v>44245</v>
      </c>
      <c r="C64" s="451"/>
      <c r="D64" s="449" t="s">
        <v>936</v>
      </c>
      <c r="E64" s="450" t="s">
        <v>819</v>
      </c>
      <c r="F64" s="447">
        <v>218.5</v>
      </c>
      <c r="G64" s="447">
        <v>221.5</v>
      </c>
      <c r="H64" s="447">
        <v>216.25</v>
      </c>
      <c r="I64" s="448" t="s">
        <v>937</v>
      </c>
      <c r="J64" s="448" t="s">
        <v>938</v>
      </c>
      <c r="K64" s="490">
        <f>F64-H64</f>
        <v>2.25</v>
      </c>
      <c r="L64" s="491">
        <f t="shared" si="52"/>
        <v>302.75000000000006</v>
      </c>
      <c r="M64" s="492">
        <f t="shared" si="53"/>
        <v>8697.25</v>
      </c>
      <c r="N64" s="448">
        <v>4000</v>
      </c>
      <c r="O64" s="493" t="s">
        <v>557</v>
      </c>
      <c r="P64" s="472">
        <v>44245</v>
      </c>
      <c r="Q64" s="365"/>
      <c r="R64" s="326" t="s">
        <v>560</v>
      </c>
      <c r="S64" s="37"/>
      <c r="Y64" s="37"/>
      <c r="Z64" s="37"/>
    </row>
    <row r="65" spans="1:34" s="371" customFormat="1" ht="13.9" customHeight="1">
      <c r="A65" s="516"/>
      <c r="B65" s="420"/>
      <c r="C65" s="421"/>
      <c r="D65" s="414"/>
      <c r="E65" s="415"/>
      <c r="F65" s="389"/>
      <c r="G65" s="389"/>
      <c r="H65" s="389"/>
      <c r="I65" s="354"/>
      <c r="J65" s="354"/>
      <c r="K65" s="524"/>
      <c r="L65" s="408"/>
      <c r="M65" s="553"/>
      <c r="N65" s="354"/>
      <c r="O65" s="382"/>
      <c r="P65" s="395"/>
      <c r="Q65" s="365"/>
      <c r="R65" s="326"/>
      <c r="S65" s="37"/>
      <c r="Y65" s="37"/>
      <c r="Z65" s="37"/>
    </row>
    <row r="66" spans="1:34" s="371" customFormat="1" ht="13.9" customHeight="1">
      <c r="A66" s="516"/>
      <c r="B66" s="420"/>
      <c r="C66" s="421"/>
      <c r="D66" s="414"/>
      <c r="E66" s="415"/>
      <c r="F66" s="389"/>
      <c r="G66" s="389"/>
      <c r="H66" s="389"/>
      <c r="I66" s="354"/>
      <c r="J66" s="354"/>
      <c r="K66" s="524"/>
      <c r="L66" s="408"/>
      <c r="M66" s="553"/>
      <c r="N66" s="354"/>
      <c r="O66" s="382"/>
      <c r="P66" s="395"/>
      <c r="Q66" s="365"/>
      <c r="R66" s="326"/>
      <c r="S66" s="37"/>
      <c r="Y66" s="37"/>
      <c r="Z66" s="37"/>
    </row>
    <row r="67" spans="1:34" s="371" customFormat="1" ht="13.9" customHeight="1">
      <c r="A67" s="422"/>
      <c r="B67" s="420"/>
      <c r="C67" s="421"/>
      <c r="D67" s="414"/>
      <c r="E67" s="415"/>
      <c r="F67" s="389"/>
      <c r="G67" s="389"/>
      <c r="H67" s="389"/>
      <c r="I67" s="354"/>
      <c r="J67" s="354"/>
      <c r="K67" s="354"/>
      <c r="L67" s="354"/>
      <c r="M67" s="354"/>
      <c r="N67" s="354"/>
      <c r="O67" s="354"/>
      <c r="P67" s="354"/>
      <c r="Q67" s="365"/>
      <c r="R67" s="326"/>
      <c r="S67" s="37"/>
      <c r="Y67" s="37"/>
      <c r="Z67" s="37"/>
    </row>
    <row r="68" spans="1:34" s="371" customFormat="1" ht="13.9" customHeight="1">
      <c r="A68" s="432"/>
      <c r="B68" s="426"/>
      <c r="C68" s="433"/>
      <c r="D68" s="434"/>
      <c r="E68" s="355"/>
      <c r="F68" s="401"/>
      <c r="G68" s="401"/>
      <c r="H68" s="401"/>
      <c r="I68" s="397"/>
      <c r="J68" s="397"/>
      <c r="K68" s="397"/>
      <c r="L68" s="397"/>
      <c r="M68" s="397"/>
      <c r="N68" s="397"/>
      <c r="O68" s="397"/>
      <c r="P68" s="397"/>
      <c r="Q68" s="365"/>
      <c r="R68" s="326"/>
      <c r="S68" s="37"/>
      <c r="Y68" s="37"/>
      <c r="Z68" s="37"/>
    </row>
    <row r="69" spans="1:34" s="3" customFormat="1">
      <c r="A69" s="41"/>
      <c r="B69" s="42"/>
      <c r="C69" s="43"/>
      <c r="D69" s="44"/>
      <c r="E69" s="45"/>
      <c r="F69" s="46"/>
      <c r="G69" s="46"/>
      <c r="H69" s="46"/>
      <c r="I69" s="46"/>
      <c r="J69" s="14"/>
      <c r="K69" s="88"/>
      <c r="L69" s="88"/>
      <c r="M69" s="14"/>
      <c r="N69" s="13"/>
      <c r="O69" s="89"/>
      <c r="P69" s="2"/>
      <c r="Q69" s="1"/>
      <c r="R69" s="14"/>
      <c r="Z69" s="6"/>
      <c r="AA69" s="6"/>
      <c r="AB69" s="6"/>
      <c r="AC69" s="6"/>
      <c r="AD69" s="6"/>
      <c r="AE69" s="6"/>
      <c r="AF69" s="6"/>
      <c r="AG69" s="6"/>
      <c r="AH69" s="6"/>
    </row>
    <row r="70" spans="1:34" s="3" customFormat="1" ht="15">
      <c r="A70" s="47" t="s">
        <v>574</v>
      </c>
      <c r="B70" s="47"/>
      <c r="C70" s="47"/>
      <c r="D70" s="47"/>
      <c r="E70" s="48"/>
      <c r="F70" s="46"/>
      <c r="G70" s="46"/>
      <c r="H70" s="46"/>
      <c r="I70" s="46"/>
      <c r="J70" s="50"/>
      <c r="K70" s="9"/>
      <c r="L70" s="9"/>
      <c r="M70" s="9"/>
      <c r="N70" s="8"/>
      <c r="O70" s="50"/>
      <c r="P70" s="2"/>
      <c r="Q70" s="1"/>
      <c r="R70" s="14"/>
      <c r="Z70" s="6"/>
      <c r="AA70" s="6"/>
      <c r="AB70" s="6"/>
      <c r="AC70" s="6"/>
      <c r="AD70" s="6"/>
      <c r="AE70" s="6"/>
      <c r="AF70" s="6"/>
      <c r="AG70" s="6"/>
      <c r="AH70" s="6"/>
    </row>
    <row r="71" spans="1:34" s="3" customFormat="1" ht="38.25">
      <c r="A71" s="18" t="s">
        <v>16</v>
      </c>
      <c r="B71" s="18" t="s">
        <v>535</v>
      </c>
      <c r="C71" s="18"/>
      <c r="D71" s="19" t="s">
        <v>546</v>
      </c>
      <c r="E71" s="18" t="s">
        <v>547</v>
      </c>
      <c r="F71" s="18" t="s">
        <v>548</v>
      </c>
      <c r="G71" s="49" t="s">
        <v>567</v>
      </c>
      <c r="H71" s="18" t="s">
        <v>550</v>
      </c>
      <c r="I71" s="18" t="s">
        <v>551</v>
      </c>
      <c r="J71" s="17" t="s">
        <v>552</v>
      </c>
      <c r="K71" s="17" t="s">
        <v>575</v>
      </c>
      <c r="L71" s="60" t="s">
        <v>822</v>
      </c>
      <c r="M71" s="74" t="s">
        <v>569</v>
      </c>
      <c r="N71" s="18" t="s">
        <v>570</v>
      </c>
      <c r="O71" s="18" t="s">
        <v>555</v>
      </c>
      <c r="P71" s="19" t="s">
        <v>556</v>
      </c>
      <c r="Q71" s="1"/>
      <c r="R71" s="14"/>
      <c r="Z71" s="6"/>
      <c r="AA71" s="6"/>
      <c r="AB71" s="6"/>
      <c r="AC71" s="6"/>
      <c r="AD71" s="6"/>
      <c r="AE71" s="6"/>
      <c r="AF71" s="6"/>
      <c r="AG71" s="6"/>
      <c r="AH71" s="6"/>
    </row>
    <row r="72" spans="1:34" s="37" customFormat="1" ht="14.25">
      <c r="A72" s="587">
        <v>1</v>
      </c>
      <c r="B72" s="589">
        <v>44225</v>
      </c>
      <c r="C72" s="521"/>
      <c r="D72" s="469" t="s">
        <v>843</v>
      </c>
      <c r="E72" s="522" t="s">
        <v>558</v>
      </c>
      <c r="F72" s="470">
        <v>215</v>
      </c>
      <c r="G72" s="470"/>
      <c r="H72" s="470">
        <v>0</v>
      </c>
      <c r="I72" s="471"/>
      <c r="J72" s="591" t="s">
        <v>895</v>
      </c>
      <c r="K72" s="471">
        <f>H72-F72</f>
        <v>-215</v>
      </c>
      <c r="L72" s="525">
        <v>100</v>
      </c>
      <c r="M72" s="591">
        <v>-8612.5</v>
      </c>
      <c r="N72" s="591">
        <v>75</v>
      </c>
      <c r="O72" s="583" t="s">
        <v>621</v>
      </c>
      <c r="P72" s="585">
        <v>44238</v>
      </c>
      <c r="Q72" s="365"/>
      <c r="R72" s="326" t="s">
        <v>794</v>
      </c>
      <c r="Z72" s="371"/>
      <c r="AA72" s="371"/>
      <c r="AB72" s="371"/>
      <c r="AC72" s="371"/>
      <c r="AD72" s="371"/>
      <c r="AE72" s="371"/>
      <c r="AF72" s="371"/>
      <c r="AG72" s="371"/>
      <c r="AH72" s="371"/>
    </row>
    <row r="73" spans="1:34" s="37" customFormat="1" ht="14.25">
      <c r="A73" s="588"/>
      <c r="B73" s="590"/>
      <c r="C73" s="521"/>
      <c r="D73" s="469" t="s">
        <v>844</v>
      </c>
      <c r="E73" s="522" t="s">
        <v>819</v>
      </c>
      <c r="F73" s="470">
        <v>97.5</v>
      </c>
      <c r="G73" s="470"/>
      <c r="H73" s="470">
        <v>0</v>
      </c>
      <c r="I73" s="471"/>
      <c r="J73" s="592"/>
      <c r="K73" s="471">
        <f>F73-H73</f>
        <v>97.5</v>
      </c>
      <c r="L73" s="525">
        <v>100</v>
      </c>
      <c r="M73" s="592"/>
      <c r="N73" s="592"/>
      <c r="O73" s="584"/>
      <c r="P73" s="586"/>
      <c r="Q73" s="365"/>
      <c r="R73" s="326" t="s">
        <v>794</v>
      </c>
      <c r="Z73" s="371"/>
      <c r="AA73" s="371"/>
      <c r="AB73" s="371"/>
      <c r="AC73" s="371"/>
      <c r="AD73" s="371"/>
      <c r="AE73" s="371"/>
      <c r="AF73" s="371"/>
      <c r="AG73" s="371"/>
      <c r="AH73" s="371"/>
    </row>
    <row r="74" spans="1:34" s="37" customFormat="1" ht="14.25">
      <c r="A74" s="478">
        <v>2</v>
      </c>
      <c r="B74" s="479">
        <v>44228</v>
      </c>
      <c r="C74" s="479"/>
      <c r="D74" s="469" t="s">
        <v>845</v>
      </c>
      <c r="E74" s="470" t="s">
        <v>558</v>
      </c>
      <c r="F74" s="470">
        <v>67.5</v>
      </c>
      <c r="G74" s="480">
        <v>35</v>
      </c>
      <c r="H74" s="480">
        <v>35</v>
      </c>
      <c r="I74" s="470">
        <v>150</v>
      </c>
      <c r="J74" s="471" t="s">
        <v>888</v>
      </c>
      <c r="K74" s="471">
        <f>H74-F74</f>
        <v>-32.5</v>
      </c>
      <c r="L74" s="471">
        <v>100</v>
      </c>
      <c r="M74" s="471">
        <f>(K74*N74)+L74</f>
        <v>-2337.5</v>
      </c>
      <c r="N74" s="471">
        <v>75</v>
      </c>
      <c r="O74" s="471" t="s">
        <v>621</v>
      </c>
      <c r="P74" s="481">
        <v>44228</v>
      </c>
      <c r="Q74" s="365"/>
      <c r="R74" s="326" t="s">
        <v>560</v>
      </c>
      <c r="Z74" s="371"/>
      <c r="AA74" s="371"/>
      <c r="AB74" s="371"/>
      <c r="AC74" s="371"/>
      <c r="AD74" s="371"/>
      <c r="AE74" s="371"/>
      <c r="AF74" s="371"/>
      <c r="AG74" s="371"/>
      <c r="AH74" s="371"/>
    </row>
    <row r="75" spans="1:34" s="371" customFormat="1" ht="13.9" customHeight="1">
      <c r="A75" s="494">
        <v>3</v>
      </c>
      <c r="B75" s="489">
        <v>44230</v>
      </c>
      <c r="C75" s="451"/>
      <c r="D75" s="449" t="s">
        <v>864</v>
      </c>
      <c r="E75" s="450" t="s">
        <v>558</v>
      </c>
      <c r="F75" s="447">
        <v>51</v>
      </c>
      <c r="G75" s="447">
        <v>18</v>
      </c>
      <c r="H75" s="447">
        <v>71.5</v>
      </c>
      <c r="I75" s="448" t="s">
        <v>865</v>
      </c>
      <c r="J75" s="448" t="s">
        <v>866</v>
      </c>
      <c r="K75" s="490">
        <f>H75-F75</f>
        <v>20.5</v>
      </c>
      <c r="L75" s="491">
        <v>100</v>
      </c>
      <c r="M75" s="492">
        <f t="shared" ref="M75:M76" si="54">(K75*N75)-L75</f>
        <v>1437.5</v>
      </c>
      <c r="N75" s="448">
        <v>75</v>
      </c>
      <c r="O75" s="493" t="s">
        <v>557</v>
      </c>
      <c r="P75" s="472">
        <v>44230</v>
      </c>
      <c r="Q75" s="365"/>
      <c r="R75" s="326" t="s">
        <v>560</v>
      </c>
      <c r="S75" s="37"/>
      <c r="Y75" s="37"/>
      <c r="Z75" s="37"/>
    </row>
    <row r="76" spans="1:34" s="371" customFormat="1" ht="13.9" customHeight="1">
      <c r="A76" s="494">
        <v>4</v>
      </c>
      <c r="B76" s="489">
        <v>44230</v>
      </c>
      <c r="C76" s="451"/>
      <c r="D76" s="449" t="s">
        <v>864</v>
      </c>
      <c r="E76" s="450" t="s">
        <v>558</v>
      </c>
      <c r="F76" s="447">
        <v>52.5</v>
      </c>
      <c r="G76" s="447">
        <v>19</v>
      </c>
      <c r="H76" s="447">
        <v>72</v>
      </c>
      <c r="I76" s="448" t="s">
        <v>865</v>
      </c>
      <c r="J76" s="448" t="s">
        <v>867</v>
      </c>
      <c r="K76" s="490">
        <f>H76-F76</f>
        <v>19.5</v>
      </c>
      <c r="L76" s="491">
        <v>100</v>
      </c>
      <c r="M76" s="492">
        <f t="shared" si="54"/>
        <v>1362.5</v>
      </c>
      <c r="N76" s="448">
        <v>75</v>
      </c>
      <c r="O76" s="493" t="s">
        <v>557</v>
      </c>
      <c r="P76" s="472">
        <v>44230</v>
      </c>
      <c r="Q76" s="365"/>
      <c r="R76" s="326" t="s">
        <v>560</v>
      </c>
      <c r="S76" s="37"/>
      <c r="Y76" s="37"/>
      <c r="Z76" s="37"/>
    </row>
    <row r="77" spans="1:34" s="371" customFormat="1" ht="13.9" customHeight="1">
      <c r="A77" s="520">
        <v>5</v>
      </c>
      <c r="B77" s="501">
        <v>44232</v>
      </c>
      <c r="C77" s="521"/>
      <c r="D77" s="469" t="s">
        <v>876</v>
      </c>
      <c r="E77" s="522" t="s">
        <v>819</v>
      </c>
      <c r="F77" s="470">
        <v>227</v>
      </c>
      <c r="G77" s="470">
        <v>325</v>
      </c>
      <c r="H77" s="470">
        <v>325</v>
      </c>
      <c r="I77" s="471" t="s">
        <v>877</v>
      </c>
      <c r="J77" s="471" t="s">
        <v>887</v>
      </c>
      <c r="K77" s="471">
        <f>F77-H77</f>
        <v>-98</v>
      </c>
      <c r="L77" s="471">
        <v>100</v>
      </c>
      <c r="M77" s="471">
        <f>(K77*N77)+L77</f>
        <v>-7250</v>
      </c>
      <c r="N77" s="471">
        <v>75</v>
      </c>
      <c r="O77" s="471" t="s">
        <v>621</v>
      </c>
      <c r="P77" s="481">
        <v>44236</v>
      </c>
      <c r="Q77" s="365"/>
      <c r="R77" s="326" t="s">
        <v>560</v>
      </c>
      <c r="S77" s="37"/>
      <c r="Y77" s="37"/>
      <c r="Z77" s="37"/>
    </row>
    <row r="78" spans="1:34" s="371" customFormat="1" ht="13.9" customHeight="1">
      <c r="A78" s="488">
        <v>6</v>
      </c>
      <c r="B78" s="489">
        <v>44237</v>
      </c>
      <c r="C78" s="451"/>
      <c r="D78" s="449" t="s">
        <v>889</v>
      </c>
      <c r="E78" s="450" t="s">
        <v>819</v>
      </c>
      <c r="F78" s="447">
        <v>227.5</v>
      </c>
      <c r="G78" s="447">
        <v>325</v>
      </c>
      <c r="H78" s="447">
        <v>175</v>
      </c>
      <c r="I78" s="448" t="s">
        <v>877</v>
      </c>
      <c r="J78" s="448" t="s">
        <v>902</v>
      </c>
      <c r="K78" s="448">
        <f>F78-H78</f>
        <v>52.5</v>
      </c>
      <c r="L78" s="448">
        <v>100</v>
      </c>
      <c r="M78" s="448">
        <f>(K78*N78)+L78</f>
        <v>4037.5</v>
      </c>
      <c r="N78" s="448">
        <v>75</v>
      </c>
      <c r="O78" s="493" t="s">
        <v>557</v>
      </c>
      <c r="P78" s="523">
        <v>44237</v>
      </c>
      <c r="Q78" s="365"/>
      <c r="R78" s="326" t="s">
        <v>560</v>
      </c>
      <c r="S78" s="37"/>
      <c r="Y78" s="37"/>
      <c r="Z78" s="37"/>
    </row>
    <row r="79" spans="1:34" s="371" customFormat="1" ht="13.9" customHeight="1">
      <c r="A79" s="520">
        <v>7</v>
      </c>
      <c r="B79" s="501">
        <v>44237</v>
      </c>
      <c r="C79" s="521"/>
      <c r="D79" s="469" t="s">
        <v>889</v>
      </c>
      <c r="E79" s="522" t="s">
        <v>819</v>
      </c>
      <c r="F79" s="470">
        <v>202.5</v>
      </c>
      <c r="G79" s="470">
        <v>302</v>
      </c>
      <c r="H79" s="470">
        <v>302</v>
      </c>
      <c r="I79" s="471" t="s">
        <v>877</v>
      </c>
      <c r="J79" s="471" t="s">
        <v>908</v>
      </c>
      <c r="K79" s="471">
        <f>F79-H79</f>
        <v>-99.5</v>
      </c>
      <c r="L79" s="471">
        <v>100</v>
      </c>
      <c r="M79" s="471">
        <f>(K79*N79)+L79</f>
        <v>-7362.5</v>
      </c>
      <c r="N79" s="471">
        <v>75</v>
      </c>
      <c r="O79" s="471" t="s">
        <v>621</v>
      </c>
      <c r="P79" s="481">
        <v>44243</v>
      </c>
      <c r="Q79" s="365"/>
      <c r="R79" s="326" t="s">
        <v>560</v>
      </c>
      <c r="S79" s="37"/>
      <c r="Y79" s="37"/>
      <c r="Z79" s="37"/>
    </row>
    <row r="80" spans="1:34" s="371" customFormat="1" ht="13.9" customHeight="1">
      <c r="A80" s="488">
        <v>8</v>
      </c>
      <c r="B80" s="489">
        <v>44238</v>
      </c>
      <c r="C80" s="451"/>
      <c r="D80" s="449" t="s">
        <v>893</v>
      </c>
      <c r="E80" s="450" t="s">
        <v>819</v>
      </c>
      <c r="F80" s="447">
        <v>470</v>
      </c>
      <c r="G80" s="447">
        <v>680</v>
      </c>
      <c r="H80" s="447">
        <v>375</v>
      </c>
      <c r="I80" s="448" t="s">
        <v>894</v>
      </c>
      <c r="J80" s="448" t="s">
        <v>903</v>
      </c>
      <c r="K80" s="448">
        <f>F80-H80</f>
        <v>95</v>
      </c>
      <c r="L80" s="448">
        <v>100</v>
      </c>
      <c r="M80" s="448">
        <f>(K80*N80)+L80</f>
        <v>2475</v>
      </c>
      <c r="N80" s="448">
        <v>25</v>
      </c>
      <c r="O80" s="493" t="s">
        <v>557</v>
      </c>
      <c r="P80" s="526">
        <v>44239</v>
      </c>
      <c r="Q80" s="365"/>
      <c r="R80" s="326" t="s">
        <v>560</v>
      </c>
      <c r="S80" s="37"/>
      <c r="Y80" s="37"/>
      <c r="Z80" s="37"/>
    </row>
    <row r="81" spans="1:34" s="371" customFormat="1" ht="13.9" customHeight="1">
      <c r="A81" s="520">
        <v>9</v>
      </c>
      <c r="B81" s="501">
        <v>44242</v>
      </c>
      <c r="C81" s="521"/>
      <c r="D81" s="469" t="s">
        <v>905</v>
      </c>
      <c r="E81" s="522" t="s">
        <v>819</v>
      </c>
      <c r="F81" s="470">
        <v>370</v>
      </c>
      <c r="G81" s="470">
        <v>522</v>
      </c>
      <c r="H81" s="470">
        <v>522</v>
      </c>
      <c r="I81" s="471" t="s">
        <v>877</v>
      </c>
      <c r="J81" s="471" t="s">
        <v>906</v>
      </c>
      <c r="K81" s="471">
        <f>F81-H81</f>
        <v>-152</v>
      </c>
      <c r="L81" s="471">
        <v>100</v>
      </c>
      <c r="M81" s="471">
        <f>(K81*N81)+L81</f>
        <v>-3700</v>
      </c>
      <c r="N81" s="471">
        <v>25</v>
      </c>
      <c r="O81" s="471" t="s">
        <v>621</v>
      </c>
      <c r="P81" s="481">
        <v>44242</v>
      </c>
      <c r="Q81" s="365"/>
      <c r="R81" s="326" t="s">
        <v>560</v>
      </c>
      <c r="S81" s="37"/>
      <c r="Y81" s="37"/>
      <c r="Z81" s="37"/>
    </row>
    <row r="82" spans="1:34" s="371" customFormat="1" ht="13.9" customHeight="1">
      <c r="A82" s="494">
        <v>10</v>
      </c>
      <c r="B82" s="489">
        <v>44243</v>
      </c>
      <c r="C82" s="451"/>
      <c r="D82" s="449" t="s">
        <v>939</v>
      </c>
      <c r="E82" s="450" t="s">
        <v>558</v>
      </c>
      <c r="F82" s="447">
        <v>66</v>
      </c>
      <c r="G82" s="447">
        <v>19</v>
      </c>
      <c r="H82" s="447">
        <v>79</v>
      </c>
      <c r="I82" s="448" t="s">
        <v>865</v>
      </c>
      <c r="J82" s="448" t="s">
        <v>890</v>
      </c>
      <c r="K82" s="490">
        <f>H82-F82</f>
        <v>13</v>
      </c>
      <c r="L82" s="448">
        <v>100</v>
      </c>
      <c r="M82" s="492">
        <f t="shared" ref="M82" si="55">(K82*N82)-L82</f>
        <v>875</v>
      </c>
      <c r="N82" s="448">
        <v>75</v>
      </c>
      <c r="O82" s="493" t="s">
        <v>557</v>
      </c>
      <c r="P82" s="472">
        <v>44243</v>
      </c>
      <c r="Q82" s="365"/>
      <c r="R82" s="326" t="s">
        <v>560</v>
      </c>
      <c r="S82" s="37"/>
      <c r="Y82" s="37"/>
      <c r="Z82" s="37"/>
    </row>
    <row r="83" spans="1:34" s="371" customFormat="1" ht="13.9" customHeight="1">
      <c r="A83" s="494">
        <v>11</v>
      </c>
      <c r="B83" s="489">
        <v>44244</v>
      </c>
      <c r="C83" s="421"/>
      <c r="D83" s="449" t="s">
        <v>920</v>
      </c>
      <c r="E83" s="450" t="s">
        <v>558</v>
      </c>
      <c r="F83" s="447">
        <v>365</v>
      </c>
      <c r="G83" s="447">
        <v>175</v>
      </c>
      <c r="H83" s="447">
        <v>470</v>
      </c>
      <c r="I83" s="448" t="s">
        <v>921</v>
      </c>
      <c r="J83" s="448" t="s">
        <v>898</v>
      </c>
      <c r="K83" s="490">
        <f>H83-F83</f>
        <v>105</v>
      </c>
      <c r="L83" s="448">
        <v>100</v>
      </c>
      <c r="M83" s="492">
        <f t="shared" ref="M83:M84" si="56">(K83*N83)-L83</f>
        <v>2525</v>
      </c>
      <c r="N83" s="448">
        <v>25</v>
      </c>
      <c r="O83" s="493" t="s">
        <v>557</v>
      </c>
      <c r="P83" s="472">
        <v>44244</v>
      </c>
      <c r="Q83" s="365"/>
      <c r="R83" s="326" t="s">
        <v>560</v>
      </c>
      <c r="S83" s="37"/>
      <c r="Y83" s="37"/>
      <c r="Z83" s="37"/>
    </row>
    <row r="84" spans="1:34" s="371" customFormat="1" ht="13.9" customHeight="1">
      <c r="A84" s="494">
        <v>12</v>
      </c>
      <c r="B84" s="489">
        <v>44245</v>
      </c>
      <c r="C84" s="421"/>
      <c r="D84" s="449" t="s">
        <v>940</v>
      </c>
      <c r="E84" s="450" t="s">
        <v>558</v>
      </c>
      <c r="F84" s="447">
        <v>45.5</v>
      </c>
      <c r="G84" s="447"/>
      <c r="H84" s="447">
        <v>65.5</v>
      </c>
      <c r="I84" s="448" t="s">
        <v>865</v>
      </c>
      <c r="J84" s="448" t="s">
        <v>963</v>
      </c>
      <c r="K84" s="490">
        <f>H84-F84</f>
        <v>20</v>
      </c>
      <c r="L84" s="448">
        <v>100</v>
      </c>
      <c r="M84" s="492">
        <f t="shared" si="56"/>
        <v>1400</v>
      </c>
      <c r="N84" s="448">
        <v>75</v>
      </c>
      <c r="O84" s="493" t="s">
        <v>557</v>
      </c>
      <c r="P84" s="472">
        <v>44245</v>
      </c>
      <c r="Q84" s="365"/>
      <c r="R84" s="326" t="s">
        <v>560</v>
      </c>
      <c r="S84" s="37"/>
      <c r="Y84" s="37"/>
      <c r="Z84" s="37"/>
    </row>
    <row r="85" spans="1:34" s="371" customFormat="1" ht="13.9" customHeight="1">
      <c r="A85" s="516">
        <v>13</v>
      </c>
      <c r="B85" s="420">
        <v>44246</v>
      </c>
      <c r="C85" s="421"/>
      <c r="D85" s="414" t="s">
        <v>964</v>
      </c>
      <c r="E85" s="415" t="s">
        <v>558</v>
      </c>
      <c r="F85" s="389" t="s">
        <v>965</v>
      </c>
      <c r="G85" s="389">
        <v>15</v>
      </c>
      <c r="H85" s="389"/>
      <c r="I85" s="354" t="s">
        <v>966</v>
      </c>
      <c r="J85" s="354" t="s">
        <v>559</v>
      </c>
      <c r="K85" s="524"/>
      <c r="L85" s="354"/>
      <c r="M85" s="553"/>
      <c r="N85" s="354"/>
      <c r="O85" s="382"/>
      <c r="P85" s="395"/>
      <c r="Q85" s="365"/>
      <c r="R85" s="326" t="s">
        <v>560</v>
      </c>
      <c r="S85" s="37"/>
      <c r="Y85" s="37"/>
      <c r="Z85" s="37"/>
    </row>
    <row r="86" spans="1:34" s="371" customFormat="1" ht="13.9" customHeight="1">
      <c r="A86" s="422"/>
      <c r="B86" s="420"/>
      <c r="C86" s="421"/>
      <c r="D86" s="414"/>
      <c r="E86" s="415"/>
      <c r="F86" s="389"/>
      <c r="G86" s="389"/>
      <c r="H86" s="389"/>
      <c r="I86" s="354"/>
      <c r="J86" s="354"/>
      <c r="K86" s="354"/>
      <c r="L86" s="354"/>
      <c r="M86" s="354"/>
      <c r="N86" s="354"/>
      <c r="O86" s="354"/>
      <c r="P86" s="354"/>
      <c r="Q86" s="365"/>
      <c r="R86" s="326"/>
      <c r="S86" s="37"/>
      <c r="Y86" s="37"/>
      <c r="Z86" s="37"/>
    </row>
    <row r="87" spans="1:34" s="37" customFormat="1" ht="14.25">
      <c r="A87" s="33"/>
      <c r="B87" s="399"/>
      <c r="C87" s="399"/>
      <c r="D87" s="400"/>
      <c r="E87" s="401"/>
      <c r="F87" s="401"/>
      <c r="G87" s="402"/>
      <c r="H87" s="402"/>
      <c r="I87" s="401"/>
      <c r="J87" s="397"/>
      <c r="K87" s="397"/>
      <c r="L87" s="397"/>
      <c r="M87" s="397"/>
      <c r="N87" s="397"/>
      <c r="O87" s="397"/>
      <c r="P87" s="397"/>
      <c r="Q87" s="365"/>
      <c r="R87" s="326"/>
      <c r="Z87" s="371"/>
      <c r="AA87" s="371"/>
      <c r="AB87" s="371"/>
      <c r="AC87" s="371"/>
      <c r="AD87" s="371"/>
      <c r="AE87" s="371"/>
      <c r="AF87" s="371"/>
      <c r="AG87" s="371"/>
      <c r="AH87" s="371"/>
    </row>
    <row r="88" spans="1:34" s="37" customFormat="1" ht="14.25">
      <c r="A88" s="33"/>
      <c r="B88" s="399"/>
      <c r="C88" s="399"/>
      <c r="D88" s="400"/>
      <c r="E88" s="401"/>
      <c r="F88" s="401"/>
      <c r="G88" s="402"/>
      <c r="H88" s="402"/>
      <c r="I88" s="401"/>
      <c r="J88" s="397"/>
      <c r="K88" s="397"/>
      <c r="L88" s="397"/>
      <c r="M88" s="397"/>
      <c r="N88" s="397"/>
      <c r="O88" s="397"/>
      <c r="P88" s="397"/>
      <c r="Q88" s="365"/>
      <c r="R88" s="326"/>
      <c r="Z88" s="371"/>
      <c r="AA88" s="371"/>
      <c r="AB88" s="371"/>
      <c r="AC88" s="371"/>
      <c r="AD88" s="371"/>
      <c r="AE88" s="371"/>
      <c r="AF88" s="371"/>
      <c r="AG88" s="371"/>
      <c r="AH88" s="371"/>
    </row>
    <row r="89" spans="1:34" s="37" customFormat="1" ht="14.25">
      <c r="A89" s="33"/>
      <c r="B89" s="399"/>
      <c r="C89" s="399"/>
      <c r="D89" s="400"/>
      <c r="E89" s="401"/>
      <c r="F89" s="401"/>
      <c r="G89" s="402"/>
      <c r="H89" s="402"/>
      <c r="I89" s="401"/>
      <c r="J89" s="397"/>
      <c r="K89" s="397"/>
      <c r="L89" s="397"/>
      <c r="M89" s="397"/>
      <c r="N89" s="397"/>
      <c r="O89" s="397"/>
      <c r="P89" s="397"/>
      <c r="Q89" s="365"/>
      <c r="R89" s="326"/>
      <c r="Z89" s="371"/>
      <c r="AA89" s="371"/>
      <c r="AB89" s="371"/>
      <c r="AC89" s="371"/>
      <c r="AD89" s="371"/>
      <c r="AE89" s="371"/>
      <c r="AF89" s="371"/>
      <c r="AG89" s="371"/>
      <c r="AH89" s="371"/>
    </row>
    <row r="90" spans="1:34" s="37" customFormat="1" ht="14.25">
      <c r="A90" s="33"/>
      <c r="B90" s="399"/>
      <c r="C90" s="399"/>
      <c r="D90" s="400"/>
      <c r="E90" s="401"/>
      <c r="F90" s="401"/>
      <c r="G90" s="402"/>
      <c r="H90" s="402"/>
      <c r="I90" s="401"/>
      <c r="J90" s="397"/>
      <c r="K90" s="397"/>
      <c r="L90" s="397"/>
      <c r="M90" s="397"/>
      <c r="N90" s="397"/>
      <c r="O90" s="397"/>
      <c r="P90" s="397"/>
      <c r="Q90" s="365"/>
      <c r="R90" s="326"/>
      <c r="Z90" s="371"/>
      <c r="AA90" s="371"/>
      <c r="AB90" s="371"/>
      <c r="AC90" s="371"/>
      <c r="AD90" s="371"/>
      <c r="AE90" s="371"/>
      <c r="AF90" s="371"/>
      <c r="AG90" s="371"/>
      <c r="AH90" s="371"/>
    </row>
    <row r="91" spans="1:34" s="37" customFormat="1" ht="14.25">
      <c r="A91" s="33"/>
      <c r="B91" s="399"/>
      <c r="C91" s="399"/>
      <c r="D91" s="400"/>
      <c r="E91" s="401"/>
      <c r="F91" s="401"/>
      <c r="G91" s="402"/>
      <c r="H91" s="402"/>
      <c r="I91" s="401"/>
      <c r="J91" s="397"/>
      <c r="K91" s="397"/>
      <c r="L91" s="397"/>
      <c r="M91" s="397"/>
      <c r="N91" s="397"/>
      <c r="O91" s="403"/>
      <c r="P91" s="397"/>
      <c r="Q91" s="365"/>
      <c r="R91" s="326"/>
      <c r="Z91" s="371"/>
      <c r="AA91" s="371"/>
      <c r="AB91" s="371"/>
      <c r="AC91" s="371"/>
      <c r="AD91" s="371"/>
      <c r="AE91" s="371"/>
      <c r="AF91" s="371"/>
      <c r="AG91" s="371"/>
      <c r="AH91" s="371"/>
    </row>
    <row r="92" spans="1:34" s="37" customFormat="1" ht="14.25">
      <c r="A92" s="355"/>
      <c r="B92" s="356"/>
      <c r="C92" s="356"/>
      <c r="D92" s="357"/>
      <c r="E92" s="355"/>
      <c r="F92" s="372"/>
      <c r="G92" s="355"/>
      <c r="H92" s="355"/>
      <c r="I92" s="355"/>
      <c r="J92" s="356"/>
      <c r="K92" s="373"/>
      <c r="L92" s="355"/>
      <c r="M92" s="355"/>
      <c r="N92" s="355"/>
      <c r="O92" s="374"/>
      <c r="P92" s="365"/>
      <c r="Q92" s="365"/>
      <c r="R92" s="326"/>
      <c r="Z92" s="371"/>
      <c r="AA92" s="371"/>
      <c r="AB92" s="371"/>
      <c r="AC92" s="371"/>
      <c r="AD92" s="371"/>
      <c r="AE92" s="371"/>
      <c r="AF92" s="371"/>
      <c r="AG92" s="371"/>
      <c r="AH92" s="371"/>
    </row>
    <row r="93" spans="1:34" ht="15">
      <c r="A93" s="96" t="s">
        <v>576</v>
      </c>
      <c r="B93" s="97"/>
      <c r="C93" s="97"/>
      <c r="D93" s="98"/>
      <c r="E93" s="31"/>
      <c r="F93" s="29"/>
      <c r="G93" s="29"/>
      <c r="H93" s="70"/>
      <c r="I93" s="116"/>
      <c r="J93" s="117"/>
      <c r="K93" s="14"/>
      <c r="L93" s="14"/>
      <c r="M93" s="14"/>
      <c r="N93" s="8"/>
      <c r="O93" s="50"/>
      <c r="Q93" s="92"/>
      <c r="R93" s="14"/>
      <c r="S93" s="13"/>
      <c r="T93" s="13"/>
      <c r="U93" s="13"/>
      <c r="V93" s="13"/>
      <c r="W93" s="13"/>
      <c r="X93" s="13"/>
      <c r="Y93" s="13"/>
      <c r="Z93" s="13"/>
    </row>
    <row r="94" spans="1:34" ht="38.25">
      <c r="A94" s="17" t="s">
        <v>16</v>
      </c>
      <c r="B94" s="18" t="s">
        <v>535</v>
      </c>
      <c r="C94" s="18"/>
      <c r="D94" s="19" t="s">
        <v>546</v>
      </c>
      <c r="E94" s="18" t="s">
        <v>547</v>
      </c>
      <c r="F94" s="18" t="s">
        <v>548</v>
      </c>
      <c r="G94" s="18" t="s">
        <v>549</v>
      </c>
      <c r="H94" s="18" t="s">
        <v>550</v>
      </c>
      <c r="I94" s="18" t="s">
        <v>551</v>
      </c>
      <c r="J94" s="17" t="s">
        <v>552</v>
      </c>
      <c r="K94" s="59" t="s">
        <v>568</v>
      </c>
      <c r="L94" s="394" t="s">
        <v>822</v>
      </c>
      <c r="M94" s="60" t="s">
        <v>821</v>
      </c>
      <c r="N94" s="18" t="s">
        <v>555</v>
      </c>
      <c r="O94" s="75" t="s">
        <v>556</v>
      </c>
      <c r="P94" s="94"/>
      <c r="Q94" s="8"/>
      <c r="R94" s="14"/>
      <c r="S94" s="13"/>
      <c r="T94" s="13"/>
      <c r="U94" s="13"/>
      <c r="V94" s="13"/>
      <c r="W94" s="13"/>
      <c r="X94" s="13"/>
      <c r="Y94" s="13"/>
      <c r="Z94" s="13"/>
    </row>
    <row r="95" spans="1:34" s="371" customFormat="1" ht="14.25">
      <c r="A95" s="527">
        <v>1</v>
      </c>
      <c r="B95" s="528">
        <v>44203</v>
      </c>
      <c r="C95" s="529"/>
      <c r="D95" s="530" t="s">
        <v>481</v>
      </c>
      <c r="E95" s="531" t="s">
        <v>558</v>
      </c>
      <c r="F95" s="532">
        <v>424</v>
      </c>
      <c r="G95" s="533">
        <v>385</v>
      </c>
      <c r="H95" s="532">
        <v>455</v>
      </c>
      <c r="I95" s="534" t="s">
        <v>835</v>
      </c>
      <c r="J95" s="535" t="s">
        <v>907</v>
      </c>
      <c r="K95" s="535">
        <f t="shared" ref="K95" si="57">H95-F95</f>
        <v>31</v>
      </c>
      <c r="L95" s="536">
        <f>(F95*-0.8)/100</f>
        <v>-3.3920000000000003</v>
      </c>
      <c r="M95" s="537">
        <f t="shared" ref="M95" si="58">(K95+L95)/F95</f>
        <v>6.5113207547169816E-2</v>
      </c>
      <c r="N95" s="538" t="s">
        <v>557</v>
      </c>
      <c r="O95" s="539">
        <v>43877</v>
      </c>
      <c r="P95" s="95"/>
      <c r="Q95" s="418"/>
      <c r="R95" s="458" t="s">
        <v>560</v>
      </c>
      <c r="S95" s="412"/>
      <c r="T95" s="412"/>
      <c r="U95" s="412"/>
      <c r="V95" s="412"/>
      <c r="W95" s="412"/>
      <c r="X95" s="412"/>
      <c r="Y95" s="412"/>
      <c r="Z95" s="412"/>
    </row>
    <row r="96" spans="1:34" s="371" customFormat="1" ht="14.25">
      <c r="A96" s="435">
        <v>2</v>
      </c>
      <c r="B96" s="375">
        <v>44238</v>
      </c>
      <c r="C96" s="437"/>
      <c r="D96" s="387" t="s">
        <v>446</v>
      </c>
      <c r="E96" s="380" t="s">
        <v>558</v>
      </c>
      <c r="F96" s="389" t="s">
        <v>891</v>
      </c>
      <c r="G96" s="385">
        <v>1390</v>
      </c>
      <c r="H96" s="389"/>
      <c r="I96" s="377" t="s">
        <v>892</v>
      </c>
      <c r="J96" s="524" t="s">
        <v>559</v>
      </c>
      <c r="K96" s="524"/>
      <c r="L96" s="408"/>
      <c r="M96" s="404"/>
      <c r="N96" s="409"/>
      <c r="O96" s="411"/>
      <c r="P96" s="95"/>
      <c r="Q96" s="418"/>
      <c r="R96" s="458" t="s">
        <v>560</v>
      </c>
      <c r="S96" s="412"/>
      <c r="T96" s="412"/>
      <c r="U96" s="412"/>
      <c r="V96" s="412"/>
      <c r="W96" s="412"/>
      <c r="X96" s="412"/>
      <c r="Y96" s="412"/>
      <c r="Z96" s="412"/>
    </row>
    <row r="97" spans="1:29" s="5" customFormat="1">
      <c r="A97" s="366"/>
      <c r="B97" s="367"/>
      <c r="C97" s="368"/>
      <c r="D97" s="369"/>
      <c r="E97" s="398"/>
      <c r="F97" s="398"/>
      <c r="G97" s="456"/>
      <c r="H97" s="456"/>
      <c r="I97" s="398"/>
      <c r="J97" s="457"/>
      <c r="K97" s="452"/>
      <c r="L97" s="453"/>
      <c r="M97" s="454"/>
      <c r="N97" s="455"/>
      <c r="O97" s="370"/>
      <c r="P97" s="120"/>
      <c r="Q97"/>
      <c r="R97" s="91"/>
      <c r="T97" s="54"/>
      <c r="U97" s="54"/>
      <c r="V97" s="54"/>
      <c r="W97" s="54"/>
      <c r="X97" s="54"/>
      <c r="Y97" s="54"/>
      <c r="Z97" s="54"/>
    </row>
    <row r="98" spans="1:29">
      <c r="A98" s="20" t="s">
        <v>561</v>
      </c>
      <c r="B98" s="20"/>
      <c r="C98" s="20"/>
      <c r="D98" s="20"/>
      <c r="E98" s="2"/>
      <c r="F98" s="27" t="s">
        <v>563</v>
      </c>
      <c r="G98" s="79"/>
      <c r="H98" s="79"/>
      <c r="I98" s="35"/>
      <c r="J98" s="82"/>
      <c r="K98" s="80"/>
      <c r="L98" s="81"/>
      <c r="M98" s="82"/>
      <c r="N98" s="83"/>
      <c r="O98" s="121"/>
      <c r="P98" s="8"/>
      <c r="Q98" s="13"/>
      <c r="R98" s="93"/>
      <c r="S98" s="13"/>
      <c r="T98" s="13"/>
      <c r="U98" s="13"/>
      <c r="V98" s="13"/>
      <c r="W98" s="13"/>
      <c r="X98" s="13"/>
      <c r="Y98" s="13"/>
    </row>
    <row r="99" spans="1:29">
      <c r="A99" s="26" t="s">
        <v>562</v>
      </c>
      <c r="B99" s="20"/>
      <c r="C99" s="20"/>
      <c r="D99" s="20"/>
      <c r="E99" s="29"/>
      <c r="F99" s="27" t="s">
        <v>565</v>
      </c>
      <c r="G99" s="9"/>
      <c r="H99" s="9"/>
      <c r="I99" s="9"/>
      <c r="J99" s="50"/>
      <c r="K99" s="9"/>
      <c r="L99" s="9"/>
      <c r="M99" s="9"/>
      <c r="N99" s="8"/>
      <c r="O99" s="50"/>
      <c r="Q99" s="4"/>
      <c r="R99" s="14"/>
      <c r="S99" s="13"/>
      <c r="T99" s="13"/>
      <c r="U99" s="13"/>
      <c r="V99" s="13"/>
      <c r="W99" s="13"/>
      <c r="X99" s="13"/>
      <c r="Y99" s="13"/>
      <c r="Z99" s="13"/>
    </row>
    <row r="100" spans="1:29">
      <c r="A100" s="26"/>
      <c r="B100" s="20"/>
      <c r="C100" s="20"/>
      <c r="D100" s="20"/>
      <c r="E100" s="29"/>
      <c r="F100" s="27"/>
      <c r="G100" s="9"/>
      <c r="H100" s="9"/>
      <c r="I100" s="9"/>
      <c r="J100" s="50"/>
      <c r="K100" s="9"/>
      <c r="L100" s="9"/>
      <c r="M100" s="9"/>
      <c r="N100" s="8"/>
      <c r="O100" s="50"/>
      <c r="Q100" s="4"/>
      <c r="R100" s="79"/>
      <c r="S100" s="13"/>
      <c r="T100" s="13"/>
      <c r="U100" s="13"/>
      <c r="V100" s="13"/>
      <c r="W100" s="13"/>
      <c r="X100" s="13"/>
      <c r="Y100" s="13"/>
      <c r="Z100" s="13"/>
    </row>
    <row r="101" spans="1:29" ht="15">
      <c r="A101" s="8"/>
      <c r="B101" s="30" t="s">
        <v>826</v>
      </c>
      <c r="C101" s="30"/>
      <c r="D101" s="30"/>
      <c r="E101" s="30"/>
      <c r="F101" s="31"/>
      <c r="G101" s="29"/>
      <c r="H101" s="29"/>
      <c r="I101" s="70"/>
      <c r="J101" s="71"/>
      <c r="K101" s="72"/>
      <c r="L101" s="393"/>
      <c r="M101" s="9"/>
      <c r="N101" s="8"/>
      <c r="O101" s="50"/>
      <c r="Q101" s="4"/>
      <c r="R101" s="79"/>
      <c r="S101" s="13"/>
      <c r="T101" s="13"/>
      <c r="U101" s="13"/>
      <c r="V101" s="13"/>
      <c r="W101" s="13"/>
      <c r="X101" s="13"/>
      <c r="Y101" s="13"/>
      <c r="Z101" s="13"/>
    </row>
    <row r="102" spans="1:29" ht="38.25">
      <c r="A102" s="17" t="s">
        <v>16</v>
      </c>
      <c r="B102" s="18" t="s">
        <v>535</v>
      </c>
      <c r="C102" s="18"/>
      <c r="D102" s="19" t="s">
        <v>546</v>
      </c>
      <c r="E102" s="18" t="s">
        <v>547</v>
      </c>
      <c r="F102" s="18" t="s">
        <v>548</v>
      </c>
      <c r="G102" s="18" t="s">
        <v>567</v>
      </c>
      <c r="H102" s="18" t="s">
        <v>550</v>
      </c>
      <c r="I102" s="18" t="s">
        <v>551</v>
      </c>
      <c r="J102" s="73" t="s">
        <v>552</v>
      </c>
      <c r="K102" s="59" t="s">
        <v>568</v>
      </c>
      <c r="L102" s="74" t="s">
        <v>569</v>
      </c>
      <c r="M102" s="18" t="s">
        <v>570</v>
      </c>
      <c r="N102" s="394" t="s">
        <v>822</v>
      </c>
      <c r="O102" s="60" t="s">
        <v>821</v>
      </c>
      <c r="P102" s="18" t="s">
        <v>555</v>
      </c>
      <c r="Q102" s="75" t="s">
        <v>556</v>
      </c>
      <c r="R102" s="79"/>
      <c r="S102" s="13"/>
      <c r="T102" s="13"/>
      <c r="U102" s="13"/>
      <c r="V102" s="13"/>
      <c r="W102" s="13"/>
      <c r="X102" s="13"/>
      <c r="Y102" s="13"/>
      <c r="Z102" s="13"/>
    </row>
    <row r="103" spans="1:29" ht="14.25">
      <c r="A103" s="360"/>
      <c r="B103" s="375"/>
      <c r="C103" s="379"/>
      <c r="D103" s="387"/>
      <c r="E103" s="380"/>
      <c r="F103" s="405"/>
      <c r="G103" s="385"/>
      <c r="H103" s="380"/>
      <c r="I103" s="377"/>
      <c r="J103" s="416"/>
      <c r="K103" s="416"/>
      <c r="L103" s="417"/>
      <c r="M103" s="415"/>
      <c r="N103" s="417"/>
      <c r="O103" s="404"/>
      <c r="P103" s="381"/>
      <c r="Q103" s="395"/>
      <c r="R103" s="413"/>
      <c r="S103" s="403"/>
      <c r="T103" s="13"/>
      <c r="U103" s="412"/>
      <c r="V103" s="412"/>
      <c r="W103" s="412"/>
      <c r="X103" s="412"/>
      <c r="Y103" s="412"/>
      <c r="Z103" s="412"/>
      <c r="AA103" s="371"/>
      <c r="AB103" s="371"/>
      <c r="AC103" s="371"/>
    </row>
    <row r="104" spans="1:29" ht="14.25">
      <c r="A104" s="360"/>
      <c r="B104" s="375"/>
      <c r="C104" s="379"/>
      <c r="D104" s="387"/>
      <c r="E104" s="380"/>
      <c r="F104" s="405"/>
      <c r="G104" s="385"/>
      <c r="H104" s="380"/>
      <c r="I104" s="377"/>
      <c r="J104" s="416"/>
      <c r="K104" s="416"/>
      <c r="L104" s="417"/>
      <c r="M104" s="415"/>
      <c r="N104" s="417"/>
      <c r="O104" s="404"/>
      <c r="P104" s="381"/>
      <c r="Q104" s="395"/>
      <c r="R104" s="413"/>
      <c r="S104" s="403"/>
      <c r="T104" s="13"/>
      <c r="U104" s="412"/>
      <c r="V104" s="412"/>
      <c r="W104" s="412"/>
      <c r="X104" s="412"/>
      <c r="Y104" s="412"/>
      <c r="Z104" s="412"/>
      <c r="AA104" s="371"/>
      <c r="AB104" s="371"/>
      <c r="AC104" s="371"/>
    </row>
    <row r="105" spans="1:29" s="371" customFormat="1" ht="14.25">
      <c r="A105" s="360"/>
      <c r="B105" s="375"/>
      <c r="C105" s="379"/>
      <c r="D105" s="387"/>
      <c r="E105" s="380"/>
      <c r="F105" s="405"/>
      <c r="G105" s="385"/>
      <c r="H105" s="380"/>
      <c r="I105" s="377"/>
      <c r="J105" s="416"/>
      <c r="K105" s="416"/>
      <c r="L105" s="417"/>
      <c r="M105" s="415"/>
      <c r="N105" s="417"/>
      <c r="O105" s="404"/>
      <c r="P105" s="381"/>
      <c r="Q105" s="395"/>
      <c r="R105" s="410"/>
      <c r="S105" s="412"/>
      <c r="T105" s="412"/>
      <c r="U105" s="412"/>
      <c r="V105" s="412"/>
      <c r="W105" s="412"/>
      <c r="X105" s="412"/>
      <c r="Y105" s="412"/>
      <c r="Z105" s="412"/>
    </row>
    <row r="106" spans="1:29" s="371" customFormat="1" ht="14.25">
      <c r="A106" s="360"/>
      <c r="B106" s="375"/>
      <c r="C106" s="379"/>
      <c r="D106" s="387"/>
      <c r="E106" s="380"/>
      <c r="F106" s="416"/>
      <c r="G106" s="389"/>
      <c r="H106" s="380"/>
      <c r="I106" s="377"/>
      <c r="J106" s="416"/>
      <c r="K106" s="416"/>
      <c r="L106" s="417"/>
      <c r="M106" s="415"/>
      <c r="N106" s="417"/>
      <c r="O106" s="404"/>
      <c r="P106" s="381"/>
      <c r="Q106" s="395"/>
      <c r="R106" s="410"/>
      <c r="S106" s="412"/>
      <c r="T106" s="412"/>
      <c r="U106" s="412"/>
      <c r="V106" s="412"/>
      <c r="W106" s="412"/>
      <c r="X106" s="412"/>
      <c r="Y106" s="412"/>
      <c r="Z106" s="412"/>
    </row>
    <row r="107" spans="1:29" s="371" customFormat="1" ht="14.25">
      <c r="A107" s="360"/>
      <c r="B107" s="375"/>
      <c r="C107" s="379"/>
      <c r="D107" s="387"/>
      <c r="E107" s="380"/>
      <c r="F107" s="416"/>
      <c r="G107" s="389"/>
      <c r="H107" s="380"/>
      <c r="I107" s="377"/>
      <c r="J107" s="416"/>
      <c r="K107" s="416"/>
      <c r="L107" s="417"/>
      <c r="M107" s="415"/>
      <c r="N107" s="417"/>
      <c r="O107" s="404"/>
      <c r="P107" s="381"/>
      <c r="Q107" s="395"/>
      <c r="R107" s="410"/>
      <c r="S107" s="412"/>
      <c r="T107" s="412"/>
      <c r="U107" s="412"/>
      <c r="V107" s="412"/>
      <c r="W107" s="412"/>
      <c r="X107" s="412"/>
      <c r="Y107" s="412"/>
      <c r="Z107" s="412"/>
    </row>
    <row r="108" spans="1:29" s="371" customFormat="1" ht="14.25">
      <c r="A108" s="360"/>
      <c r="B108" s="375"/>
      <c r="C108" s="379"/>
      <c r="D108" s="387"/>
      <c r="E108" s="380"/>
      <c r="F108" s="405"/>
      <c r="G108" s="385"/>
      <c r="H108" s="380"/>
      <c r="I108" s="377"/>
      <c r="J108" s="416"/>
      <c r="K108" s="407"/>
      <c r="L108" s="417"/>
      <c r="M108" s="415"/>
      <c r="N108" s="417"/>
      <c r="O108" s="404"/>
      <c r="P108" s="409"/>
      <c r="Q108" s="395"/>
      <c r="R108" s="410"/>
      <c r="S108" s="412"/>
      <c r="T108" s="412"/>
      <c r="U108" s="412"/>
      <c r="V108" s="412"/>
      <c r="W108" s="412"/>
      <c r="X108" s="412"/>
      <c r="Y108" s="412"/>
      <c r="Z108" s="412"/>
    </row>
    <row r="109" spans="1:29" s="371" customFormat="1" ht="14.25">
      <c r="A109" s="360"/>
      <c r="B109" s="375"/>
      <c r="C109" s="379"/>
      <c r="D109" s="387"/>
      <c r="E109" s="380"/>
      <c r="F109" s="405"/>
      <c r="G109" s="385"/>
      <c r="H109" s="380"/>
      <c r="I109" s="377"/>
      <c r="J109" s="407"/>
      <c r="K109" s="407"/>
      <c r="L109" s="407"/>
      <c r="M109" s="407"/>
      <c r="N109" s="408"/>
      <c r="O109" s="419"/>
      <c r="P109" s="409"/>
      <c r="Q109" s="395"/>
      <c r="R109" s="410"/>
      <c r="S109" s="412"/>
      <c r="T109" s="412"/>
      <c r="U109" s="412"/>
      <c r="V109" s="412"/>
      <c r="W109" s="412"/>
      <c r="X109" s="412"/>
      <c r="Y109" s="412"/>
      <c r="Z109" s="412"/>
    </row>
    <row r="110" spans="1:29" s="371" customFormat="1" ht="14.25">
      <c r="A110" s="360"/>
      <c r="B110" s="375"/>
      <c r="C110" s="379"/>
      <c r="D110" s="387"/>
      <c r="E110" s="380"/>
      <c r="F110" s="416"/>
      <c r="G110" s="389"/>
      <c r="H110" s="380"/>
      <c r="I110" s="377"/>
      <c r="J110" s="416"/>
      <c r="K110" s="416"/>
      <c r="L110" s="417"/>
      <c r="M110" s="415"/>
      <c r="N110" s="417"/>
      <c r="O110" s="404"/>
      <c r="P110" s="381"/>
      <c r="Q110" s="395"/>
      <c r="R110" s="413"/>
      <c r="S110" s="403"/>
      <c r="T110" s="412"/>
      <c r="U110" s="412"/>
      <c r="V110" s="412"/>
      <c r="W110" s="412"/>
      <c r="X110" s="412"/>
      <c r="Y110" s="412"/>
      <c r="Z110" s="412"/>
    </row>
    <row r="111" spans="1:29" s="371" customFormat="1" ht="14.25">
      <c r="A111" s="360"/>
      <c r="B111" s="375"/>
      <c r="C111" s="379"/>
      <c r="D111" s="387"/>
      <c r="E111" s="380"/>
      <c r="F111" s="405"/>
      <c r="G111" s="385"/>
      <c r="H111" s="380"/>
      <c r="I111" s="377"/>
      <c r="J111" s="354"/>
      <c r="K111" s="354"/>
      <c r="L111" s="354"/>
      <c r="M111" s="354"/>
      <c r="N111" s="406"/>
      <c r="O111" s="404"/>
      <c r="P111" s="382"/>
      <c r="Q111" s="395"/>
      <c r="R111" s="413"/>
      <c r="S111" s="403"/>
      <c r="T111" s="412"/>
      <c r="U111" s="412"/>
      <c r="V111" s="412"/>
      <c r="W111" s="412"/>
      <c r="X111" s="412"/>
      <c r="Y111" s="412"/>
      <c r="Z111" s="412"/>
    </row>
    <row r="112" spans="1:29">
      <c r="A112" s="26"/>
      <c r="B112" s="20"/>
      <c r="C112" s="20"/>
      <c r="D112" s="20"/>
      <c r="E112" s="29"/>
      <c r="F112" s="27"/>
      <c r="G112" s="9"/>
      <c r="H112" s="9"/>
      <c r="I112" s="9"/>
      <c r="J112" s="50"/>
      <c r="K112" s="9"/>
      <c r="L112" s="9"/>
      <c r="M112" s="9"/>
      <c r="N112" s="8"/>
      <c r="O112" s="50"/>
      <c r="P112" s="4"/>
      <c r="Q112" s="8"/>
      <c r="R112" s="138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26"/>
      <c r="B113" s="20"/>
      <c r="C113" s="20"/>
      <c r="D113" s="20"/>
      <c r="E113" s="29"/>
      <c r="F113" s="27"/>
      <c r="G113" s="38"/>
      <c r="H113" s="39"/>
      <c r="I113" s="79"/>
      <c r="J113" s="14"/>
      <c r="K113" s="80"/>
      <c r="L113" s="81"/>
      <c r="M113" s="82"/>
      <c r="N113" s="83"/>
      <c r="O113" s="84"/>
      <c r="P113" s="8"/>
      <c r="Q113" s="13"/>
      <c r="R113" s="138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34"/>
      <c r="B114" s="42"/>
      <c r="C114" s="99"/>
      <c r="D114" s="3"/>
      <c r="E114" s="35"/>
      <c r="F114" s="79"/>
      <c r="G114" s="38"/>
      <c r="H114" s="39"/>
      <c r="I114" s="79"/>
      <c r="J114" s="14"/>
      <c r="K114" s="80"/>
      <c r="L114" s="81"/>
      <c r="M114" s="82"/>
      <c r="N114" s="83"/>
      <c r="O114" s="84"/>
      <c r="P114" s="8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 ht="15">
      <c r="A115" s="2"/>
      <c r="B115" s="100" t="s">
        <v>577</v>
      </c>
      <c r="C115" s="100"/>
      <c r="D115" s="100"/>
      <c r="E115" s="100"/>
      <c r="F115" s="14"/>
      <c r="G115" s="14"/>
      <c r="H115" s="101"/>
      <c r="I115" s="14"/>
      <c r="J115" s="71"/>
      <c r="K115" s="72"/>
      <c r="L115" s="14"/>
      <c r="M115" s="14"/>
      <c r="N115" s="13"/>
      <c r="O115" s="95"/>
      <c r="P115" s="8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 ht="38.25">
      <c r="A116" s="17" t="s">
        <v>16</v>
      </c>
      <c r="B116" s="18" t="s">
        <v>535</v>
      </c>
      <c r="C116" s="18"/>
      <c r="D116" s="19" t="s">
        <v>546</v>
      </c>
      <c r="E116" s="18" t="s">
        <v>547</v>
      </c>
      <c r="F116" s="18" t="s">
        <v>548</v>
      </c>
      <c r="G116" s="18" t="s">
        <v>578</v>
      </c>
      <c r="H116" s="18" t="s">
        <v>579</v>
      </c>
      <c r="I116" s="18" t="s">
        <v>551</v>
      </c>
      <c r="J116" s="58" t="s">
        <v>552</v>
      </c>
      <c r="K116" s="18" t="s">
        <v>553</v>
      </c>
      <c r="L116" s="18" t="s">
        <v>554</v>
      </c>
      <c r="M116" s="18" t="s">
        <v>555</v>
      </c>
      <c r="N116" s="19" t="s">
        <v>556</v>
      </c>
      <c r="O116" s="95"/>
      <c r="P116" s="8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4">
        <v>1</v>
      </c>
      <c r="B117" s="102">
        <v>41579</v>
      </c>
      <c r="C117" s="102"/>
      <c r="D117" s="103" t="s">
        <v>580</v>
      </c>
      <c r="E117" s="104" t="s">
        <v>581</v>
      </c>
      <c r="F117" s="105">
        <v>82</v>
      </c>
      <c r="G117" s="104" t="s">
        <v>582</v>
      </c>
      <c r="H117" s="104">
        <v>100</v>
      </c>
      <c r="I117" s="122">
        <v>100</v>
      </c>
      <c r="J117" s="123" t="s">
        <v>583</v>
      </c>
      <c r="K117" s="124">
        <f t="shared" ref="K117:K148" si="59">H117-F117</f>
        <v>18</v>
      </c>
      <c r="L117" s="125">
        <f t="shared" ref="L117:L148" si="60">K117/F117</f>
        <v>0.21951219512195122</v>
      </c>
      <c r="M117" s="126" t="s">
        <v>557</v>
      </c>
      <c r="N117" s="127">
        <v>42657</v>
      </c>
      <c r="O117" s="50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4">
        <v>2</v>
      </c>
      <c r="B118" s="102">
        <v>41794</v>
      </c>
      <c r="C118" s="102"/>
      <c r="D118" s="103" t="s">
        <v>584</v>
      </c>
      <c r="E118" s="104" t="s">
        <v>558</v>
      </c>
      <c r="F118" s="105">
        <v>257</v>
      </c>
      <c r="G118" s="104" t="s">
        <v>582</v>
      </c>
      <c r="H118" s="104">
        <v>300</v>
      </c>
      <c r="I118" s="122">
        <v>300</v>
      </c>
      <c r="J118" s="123" t="s">
        <v>583</v>
      </c>
      <c r="K118" s="124">
        <f t="shared" si="59"/>
        <v>43</v>
      </c>
      <c r="L118" s="125">
        <f t="shared" si="60"/>
        <v>0.16731517509727625</v>
      </c>
      <c r="M118" s="126" t="s">
        <v>557</v>
      </c>
      <c r="N118" s="127">
        <v>41822</v>
      </c>
      <c r="O118" s="50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4">
        <v>3</v>
      </c>
      <c r="B119" s="102">
        <v>41828</v>
      </c>
      <c r="C119" s="102"/>
      <c r="D119" s="103" t="s">
        <v>585</v>
      </c>
      <c r="E119" s="104" t="s">
        <v>558</v>
      </c>
      <c r="F119" s="105">
        <v>393</v>
      </c>
      <c r="G119" s="104" t="s">
        <v>582</v>
      </c>
      <c r="H119" s="104">
        <v>468</v>
      </c>
      <c r="I119" s="122">
        <v>468</v>
      </c>
      <c r="J119" s="123" t="s">
        <v>583</v>
      </c>
      <c r="K119" s="124">
        <f t="shared" si="59"/>
        <v>75</v>
      </c>
      <c r="L119" s="125">
        <f t="shared" si="60"/>
        <v>0.19083969465648856</v>
      </c>
      <c r="M119" s="126" t="s">
        <v>557</v>
      </c>
      <c r="N119" s="127">
        <v>41863</v>
      </c>
      <c r="O119" s="50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4">
        <v>4</v>
      </c>
      <c r="B120" s="102">
        <v>41857</v>
      </c>
      <c r="C120" s="102"/>
      <c r="D120" s="103" t="s">
        <v>586</v>
      </c>
      <c r="E120" s="104" t="s">
        <v>558</v>
      </c>
      <c r="F120" s="105">
        <v>205</v>
      </c>
      <c r="G120" s="104" t="s">
        <v>582</v>
      </c>
      <c r="H120" s="104">
        <v>275</v>
      </c>
      <c r="I120" s="122">
        <v>250</v>
      </c>
      <c r="J120" s="123" t="s">
        <v>583</v>
      </c>
      <c r="K120" s="124">
        <f t="shared" si="59"/>
        <v>70</v>
      </c>
      <c r="L120" s="125">
        <f t="shared" si="60"/>
        <v>0.34146341463414637</v>
      </c>
      <c r="M120" s="126" t="s">
        <v>557</v>
      </c>
      <c r="N120" s="127">
        <v>41962</v>
      </c>
      <c r="O120" s="50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4">
        <v>5</v>
      </c>
      <c r="B121" s="102">
        <v>41886</v>
      </c>
      <c r="C121" s="102"/>
      <c r="D121" s="103" t="s">
        <v>587</v>
      </c>
      <c r="E121" s="104" t="s">
        <v>558</v>
      </c>
      <c r="F121" s="105">
        <v>162</v>
      </c>
      <c r="G121" s="104" t="s">
        <v>582</v>
      </c>
      <c r="H121" s="104">
        <v>190</v>
      </c>
      <c r="I121" s="122">
        <v>190</v>
      </c>
      <c r="J121" s="123" t="s">
        <v>583</v>
      </c>
      <c r="K121" s="124">
        <f t="shared" si="59"/>
        <v>28</v>
      </c>
      <c r="L121" s="125">
        <f t="shared" si="60"/>
        <v>0.1728395061728395</v>
      </c>
      <c r="M121" s="126" t="s">
        <v>557</v>
      </c>
      <c r="N121" s="127">
        <v>42006</v>
      </c>
      <c r="O121" s="50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4">
        <v>6</v>
      </c>
      <c r="B122" s="102">
        <v>41886</v>
      </c>
      <c r="C122" s="102"/>
      <c r="D122" s="103" t="s">
        <v>588</v>
      </c>
      <c r="E122" s="104" t="s">
        <v>558</v>
      </c>
      <c r="F122" s="105">
        <v>75</v>
      </c>
      <c r="G122" s="104" t="s">
        <v>582</v>
      </c>
      <c r="H122" s="104">
        <v>91.5</v>
      </c>
      <c r="I122" s="122" t="s">
        <v>589</v>
      </c>
      <c r="J122" s="123" t="s">
        <v>590</v>
      </c>
      <c r="K122" s="124">
        <f t="shared" si="59"/>
        <v>16.5</v>
      </c>
      <c r="L122" s="125">
        <f t="shared" si="60"/>
        <v>0.22</v>
      </c>
      <c r="M122" s="126" t="s">
        <v>557</v>
      </c>
      <c r="N122" s="127">
        <v>41954</v>
      </c>
      <c r="O122" s="50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4">
        <v>7</v>
      </c>
      <c r="B123" s="102">
        <v>41913</v>
      </c>
      <c r="C123" s="102"/>
      <c r="D123" s="103" t="s">
        <v>591</v>
      </c>
      <c r="E123" s="104" t="s">
        <v>558</v>
      </c>
      <c r="F123" s="105">
        <v>850</v>
      </c>
      <c r="G123" s="104" t="s">
        <v>582</v>
      </c>
      <c r="H123" s="104">
        <v>982.5</v>
      </c>
      <c r="I123" s="122">
        <v>1050</v>
      </c>
      <c r="J123" s="123" t="s">
        <v>592</v>
      </c>
      <c r="K123" s="124">
        <f t="shared" si="59"/>
        <v>132.5</v>
      </c>
      <c r="L123" s="125">
        <f t="shared" si="60"/>
        <v>0.15588235294117647</v>
      </c>
      <c r="M123" s="126" t="s">
        <v>557</v>
      </c>
      <c r="N123" s="127">
        <v>42039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4">
        <v>8</v>
      </c>
      <c r="B124" s="102">
        <v>41913</v>
      </c>
      <c r="C124" s="102"/>
      <c r="D124" s="103" t="s">
        <v>593</v>
      </c>
      <c r="E124" s="104" t="s">
        <v>558</v>
      </c>
      <c r="F124" s="105">
        <v>475</v>
      </c>
      <c r="G124" s="104" t="s">
        <v>582</v>
      </c>
      <c r="H124" s="104">
        <v>515</v>
      </c>
      <c r="I124" s="122">
        <v>600</v>
      </c>
      <c r="J124" s="123" t="s">
        <v>594</v>
      </c>
      <c r="K124" s="124">
        <f t="shared" si="59"/>
        <v>40</v>
      </c>
      <c r="L124" s="125">
        <f t="shared" si="60"/>
        <v>8.4210526315789472E-2</v>
      </c>
      <c r="M124" s="126" t="s">
        <v>557</v>
      </c>
      <c r="N124" s="127">
        <v>41939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9</v>
      </c>
      <c r="B125" s="102">
        <v>41913</v>
      </c>
      <c r="C125" s="102"/>
      <c r="D125" s="103" t="s">
        <v>595</v>
      </c>
      <c r="E125" s="104" t="s">
        <v>558</v>
      </c>
      <c r="F125" s="105">
        <v>86</v>
      </c>
      <c r="G125" s="104" t="s">
        <v>582</v>
      </c>
      <c r="H125" s="104">
        <v>99</v>
      </c>
      <c r="I125" s="122">
        <v>140</v>
      </c>
      <c r="J125" s="123" t="s">
        <v>596</v>
      </c>
      <c r="K125" s="124">
        <f t="shared" si="59"/>
        <v>13</v>
      </c>
      <c r="L125" s="125">
        <f t="shared" si="60"/>
        <v>0.15116279069767441</v>
      </c>
      <c r="M125" s="126" t="s">
        <v>557</v>
      </c>
      <c r="N125" s="127">
        <v>41939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10</v>
      </c>
      <c r="B126" s="102">
        <v>41926</v>
      </c>
      <c r="C126" s="102"/>
      <c r="D126" s="103" t="s">
        <v>597</v>
      </c>
      <c r="E126" s="104" t="s">
        <v>558</v>
      </c>
      <c r="F126" s="105">
        <v>496.6</v>
      </c>
      <c r="G126" s="104" t="s">
        <v>582</v>
      </c>
      <c r="H126" s="104">
        <v>621</v>
      </c>
      <c r="I126" s="122">
        <v>580</v>
      </c>
      <c r="J126" s="123" t="s">
        <v>583</v>
      </c>
      <c r="K126" s="124">
        <f t="shared" si="59"/>
        <v>124.39999999999998</v>
      </c>
      <c r="L126" s="125">
        <f t="shared" si="60"/>
        <v>0.25050342327829234</v>
      </c>
      <c r="M126" s="126" t="s">
        <v>557</v>
      </c>
      <c r="N126" s="127">
        <v>42605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4">
        <v>11</v>
      </c>
      <c r="B127" s="102">
        <v>41926</v>
      </c>
      <c r="C127" s="102"/>
      <c r="D127" s="103" t="s">
        <v>598</v>
      </c>
      <c r="E127" s="104" t="s">
        <v>558</v>
      </c>
      <c r="F127" s="105">
        <v>2481.9</v>
      </c>
      <c r="G127" s="104" t="s">
        <v>582</v>
      </c>
      <c r="H127" s="104">
        <v>2840</v>
      </c>
      <c r="I127" s="122">
        <v>2870</v>
      </c>
      <c r="J127" s="123" t="s">
        <v>599</v>
      </c>
      <c r="K127" s="124">
        <f t="shared" si="59"/>
        <v>358.09999999999991</v>
      </c>
      <c r="L127" s="125">
        <f t="shared" si="60"/>
        <v>0.14428462065353154</v>
      </c>
      <c r="M127" s="126" t="s">
        <v>557</v>
      </c>
      <c r="N127" s="127">
        <v>42017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4">
        <v>12</v>
      </c>
      <c r="B128" s="102">
        <v>41928</v>
      </c>
      <c r="C128" s="102"/>
      <c r="D128" s="103" t="s">
        <v>600</v>
      </c>
      <c r="E128" s="104" t="s">
        <v>558</v>
      </c>
      <c r="F128" s="105">
        <v>84.5</v>
      </c>
      <c r="G128" s="104" t="s">
        <v>582</v>
      </c>
      <c r="H128" s="104">
        <v>93</v>
      </c>
      <c r="I128" s="122">
        <v>110</v>
      </c>
      <c r="J128" s="123" t="s">
        <v>601</v>
      </c>
      <c r="K128" s="124">
        <f t="shared" si="59"/>
        <v>8.5</v>
      </c>
      <c r="L128" s="125">
        <f t="shared" si="60"/>
        <v>0.10059171597633136</v>
      </c>
      <c r="M128" s="126" t="s">
        <v>557</v>
      </c>
      <c r="N128" s="127">
        <v>41939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4">
        <v>13</v>
      </c>
      <c r="B129" s="102">
        <v>41928</v>
      </c>
      <c r="C129" s="102"/>
      <c r="D129" s="103" t="s">
        <v>602</v>
      </c>
      <c r="E129" s="104" t="s">
        <v>558</v>
      </c>
      <c r="F129" s="105">
        <v>401</v>
      </c>
      <c r="G129" s="104" t="s">
        <v>582</v>
      </c>
      <c r="H129" s="104">
        <v>428</v>
      </c>
      <c r="I129" s="122">
        <v>450</v>
      </c>
      <c r="J129" s="123" t="s">
        <v>603</v>
      </c>
      <c r="K129" s="124">
        <f t="shared" si="59"/>
        <v>27</v>
      </c>
      <c r="L129" s="125">
        <f t="shared" si="60"/>
        <v>6.7331670822942641E-2</v>
      </c>
      <c r="M129" s="126" t="s">
        <v>557</v>
      </c>
      <c r="N129" s="127">
        <v>42020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14</v>
      </c>
      <c r="B130" s="102">
        <v>41928</v>
      </c>
      <c r="C130" s="102"/>
      <c r="D130" s="103" t="s">
        <v>604</v>
      </c>
      <c r="E130" s="104" t="s">
        <v>558</v>
      </c>
      <c r="F130" s="105">
        <v>101</v>
      </c>
      <c r="G130" s="104" t="s">
        <v>582</v>
      </c>
      <c r="H130" s="104">
        <v>112</v>
      </c>
      <c r="I130" s="122">
        <v>120</v>
      </c>
      <c r="J130" s="123" t="s">
        <v>605</v>
      </c>
      <c r="K130" s="124">
        <f t="shared" si="59"/>
        <v>11</v>
      </c>
      <c r="L130" s="125">
        <f t="shared" si="60"/>
        <v>0.10891089108910891</v>
      </c>
      <c r="M130" s="126" t="s">
        <v>557</v>
      </c>
      <c r="N130" s="127">
        <v>41939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4">
        <v>15</v>
      </c>
      <c r="B131" s="102">
        <v>41954</v>
      </c>
      <c r="C131" s="102"/>
      <c r="D131" s="103" t="s">
        <v>606</v>
      </c>
      <c r="E131" s="104" t="s">
        <v>558</v>
      </c>
      <c r="F131" s="105">
        <v>59</v>
      </c>
      <c r="G131" s="104" t="s">
        <v>582</v>
      </c>
      <c r="H131" s="104">
        <v>76</v>
      </c>
      <c r="I131" s="122">
        <v>76</v>
      </c>
      <c r="J131" s="123" t="s">
        <v>583</v>
      </c>
      <c r="K131" s="124">
        <f t="shared" si="59"/>
        <v>17</v>
      </c>
      <c r="L131" s="125">
        <f t="shared" si="60"/>
        <v>0.28813559322033899</v>
      </c>
      <c r="M131" s="126" t="s">
        <v>557</v>
      </c>
      <c r="N131" s="127">
        <v>43032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16</v>
      </c>
      <c r="B132" s="102">
        <v>41954</v>
      </c>
      <c r="C132" s="102"/>
      <c r="D132" s="103" t="s">
        <v>595</v>
      </c>
      <c r="E132" s="104" t="s">
        <v>558</v>
      </c>
      <c r="F132" s="105">
        <v>99</v>
      </c>
      <c r="G132" s="104" t="s">
        <v>582</v>
      </c>
      <c r="H132" s="104">
        <v>120</v>
      </c>
      <c r="I132" s="122">
        <v>120</v>
      </c>
      <c r="J132" s="123" t="s">
        <v>607</v>
      </c>
      <c r="K132" s="124">
        <f t="shared" si="59"/>
        <v>21</v>
      </c>
      <c r="L132" s="125">
        <f t="shared" si="60"/>
        <v>0.21212121212121213</v>
      </c>
      <c r="M132" s="126" t="s">
        <v>557</v>
      </c>
      <c r="N132" s="127">
        <v>41960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4">
        <v>17</v>
      </c>
      <c r="B133" s="102">
        <v>41956</v>
      </c>
      <c r="C133" s="102"/>
      <c r="D133" s="103" t="s">
        <v>608</v>
      </c>
      <c r="E133" s="104" t="s">
        <v>558</v>
      </c>
      <c r="F133" s="105">
        <v>22</v>
      </c>
      <c r="G133" s="104" t="s">
        <v>582</v>
      </c>
      <c r="H133" s="104">
        <v>33.549999999999997</v>
      </c>
      <c r="I133" s="122">
        <v>32</v>
      </c>
      <c r="J133" s="123" t="s">
        <v>609</v>
      </c>
      <c r="K133" s="124">
        <f t="shared" si="59"/>
        <v>11.549999999999997</v>
      </c>
      <c r="L133" s="125">
        <f t="shared" si="60"/>
        <v>0.52499999999999991</v>
      </c>
      <c r="M133" s="126" t="s">
        <v>557</v>
      </c>
      <c r="N133" s="127">
        <v>42188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18</v>
      </c>
      <c r="B134" s="102">
        <v>41976</v>
      </c>
      <c r="C134" s="102"/>
      <c r="D134" s="103" t="s">
        <v>610</v>
      </c>
      <c r="E134" s="104" t="s">
        <v>558</v>
      </c>
      <c r="F134" s="105">
        <v>440</v>
      </c>
      <c r="G134" s="104" t="s">
        <v>582</v>
      </c>
      <c r="H134" s="104">
        <v>520</v>
      </c>
      <c r="I134" s="122">
        <v>520</v>
      </c>
      <c r="J134" s="123" t="s">
        <v>611</v>
      </c>
      <c r="K134" s="124">
        <f t="shared" si="59"/>
        <v>80</v>
      </c>
      <c r="L134" s="125">
        <f t="shared" si="60"/>
        <v>0.18181818181818182</v>
      </c>
      <c r="M134" s="126" t="s">
        <v>557</v>
      </c>
      <c r="N134" s="127">
        <v>42208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4">
        <v>19</v>
      </c>
      <c r="B135" s="102">
        <v>41976</v>
      </c>
      <c r="C135" s="102"/>
      <c r="D135" s="103" t="s">
        <v>612</v>
      </c>
      <c r="E135" s="104" t="s">
        <v>558</v>
      </c>
      <c r="F135" s="105">
        <v>360</v>
      </c>
      <c r="G135" s="104" t="s">
        <v>582</v>
      </c>
      <c r="H135" s="104">
        <v>427</v>
      </c>
      <c r="I135" s="122">
        <v>425</v>
      </c>
      <c r="J135" s="123" t="s">
        <v>613</v>
      </c>
      <c r="K135" s="124">
        <f t="shared" si="59"/>
        <v>67</v>
      </c>
      <c r="L135" s="125">
        <f t="shared" si="60"/>
        <v>0.18611111111111112</v>
      </c>
      <c r="M135" s="126" t="s">
        <v>557</v>
      </c>
      <c r="N135" s="127">
        <v>42058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20</v>
      </c>
      <c r="B136" s="102">
        <v>42012</v>
      </c>
      <c r="C136" s="102"/>
      <c r="D136" s="103" t="s">
        <v>614</v>
      </c>
      <c r="E136" s="104" t="s">
        <v>558</v>
      </c>
      <c r="F136" s="105">
        <v>360</v>
      </c>
      <c r="G136" s="104" t="s">
        <v>582</v>
      </c>
      <c r="H136" s="104">
        <v>455</v>
      </c>
      <c r="I136" s="122">
        <v>420</v>
      </c>
      <c r="J136" s="123" t="s">
        <v>615</v>
      </c>
      <c r="K136" s="124">
        <f t="shared" si="59"/>
        <v>95</v>
      </c>
      <c r="L136" s="125">
        <f t="shared" si="60"/>
        <v>0.2638888888888889</v>
      </c>
      <c r="M136" s="126" t="s">
        <v>557</v>
      </c>
      <c r="N136" s="127">
        <v>42024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21</v>
      </c>
      <c r="B137" s="102">
        <v>42012</v>
      </c>
      <c r="C137" s="102"/>
      <c r="D137" s="103" t="s">
        <v>616</v>
      </c>
      <c r="E137" s="104" t="s">
        <v>558</v>
      </c>
      <c r="F137" s="105">
        <v>130</v>
      </c>
      <c r="G137" s="104"/>
      <c r="H137" s="104">
        <v>175.5</v>
      </c>
      <c r="I137" s="122">
        <v>165</v>
      </c>
      <c r="J137" s="123" t="s">
        <v>617</v>
      </c>
      <c r="K137" s="124">
        <f t="shared" si="59"/>
        <v>45.5</v>
      </c>
      <c r="L137" s="125">
        <f t="shared" si="60"/>
        <v>0.35</v>
      </c>
      <c r="M137" s="126" t="s">
        <v>557</v>
      </c>
      <c r="N137" s="127">
        <v>43088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22</v>
      </c>
      <c r="B138" s="102">
        <v>42040</v>
      </c>
      <c r="C138" s="102"/>
      <c r="D138" s="103" t="s">
        <v>377</v>
      </c>
      <c r="E138" s="104" t="s">
        <v>581</v>
      </c>
      <c r="F138" s="105">
        <v>98</v>
      </c>
      <c r="G138" s="104"/>
      <c r="H138" s="104">
        <v>120</v>
      </c>
      <c r="I138" s="122">
        <v>120</v>
      </c>
      <c r="J138" s="123" t="s">
        <v>583</v>
      </c>
      <c r="K138" s="124">
        <f t="shared" si="59"/>
        <v>22</v>
      </c>
      <c r="L138" s="125">
        <f t="shared" si="60"/>
        <v>0.22448979591836735</v>
      </c>
      <c r="M138" s="126" t="s">
        <v>557</v>
      </c>
      <c r="N138" s="127">
        <v>42753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23</v>
      </c>
      <c r="B139" s="102">
        <v>42040</v>
      </c>
      <c r="C139" s="102"/>
      <c r="D139" s="103" t="s">
        <v>618</v>
      </c>
      <c r="E139" s="104" t="s">
        <v>581</v>
      </c>
      <c r="F139" s="105">
        <v>196</v>
      </c>
      <c r="G139" s="104"/>
      <c r="H139" s="104">
        <v>262</v>
      </c>
      <c r="I139" s="122">
        <v>255</v>
      </c>
      <c r="J139" s="123" t="s">
        <v>583</v>
      </c>
      <c r="K139" s="124">
        <f t="shared" si="59"/>
        <v>66</v>
      </c>
      <c r="L139" s="125">
        <f t="shared" si="60"/>
        <v>0.33673469387755101</v>
      </c>
      <c r="M139" s="126" t="s">
        <v>557</v>
      </c>
      <c r="N139" s="127">
        <v>42599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5">
        <v>24</v>
      </c>
      <c r="B140" s="106">
        <v>42067</v>
      </c>
      <c r="C140" s="106"/>
      <c r="D140" s="107" t="s">
        <v>376</v>
      </c>
      <c r="E140" s="108" t="s">
        <v>581</v>
      </c>
      <c r="F140" s="109">
        <v>235</v>
      </c>
      <c r="G140" s="109"/>
      <c r="H140" s="110">
        <v>77</v>
      </c>
      <c r="I140" s="128" t="s">
        <v>619</v>
      </c>
      <c r="J140" s="129" t="s">
        <v>620</v>
      </c>
      <c r="K140" s="130">
        <f t="shared" si="59"/>
        <v>-158</v>
      </c>
      <c r="L140" s="131">
        <f t="shared" si="60"/>
        <v>-0.67234042553191486</v>
      </c>
      <c r="M140" s="132" t="s">
        <v>621</v>
      </c>
      <c r="N140" s="133">
        <v>43522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25</v>
      </c>
      <c r="B141" s="102">
        <v>42067</v>
      </c>
      <c r="C141" s="102"/>
      <c r="D141" s="103" t="s">
        <v>454</v>
      </c>
      <c r="E141" s="104" t="s">
        <v>581</v>
      </c>
      <c r="F141" s="105">
        <v>185</v>
      </c>
      <c r="G141" s="104"/>
      <c r="H141" s="104">
        <v>224</v>
      </c>
      <c r="I141" s="122" t="s">
        <v>622</v>
      </c>
      <c r="J141" s="123" t="s">
        <v>583</v>
      </c>
      <c r="K141" s="124">
        <f t="shared" si="59"/>
        <v>39</v>
      </c>
      <c r="L141" s="125">
        <f t="shared" si="60"/>
        <v>0.21081081081081082</v>
      </c>
      <c r="M141" s="126" t="s">
        <v>557</v>
      </c>
      <c r="N141" s="127">
        <v>42647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341">
        <v>26</v>
      </c>
      <c r="B142" s="111">
        <v>42090</v>
      </c>
      <c r="C142" s="111"/>
      <c r="D142" s="112" t="s">
        <v>623</v>
      </c>
      <c r="E142" s="113" t="s">
        <v>581</v>
      </c>
      <c r="F142" s="114">
        <v>49.5</v>
      </c>
      <c r="G142" s="115"/>
      <c r="H142" s="115">
        <v>15.85</v>
      </c>
      <c r="I142" s="115">
        <v>67</v>
      </c>
      <c r="J142" s="134" t="s">
        <v>624</v>
      </c>
      <c r="K142" s="115">
        <f t="shared" si="59"/>
        <v>-33.65</v>
      </c>
      <c r="L142" s="135">
        <f t="shared" si="60"/>
        <v>-0.67979797979797973</v>
      </c>
      <c r="M142" s="132" t="s">
        <v>621</v>
      </c>
      <c r="N142" s="136">
        <v>43627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27</v>
      </c>
      <c r="B143" s="102">
        <v>42093</v>
      </c>
      <c r="C143" s="102"/>
      <c r="D143" s="103" t="s">
        <v>625</v>
      </c>
      <c r="E143" s="104" t="s">
        <v>581</v>
      </c>
      <c r="F143" s="105">
        <v>183.5</v>
      </c>
      <c r="G143" s="104"/>
      <c r="H143" s="104">
        <v>219</v>
      </c>
      <c r="I143" s="122">
        <v>218</v>
      </c>
      <c r="J143" s="123" t="s">
        <v>626</v>
      </c>
      <c r="K143" s="124">
        <f t="shared" si="59"/>
        <v>35.5</v>
      </c>
      <c r="L143" s="125">
        <f t="shared" si="60"/>
        <v>0.19346049046321526</v>
      </c>
      <c r="M143" s="126" t="s">
        <v>557</v>
      </c>
      <c r="N143" s="127">
        <v>42103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28</v>
      </c>
      <c r="B144" s="102">
        <v>42114</v>
      </c>
      <c r="C144" s="102"/>
      <c r="D144" s="103" t="s">
        <v>627</v>
      </c>
      <c r="E144" s="104" t="s">
        <v>581</v>
      </c>
      <c r="F144" s="105">
        <f>(227+237)/2</f>
        <v>232</v>
      </c>
      <c r="G144" s="104"/>
      <c r="H144" s="104">
        <v>298</v>
      </c>
      <c r="I144" s="122">
        <v>298</v>
      </c>
      <c r="J144" s="123" t="s">
        <v>583</v>
      </c>
      <c r="K144" s="124">
        <f t="shared" si="59"/>
        <v>66</v>
      </c>
      <c r="L144" s="125">
        <f t="shared" si="60"/>
        <v>0.28448275862068967</v>
      </c>
      <c r="M144" s="126" t="s">
        <v>557</v>
      </c>
      <c r="N144" s="127">
        <v>42823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29</v>
      </c>
      <c r="B145" s="102">
        <v>42128</v>
      </c>
      <c r="C145" s="102"/>
      <c r="D145" s="103" t="s">
        <v>628</v>
      </c>
      <c r="E145" s="104" t="s">
        <v>558</v>
      </c>
      <c r="F145" s="105">
        <v>385</v>
      </c>
      <c r="G145" s="104"/>
      <c r="H145" s="104">
        <f>212.5+331</f>
        <v>543.5</v>
      </c>
      <c r="I145" s="122">
        <v>510</v>
      </c>
      <c r="J145" s="123" t="s">
        <v>629</v>
      </c>
      <c r="K145" s="124">
        <f t="shared" si="59"/>
        <v>158.5</v>
      </c>
      <c r="L145" s="125">
        <f t="shared" si="60"/>
        <v>0.41168831168831171</v>
      </c>
      <c r="M145" s="126" t="s">
        <v>557</v>
      </c>
      <c r="N145" s="127">
        <v>42235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30</v>
      </c>
      <c r="B146" s="102">
        <v>42128</v>
      </c>
      <c r="C146" s="102"/>
      <c r="D146" s="103" t="s">
        <v>630</v>
      </c>
      <c r="E146" s="104" t="s">
        <v>558</v>
      </c>
      <c r="F146" s="105">
        <v>115.5</v>
      </c>
      <c r="G146" s="104"/>
      <c r="H146" s="104">
        <v>146</v>
      </c>
      <c r="I146" s="122">
        <v>142</v>
      </c>
      <c r="J146" s="123" t="s">
        <v>631</v>
      </c>
      <c r="K146" s="124">
        <f t="shared" si="59"/>
        <v>30.5</v>
      </c>
      <c r="L146" s="125">
        <f t="shared" si="60"/>
        <v>0.26406926406926406</v>
      </c>
      <c r="M146" s="126" t="s">
        <v>557</v>
      </c>
      <c r="N146" s="127">
        <v>42202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31</v>
      </c>
      <c r="B147" s="102">
        <v>42151</v>
      </c>
      <c r="C147" s="102"/>
      <c r="D147" s="103" t="s">
        <v>632</v>
      </c>
      <c r="E147" s="104" t="s">
        <v>558</v>
      </c>
      <c r="F147" s="105">
        <v>237.5</v>
      </c>
      <c r="G147" s="104"/>
      <c r="H147" s="104">
        <v>279.5</v>
      </c>
      <c r="I147" s="122">
        <v>278</v>
      </c>
      <c r="J147" s="123" t="s">
        <v>583</v>
      </c>
      <c r="K147" s="124">
        <f t="shared" si="59"/>
        <v>42</v>
      </c>
      <c r="L147" s="125">
        <f t="shared" si="60"/>
        <v>0.17684210526315788</v>
      </c>
      <c r="M147" s="126" t="s">
        <v>557</v>
      </c>
      <c r="N147" s="127">
        <v>42222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32</v>
      </c>
      <c r="B148" s="102">
        <v>42174</v>
      </c>
      <c r="C148" s="102"/>
      <c r="D148" s="103" t="s">
        <v>602</v>
      </c>
      <c r="E148" s="104" t="s">
        <v>581</v>
      </c>
      <c r="F148" s="105">
        <v>340</v>
      </c>
      <c r="G148" s="104"/>
      <c r="H148" s="104">
        <v>448</v>
      </c>
      <c r="I148" s="122">
        <v>448</v>
      </c>
      <c r="J148" s="123" t="s">
        <v>583</v>
      </c>
      <c r="K148" s="124">
        <f t="shared" si="59"/>
        <v>108</v>
      </c>
      <c r="L148" s="125">
        <f t="shared" si="60"/>
        <v>0.31764705882352939</v>
      </c>
      <c r="M148" s="126" t="s">
        <v>557</v>
      </c>
      <c r="N148" s="127">
        <v>43018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33</v>
      </c>
      <c r="B149" s="102">
        <v>42191</v>
      </c>
      <c r="C149" s="102"/>
      <c r="D149" s="103" t="s">
        <v>633</v>
      </c>
      <c r="E149" s="104" t="s">
        <v>581</v>
      </c>
      <c r="F149" s="105">
        <v>390</v>
      </c>
      <c r="G149" s="104"/>
      <c r="H149" s="104">
        <v>460</v>
      </c>
      <c r="I149" s="122">
        <v>460</v>
      </c>
      <c r="J149" s="123" t="s">
        <v>583</v>
      </c>
      <c r="K149" s="124">
        <f t="shared" ref="K149:K169" si="61">H149-F149</f>
        <v>70</v>
      </c>
      <c r="L149" s="125">
        <f t="shared" ref="L149:L169" si="62">K149/F149</f>
        <v>0.17948717948717949</v>
      </c>
      <c r="M149" s="126" t="s">
        <v>557</v>
      </c>
      <c r="N149" s="127">
        <v>42478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5">
        <v>34</v>
      </c>
      <c r="B150" s="106">
        <v>42195</v>
      </c>
      <c r="C150" s="106"/>
      <c r="D150" s="107" t="s">
        <v>634</v>
      </c>
      <c r="E150" s="108" t="s">
        <v>581</v>
      </c>
      <c r="F150" s="109">
        <v>122.5</v>
      </c>
      <c r="G150" s="109"/>
      <c r="H150" s="110">
        <v>61</v>
      </c>
      <c r="I150" s="128">
        <v>172</v>
      </c>
      <c r="J150" s="129" t="s">
        <v>635</v>
      </c>
      <c r="K150" s="130">
        <f t="shared" si="61"/>
        <v>-61.5</v>
      </c>
      <c r="L150" s="131">
        <f t="shared" si="62"/>
        <v>-0.50204081632653064</v>
      </c>
      <c r="M150" s="132" t="s">
        <v>621</v>
      </c>
      <c r="N150" s="133">
        <v>43333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35</v>
      </c>
      <c r="B151" s="102">
        <v>42219</v>
      </c>
      <c r="C151" s="102"/>
      <c r="D151" s="103" t="s">
        <v>636</v>
      </c>
      <c r="E151" s="104" t="s">
        <v>581</v>
      </c>
      <c r="F151" s="105">
        <v>297.5</v>
      </c>
      <c r="G151" s="104"/>
      <c r="H151" s="104">
        <v>350</v>
      </c>
      <c r="I151" s="122">
        <v>360</v>
      </c>
      <c r="J151" s="123" t="s">
        <v>637</v>
      </c>
      <c r="K151" s="124">
        <f t="shared" si="61"/>
        <v>52.5</v>
      </c>
      <c r="L151" s="125">
        <f t="shared" si="62"/>
        <v>0.17647058823529413</v>
      </c>
      <c r="M151" s="126" t="s">
        <v>557</v>
      </c>
      <c r="N151" s="127">
        <v>42232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36</v>
      </c>
      <c r="B152" s="102">
        <v>42219</v>
      </c>
      <c r="C152" s="102"/>
      <c r="D152" s="103" t="s">
        <v>638</v>
      </c>
      <c r="E152" s="104" t="s">
        <v>581</v>
      </c>
      <c r="F152" s="105">
        <v>115.5</v>
      </c>
      <c r="G152" s="104"/>
      <c r="H152" s="104">
        <v>149</v>
      </c>
      <c r="I152" s="122">
        <v>140</v>
      </c>
      <c r="J152" s="137" t="s">
        <v>639</v>
      </c>
      <c r="K152" s="124">
        <f t="shared" si="61"/>
        <v>33.5</v>
      </c>
      <c r="L152" s="125">
        <f t="shared" si="62"/>
        <v>0.29004329004329005</v>
      </c>
      <c r="M152" s="126" t="s">
        <v>557</v>
      </c>
      <c r="N152" s="127">
        <v>42740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37</v>
      </c>
      <c r="B153" s="102">
        <v>42251</v>
      </c>
      <c r="C153" s="102"/>
      <c r="D153" s="103" t="s">
        <v>632</v>
      </c>
      <c r="E153" s="104" t="s">
        <v>581</v>
      </c>
      <c r="F153" s="105">
        <v>226</v>
      </c>
      <c r="G153" s="104"/>
      <c r="H153" s="104">
        <v>292</v>
      </c>
      <c r="I153" s="122">
        <v>292</v>
      </c>
      <c r="J153" s="123" t="s">
        <v>640</v>
      </c>
      <c r="K153" s="124">
        <f t="shared" si="61"/>
        <v>66</v>
      </c>
      <c r="L153" s="125">
        <f t="shared" si="62"/>
        <v>0.29203539823008851</v>
      </c>
      <c r="M153" s="126" t="s">
        <v>557</v>
      </c>
      <c r="N153" s="127">
        <v>42286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38</v>
      </c>
      <c r="B154" s="102">
        <v>42254</v>
      </c>
      <c r="C154" s="102"/>
      <c r="D154" s="103" t="s">
        <v>627</v>
      </c>
      <c r="E154" s="104" t="s">
        <v>581</v>
      </c>
      <c r="F154" s="105">
        <v>232.5</v>
      </c>
      <c r="G154" s="104"/>
      <c r="H154" s="104">
        <v>312.5</v>
      </c>
      <c r="I154" s="122">
        <v>310</v>
      </c>
      <c r="J154" s="123" t="s">
        <v>583</v>
      </c>
      <c r="K154" s="124">
        <f t="shared" si="61"/>
        <v>80</v>
      </c>
      <c r="L154" s="125">
        <f t="shared" si="62"/>
        <v>0.34408602150537637</v>
      </c>
      <c r="M154" s="126" t="s">
        <v>557</v>
      </c>
      <c r="N154" s="127">
        <v>42823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39</v>
      </c>
      <c r="B155" s="102">
        <v>42268</v>
      </c>
      <c r="C155" s="102"/>
      <c r="D155" s="103" t="s">
        <v>641</v>
      </c>
      <c r="E155" s="104" t="s">
        <v>581</v>
      </c>
      <c r="F155" s="105">
        <v>196.5</v>
      </c>
      <c r="G155" s="104"/>
      <c r="H155" s="104">
        <v>238</v>
      </c>
      <c r="I155" s="122">
        <v>238</v>
      </c>
      <c r="J155" s="123" t="s">
        <v>640</v>
      </c>
      <c r="K155" s="124">
        <f t="shared" si="61"/>
        <v>41.5</v>
      </c>
      <c r="L155" s="125">
        <f t="shared" si="62"/>
        <v>0.21119592875318066</v>
      </c>
      <c r="M155" s="126" t="s">
        <v>557</v>
      </c>
      <c r="N155" s="127">
        <v>42291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40</v>
      </c>
      <c r="B156" s="102">
        <v>42271</v>
      </c>
      <c r="C156" s="102"/>
      <c r="D156" s="103" t="s">
        <v>580</v>
      </c>
      <c r="E156" s="104" t="s">
        <v>581</v>
      </c>
      <c r="F156" s="105">
        <v>65</v>
      </c>
      <c r="G156" s="104"/>
      <c r="H156" s="104">
        <v>82</v>
      </c>
      <c r="I156" s="122">
        <v>82</v>
      </c>
      <c r="J156" s="123" t="s">
        <v>640</v>
      </c>
      <c r="K156" s="124">
        <f t="shared" si="61"/>
        <v>17</v>
      </c>
      <c r="L156" s="125">
        <f t="shared" si="62"/>
        <v>0.26153846153846155</v>
      </c>
      <c r="M156" s="126" t="s">
        <v>557</v>
      </c>
      <c r="N156" s="127">
        <v>42578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41</v>
      </c>
      <c r="B157" s="102">
        <v>42291</v>
      </c>
      <c r="C157" s="102"/>
      <c r="D157" s="103" t="s">
        <v>642</v>
      </c>
      <c r="E157" s="104" t="s">
        <v>581</v>
      </c>
      <c r="F157" s="105">
        <v>144</v>
      </c>
      <c r="G157" s="104"/>
      <c r="H157" s="104">
        <v>182.5</v>
      </c>
      <c r="I157" s="122">
        <v>181</v>
      </c>
      <c r="J157" s="123" t="s">
        <v>640</v>
      </c>
      <c r="K157" s="124">
        <f t="shared" si="61"/>
        <v>38.5</v>
      </c>
      <c r="L157" s="125">
        <f t="shared" si="62"/>
        <v>0.2673611111111111</v>
      </c>
      <c r="M157" s="126" t="s">
        <v>557</v>
      </c>
      <c r="N157" s="127">
        <v>42817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42</v>
      </c>
      <c r="B158" s="102">
        <v>42291</v>
      </c>
      <c r="C158" s="102"/>
      <c r="D158" s="103" t="s">
        <v>643</v>
      </c>
      <c r="E158" s="104" t="s">
        <v>581</v>
      </c>
      <c r="F158" s="105">
        <v>264</v>
      </c>
      <c r="G158" s="104"/>
      <c r="H158" s="104">
        <v>311</v>
      </c>
      <c r="I158" s="122">
        <v>311</v>
      </c>
      <c r="J158" s="123" t="s">
        <v>640</v>
      </c>
      <c r="K158" s="124">
        <f t="shared" si="61"/>
        <v>47</v>
      </c>
      <c r="L158" s="125">
        <f t="shared" si="62"/>
        <v>0.17803030303030304</v>
      </c>
      <c r="M158" s="126" t="s">
        <v>557</v>
      </c>
      <c r="N158" s="127">
        <v>42604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43</v>
      </c>
      <c r="B159" s="102">
        <v>42318</v>
      </c>
      <c r="C159" s="102"/>
      <c r="D159" s="103" t="s">
        <v>644</v>
      </c>
      <c r="E159" s="104" t="s">
        <v>558</v>
      </c>
      <c r="F159" s="105">
        <v>549.5</v>
      </c>
      <c r="G159" s="104"/>
      <c r="H159" s="104">
        <v>630</v>
      </c>
      <c r="I159" s="122">
        <v>630</v>
      </c>
      <c r="J159" s="123" t="s">
        <v>640</v>
      </c>
      <c r="K159" s="124">
        <f t="shared" si="61"/>
        <v>80.5</v>
      </c>
      <c r="L159" s="125">
        <f t="shared" si="62"/>
        <v>0.1464968152866242</v>
      </c>
      <c r="M159" s="126" t="s">
        <v>557</v>
      </c>
      <c r="N159" s="127">
        <v>42419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44</v>
      </c>
      <c r="B160" s="102">
        <v>42342</v>
      </c>
      <c r="C160" s="102"/>
      <c r="D160" s="103" t="s">
        <v>645</v>
      </c>
      <c r="E160" s="104" t="s">
        <v>581</v>
      </c>
      <c r="F160" s="105">
        <v>1027.5</v>
      </c>
      <c r="G160" s="104"/>
      <c r="H160" s="104">
        <v>1315</v>
      </c>
      <c r="I160" s="122">
        <v>1250</v>
      </c>
      <c r="J160" s="123" t="s">
        <v>640</v>
      </c>
      <c r="K160" s="124">
        <f t="shared" si="61"/>
        <v>287.5</v>
      </c>
      <c r="L160" s="125">
        <f t="shared" si="62"/>
        <v>0.27980535279805352</v>
      </c>
      <c r="M160" s="126" t="s">
        <v>557</v>
      </c>
      <c r="N160" s="127">
        <v>43244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45</v>
      </c>
      <c r="B161" s="102">
        <v>42367</v>
      </c>
      <c r="C161" s="102"/>
      <c r="D161" s="103" t="s">
        <v>646</v>
      </c>
      <c r="E161" s="104" t="s">
        <v>581</v>
      </c>
      <c r="F161" s="105">
        <v>465</v>
      </c>
      <c r="G161" s="104"/>
      <c r="H161" s="104">
        <v>540</v>
      </c>
      <c r="I161" s="122">
        <v>540</v>
      </c>
      <c r="J161" s="123" t="s">
        <v>640</v>
      </c>
      <c r="K161" s="124">
        <f t="shared" si="61"/>
        <v>75</v>
      </c>
      <c r="L161" s="125">
        <f t="shared" si="62"/>
        <v>0.16129032258064516</v>
      </c>
      <c r="M161" s="126" t="s">
        <v>557</v>
      </c>
      <c r="N161" s="127">
        <v>42530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46</v>
      </c>
      <c r="B162" s="102">
        <v>42380</v>
      </c>
      <c r="C162" s="102"/>
      <c r="D162" s="103" t="s">
        <v>377</v>
      </c>
      <c r="E162" s="104" t="s">
        <v>558</v>
      </c>
      <c r="F162" s="105">
        <v>81</v>
      </c>
      <c r="G162" s="104"/>
      <c r="H162" s="104">
        <v>110</v>
      </c>
      <c r="I162" s="122">
        <v>110</v>
      </c>
      <c r="J162" s="123" t="s">
        <v>640</v>
      </c>
      <c r="K162" s="124">
        <f t="shared" si="61"/>
        <v>29</v>
      </c>
      <c r="L162" s="125">
        <f t="shared" si="62"/>
        <v>0.35802469135802467</v>
      </c>
      <c r="M162" s="126" t="s">
        <v>557</v>
      </c>
      <c r="N162" s="127">
        <v>42745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47</v>
      </c>
      <c r="B163" s="102">
        <v>42382</v>
      </c>
      <c r="C163" s="102"/>
      <c r="D163" s="103" t="s">
        <v>647</v>
      </c>
      <c r="E163" s="104" t="s">
        <v>558</v>
      </c>
      <c r="F163" s="105">
        <v>417.5</v>
      </c>
      <c r="G163" s="104"/>
      <c r="H163" s="104">
        <v>547</v>
      </c>
      <c r="I163" s="122">
        <v>535</v>
      </c>
      <c r="J163" s="123" t="s">
        <v>640</v>
      </c>
      <c r="K163" s="124">
        <f t="shared" si="61"/>
        <v>129.5</v>
      </c>
      <c r="L163" s="125">
        <f t="shared" si="62"/>
        <v>0.31017964071856285</v>
      </c>
      <c r="M163" s="126" t="s">
        <v>557</v>
      </c>
      <c r="N163" s="127">
        <v>42578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48</v>
      </c>
      <c r="B164" s="102">
        <v>42408</v>
      </c>
      <c r="C164" s="102"/>
      <c r="D164" s="103" t="s">
        <v>648</v>
      </c>
      <c r="E164" s="104" t="s">
        <v>581</v>
      </c>
      <c r="F164" s="105">
        <v>650</v>
      </c>
      <c r="G164" s="104"/>
      <c r="H164" s="104">
        <v>800</v>
      </c>
      <c r="I164" s="122">
        <v>800</v>
      </c>
      <c r="J164" s="123" t="s">
        <v>640</v>
      </c>
      <c r="K164" s="124">
        <f t="shared" si="61"/>
        <v>150</v>
      </c>
      <c r="L164" s="125">
        <f t="shared" si="62"/>
        <v>0.23076923076923078</v>
      </c>
      <c r="M164" s="126" t="s">
        <v>557</v>
      </c>
      <c r="N164" s="127">
        <v>43154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49</v>
      </c>
      <c r="B165" s="102">
        <v>42433</v>
      </c>
      <c r="C165" s="102"/>
      <c r="D165" s="103" t="s">
        <v>194</v>
      </c>
      <c r="E165" s="104" t="s">
        <v>581</v>
      </c>
      <c r="F165" s="105">
        <v>437.5</v>
      </c>
      <c r="G165" s="104"/>
      <c r="H165" s="104">
        <v>504.5</v>
      </c>
      <c r="I165" s="122">
        <v>522</v>
      </c>
      <c r="J165" s="123" t="s">
        <v>649</v>
      </c>
      <c r="K165" s="124">
        <f t="shared" si="61"/>
        <v>67</v>
      </c>
      <c r="L165" s="125">
        <f t="shared" si="62"/>
        <v>0.15314285714285714</v>
      </c>
      <c r="M165" s="126" t="s">
        <v>557</v>
      </c>
      <c r="N165" s="127">
        <v>42480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50</v>
      </c>
      <c r="B166" s="102">
        <v>42438</v>
      </c>
      <c r="C166" s="102"/>
      <c r="D166" s="103" t="s">
        <v>650</v>
      </c>
      <c r="E166" s="104" t="s">
        <v>581</v>
      </c>
      <c r="F166" s="105">
        <v>189.5</v>
      </c>
      <c r="G166" s="104"/>
      <c r="H166" s="104">
        <v>218</v>
      </c>
      <c r="I166" s="122">
        <v>218</v>
      </c>
      <c r="J166" s="123" t="s">
        <v>640</v>
      </c>
      <c r="K166" s="124">
        <f t="shared" si="61"/>
        <v>28.5</v>
      </c>
      <c r="L166" s="125">
        <f t="shared" si="62"/>
        <v>0.15039577836411611</v>
      </c>
      <c r="M166" s="126" t="s">
        <v>557</v>
      </c>
      <c r="N166" s="127">
        <v>43034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341">
        <v>51</v>
      </c>
      <c r="B167" s="111">
        <v>42471</v>
      </c>
      <c r="C167" s="111"/>
      <c r="D167" s="112" t="s">
        <v>651</v>
      </c>
      <c r="E167" s="113" t="s">
        <v>581</v>
      </c>
      <c r="F167" s="114">
        <v>36.5</v>
      </c>
      <c r="G167" s="115"/>
      <c r="H167" s="115">
        <v>15.85</v>
      </c>
      <c r="I167" s="115">
        <v>60</v>
      </c>
      <c r="J167" s="134" t="s">
        <v>652</v>
      </c>
      <c r="K167" s="130">
        <f t="shared" si="61"/>
        <v>-20.65</v>
      </c>
      <c r="L167" s="164">
        <f t="shared" si="62"/>
        <v>-0.5657534246575342</v>
      </c>
      <c r="M167" s="132" t="s">
        <v>621</v>
      </c>
      <c r="N167" s="165">
        <v>43627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52</v>
      </c>
      <c r="B168" s="102">
        <v>42472</v>
      </c>
      <c r="C168" s="102"/>
      <c r="D168" s="103" t="s">
        <v>653</v>
      </c>
      <c r="E168" s="104" t="s">
        <v>581</v>
      </c>
      <c r="F168" s="105">
        <v>93</v>
      </c>
      <c r="G168" s="104"/>
      <c r="H168" s="104">
        <v>149</v>
      </c>
      <c r="I168" s="122">
        <v>140</v>
      </c>
      <c r="J168" s="137" t="s">
        <v>654</v>
      </c>
      <c r="K168" s="124">
        <f t="shared" si="61"/>
        <v>56</v>
      </c>
      <c r="L168" s="125">
        <f t="shared" si="62"/>
        <v>0.60215053763440862</v>
      </c>
      <c r="M168" s="126" t="s">
        <v>557</v>
      </c>
      <c r="N168" s="127">
        <v>42740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53</v>
      </c>
      <c r="B169" s="102">
        <v>42472</v>
      </c>
      <c r="C169" s="102"/>
      <c r="D169" s="103" t="s">
        <v>655</v>
      </c>
      <c r="E169" s="104" t="s">
        <v>581</v>
      </c>
      <c r="F169" s="105">
        <v>130</v>
      </c>
      <c r="G169" s="104"/>
      <c r="H169" s="104">
        <v>150</v>
      </c>
      <c r="I169" s="122" t="s">
        <v>656</v>
      </c>
      <c r="J169" s="123" t="s">
        <v>640</v>
      </c>
      <c r="K169" s="124">
        <f t="shared" si="61"/>
        <v>20</v>
      </c>
      <c r="L169" s="125">
        <f t="shared" si="62"/>
        <v>0.15384615384615385</v>
      </c>
      <c r="M169" s="126" t="s">
        <v>557</v>
      </c>
      <c r="N169" s="127">
        <v>42564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54</v>
      </c>
      <c r="B170" s="102">
        <v>42473</v>
      </c>
      <c r="C170" s="102"/>
      <c r="D170" s="103" t="s">
        <v>345</v>
      </c>
      <c r="E170" s="104" t="s">
        <v>581</v>
      </c>
      <c r="F170" s="105">
        <v>196</v>
      </c>
      <c r="G170" s="104"/>
      <c r="H170" s="104">
        <v>299</v>
      </c>
      <c r="I170" s="122">
        <v>299</v>
      </c>
      <c r="J170" s="123" t="s">
        <v>640</v>
      </c>
      <c r="K170" s="124">
        <v>103</v>
      </c>
      <c r="L170" s="125">
        <v>0.52551020408163296</v>
      </c>
      <c r="M170" s="126" t="s">
        <v>557</v>
      </c>
      <c r="N170" s="127">
        <v>42620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55</v>
      </c>
      <c r="B171" s="102">
        <v>42473</v>
      </c>
      <c r="C171" s="102"/>
      <c r="D171" s="103" t="s">
        <v>714</v>
      </c>
      <c r="E171" s="104" t="s">
        <v>581</v>
      </c>
      <c r="F171" s="105">
        <v>88</v>
      </c>
      <c r="G171" s="104"/>
      <c r="H171" s="104">
        <v>103</v>
      </c>
      <c r="I171" s="122">
        <v>103</v>
      </c>
      <c r="J171" s="123" t="s">
        <v>640</v>
      </c>
      <c r="K171" s="124">
        <v>15</v>
      </c>
      <c r="L171" s="125">
        <v>0.170454545454545</v>
      </c>
      <c r="M171" s="126" t="s">
        <v>557</v>
      </c>
      <c r="N171" s="127">
        <v>42530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56</v>
      </c>
      <c r="B172" s="102">
        <v>42492</v>
      </c>
      <c r="C172" s="102"/>
      <c r="D172" s="103" t="s">
        <v>657</v>
      </c>
      <c r="E172" s="104" t="s">
        <v>581</v>
      </c>
      <c r="F172" s="105">
        <v>127.5</v>
      </c>
      <c r="G172" s="104"/>
      <c r="H172" s="104">
        <v>148</v>
      </c>
      <c r="I172" s="122" t="s">
        <v>658</v>
      </c>
      <c r="J172" s="123" t="s">
        <v>640</v>
      </c>
      <c r="K172" s="124">
        <f>H172-F172</f>
        <v>20.5</v>
      </c>
      <c r="L172" s="125">
        <f>K172/F172</f>
        <v>0.16078431372549021</v>
      </c>
      <c r="M172" s="126" t="s">
        <v>557</v>
      </c>
      <c r="N172" s="127">
        <v>42564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57</v>
      </c>
      <c r="B173" s="102">
        <v>42493</v>
      </c>
      <c r="C173" s="102"/>
      <c r="D173" s="103" t="s">
        <v>659</v>
      </c>
      <c r="E173" s="104" t="s">
        <v>581</v>
      </c>
      <c r="F173" s="105">
        <v>675</v>
      </c>
      <c r="G173" s="104"/>
      <c r="H173" s="104">
        <v>815</v>
      </c>
      <c r="I173" s="122" t="s">
        <v>660</v>
      </c>
      <c r="J173" s="123" t="s">
        <v>640</v>
      </c>
      <c r="K173" s="124">
        <f>H173-F173</f>
        <v>140</v>
      </c>
      <c r="L173" s="125">
        <f>K173/F173</f>
        <v>0.2074074074074074</v>
      </c>
      <c r="M173" s="126" t="s">
        <v>557</v>
      </c>
      <c r="N173" s="127">
        <v>43154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5">
        <v>58</v>
      </c>
      <c r="B174" s="106">
        <v>42522</v>
      </c>
      <c r="C174" s="106"/>
      <c r="D174" s="107" t="s">
        <v>715</v>
      </c>
      <c r="E174" s="108" t="s">
        <v>581</v>
      </c>
      <c r="F174" s="109">
        <v>500</v>
      </c>
      <c r="G174" s="109"/>
      <c r="H174" s="110">
        <v>232.5</v>
      </c>
      <c r="I174" s="128" t="s">
        <v>716</v>
      </c>
      <c r="J174" s="129" t="s">
        <v>717</v>
      </c>
      <c r="K174" s="130">
        <f>H174-F174</f>
        <v>-267.5</v>
      </c>
      <c r="L174" s="131">
        <f>K174/F174</f>
        <v>-0.53500000000000003</v>
      </c>
      <c r="M174" s="132" t="s">
        <v>621</v>
      </c>
      <c r="N174" s="133">
        <v>43735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59</v>
      </c>
      <c r="B175" s="102">
        <v>42527</v>
      </c>
      <c r="C175" s="102"/>
      <c r="D175" s="103" t="s">
        <v>661</v>
      </c>
      <c r="E175" s="104" t="s">
        <v>581</v>
      </c>
      <c r="F175" s="105">
        <v>110</v>
      </c>
      <c r="G175" s="104"/>
      <c r="H175" s="104">
        <v>126.5</v>
      </c>
      <c r="I175" s="122">
        <v>125</v>
      </c>
      <c r="J175" s="123" t="s">
        <v>590</v>
      </c>
      <c r="K175" s="124">
        <f>H175-F175</f>
        <v>16.5</v>
      </c>
      <c r="L175" s="125">
        <f>K175/F175</f>
        <v>0.15</v>
      </c>
      <c r="M175" s="126" t="s">
        <v>557</v>
      </c>
      <c r="N175" s="127">
        <v>42552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60</v>
      </c>
      <c r="B176" s="102">
        <v>42538</v>
      </c>
      <c r="C176" s="102"/>
      <c r="D176" s="103" t="s">
        <v>662</v>
      </c>
      <c r="E176" s="104" t="s">
        <v>581</v>
      </c>
      <c r="F176" s="105">
        <v>44</v>
      </c>
      <c r="G176" s="104"/>
      <c r="H176" s="104">
        <v>69.5</v>
      </c>
      <c r="I176" s="122">
        <v>69.5</v>
      </c>
      <c r="J176" s="123" t="s">
        <v>663</v>
      </c>
      <c r="K176" s="124">
        <f>H176-F176</f>
        <v>25.5</v>
      </c>
      <c r="L176" s="125">
        <f>K176/F176</f>
        <v>0.57954545454545459</v>
      </c>
      <c r="M176" s="126" t="s">
        <v>557</v>
      </c>
      <c r="N176" s="127">
        <v>42977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61</v>
      </c>
      <c r="B177" s="102">
        <v>42549</v>
      </c>
      <c r="C177" s="102"/>
      <c r="D177" s="144" t="s">
        <v>718</v>
      </c>
      <c r="E177" s="104" t="s">
        <v>581</v>
      </c>
      <c r="F177" s="105">
        <v>262.5</v>
      </c>
      <c r="G177" s="104"/>
      <c r="H177" s="104">
        <v>340</v>
      </c>
      <c r="I177" s="122">
        <v>333</v>
      </c>
      <c r="J177" s="123" t="s">
        <v>719</v>
      </c>
      <c r="K177" s="124">
        <v>77.5</v>
      </c>
      <c r="L177" s="125">
        <v>0.29523809523809502</v>
      </c>
      <c r="M177" s="126" t="s">
        <v>557</v>
      </c>
      <c r="N177" s="127">
        <v>43017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62</v>
      </c>
      <c r="B178" s="102">
        <v>42549</v>
      </c>
      <c r="C178" s="102"/>
      <c r="D178" s="144" t="s">
        <v>720</v>
      </c>
      <c r="E178" s="104" t="s">
        <v>581</v>
      </c>
      <c r="F178" s="105">
        <v>840</v>
      </c>
      <c r="G178" s="104"/>
      <c r="H178" s="104">
        <v>1230</v>
      </c>
      <c r="I178" s="122">
        <v>1230</v>
      </c>
      <c r="J178" s="123" t="s">
        <v>640</v>
      </c>
      <c r="K178" s="124">
        <v>390</v>
      </c>
      <c r="L178" s="125">
        <v>0.46428571428571402</v>
      </c>
      <c r="M178" s="126" t="s">
        <v>557</v>
      </c>
      <c r="N178" s="127">
        <v>42649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342">
        <v>63</v>
      </c>
      <c r="B179" s="139">
        <v>42556</v>
      </c>
      <c r="C179" s="139"/>
      <c r="D179" s="140" t="s">
        <v>664</v>
      </c>
      <c r="E179" s="141" t="s">
        <v>581</v>
      </c>
      <c r="F179" s="142">
        <v>395</v>
      </c>
      <c r="G179" s="143"/>
      <c r="H179" s="143">
        <f>(468.5+342.5)/2</f>
        <v>405.5</v>
      </c>
      <c r="I179" s="143">
        <v>510</v>
      </c>
      <c r="J179" s="166" t="s">
        <v>665</v>
      </c>
      <c r="K179" s="167">
        <f t="shared" ref="K179:K185" si="63">H179-F179</f>
        <v>10.5</v>
      </c>
      <c r="L179" s="168">
        <f t="shared" ref="L179:L185" si="64">K179/F179</f>
        <v>2.6582278481012658E-2</v>
      </c>
      <c r="M179" s="169" t="s">
        <v>666</v>
      </c>
      <c r="N179" s="170">
        <v>43606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5">
        <v>64</v>
      </c>
      <c r="B180" s="106">
        <v>42584</v>
      </c>
      <c r="C180" s="106"/>
      <c r="D180" s="107" t="s">
        <v>667</v>
      </c>
      <c r="E180" s="108" t="s">
        <v>558</v>
      </c>
      <c r="F180" s="109">
        <f>169.5-12.8</f>
        <v>156.69999999999999</v>
      </c>
      <c r="G180" s="109"/>
      <c r="H180" s="110">
        <v>77</v>
      </c>
      <c r="I180" s="128" t="s">
        <v>668</v>
      </c>
      <c r="J180" s="361" t="s">
        <v>797</v>
      </c>
      <c r="K180" s="130">
        <f t="shared" si="63"/>
        <v>-79.699999999999989</v>
      </c>
      <c r="L180" s="131">
        <f t="shared" si="64"/>
        <v>-0.50861518825781749</v>
      </c>
      <c r="M180" s="132" t="s">
        <v>621</v>
      </c>
      <c r="N180" s="133">
        <v>43522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5">
        <v>65</v>
      </c>
      <c r="B181" s="106">
        <v>42586</v>
      </c>
      <c r="C181" s="106"/>
      <c r="D181" s="107" t="s">
        <v>669</v>
      </c>
      <c r="E181" s="108" t="s">
        <v>581</v>
      </c>
      <c r="F181" s="109">
        <v>400</v>
      </c>
      <c r="G181" s="109"/>
      <c r="H181" s="110">
        <v>305</v>
      </c>
      <c r="I181" s="128">
        <v>475</v>
      </c>
      <c r="J181" s="129" t="s">
        <v>670</v>
      </c>
      <c r="K181" s="130">
        <f t="shared" si="63"/>
        <v>-95</v>
      </c>
      <c r="L181" s="131">
        <f t="shared" si="64"/>
        <v>-0.23749999999999999</v>
      </c>
      <c r="M181" s="132" t="s">
        <v>621</v>
      </c>
      <c r="N181" s="133">
        <v>43606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66</v>
      </c>
      <c r="B182" s="102">
        <v>42593</v>
      </c>
      <c r="C182" s="102"/>
      <c r="D182" s="103" t="s">
        <v>671</v>
      </c>
      <c r="E182" s="104" t="s">
        <v>581</v>
      </c>
      <c r="F182" s="105">
        <v>86.5</v>
      </c>
      <c r="G182" s="104"/>
      <c r="H182" s="104">
        <v>130</v>
      </c>
      <c r="I182" s="122">
        <v>130</v>
      </c>
      <c r="J182" s="137" t="s">
        <v>672</v>
      </c>
      <c r="K182" s="124">
        <f t="shared" si="63"/>
        <v>43.5</v>
      </c>
      <c r="L182" s="125">
        <f t="shared" si="64"/>
        <v>0.50289017341040465</v>
      </c>
      <c r="M182" s="126" t="s">
        <v>557</v>
      </c>
      <c r="N182" s="127">
        <v>43091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5">
        <v>67</v>
      </c>
      <c r="B183" s="106">
        <v>42600</v>
      </c>
      <c r="C183" s="106"/>
      <c r="D183" s="107" t="s">
        <v>368</v>
      </c>
      <c r="E183" s="108" t="s">
        <v>581</v>
      </c>
      <c r="F183" s="109">
        <v>133.5</v>
      </c>
      <c r="G183" s="109"/>
      <c r="H183" s="110">
        <v>126.5</v>
      </c>
      <c r="I183" s="128">
        <v>178</v>
      </c>
      <c r="J183" s="129" t="s">
        <v>673</v>
      </c>
      <c r="K183" s="130">
        <f t="shared" si="63"/>
        <v>-7</v>
      </c>
      <c r="L183" s="131">
        <f t="shared" si="64"/>
        <v>-5.2434456928838954E-2</v>
      </c>
      <c r="M183" s="132" t="s">
        <v>621</v>
      </c>
      <c r="N183" s="133">
        <v>42615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68</v>
      </c>
      <c r="B184" s="102">
        <v>42613</v>
      </c>
      <c r="C184" s="102"/>
      <c r="D184" s="103" t="s">
        <v>674</v>
      </c>
      <c r="E184" s="104" t="s">
        <v>581</v>
      </c>
      <c r="F184" s="105">
        <v>560</v>
      </c>
      <c r="G184" s="104"/>
      <c r="H184" s="104">
        <v>725</v>
      </c>
      <c r="I184" s="122">
        <v>725</v>
      </c>
      <c r="J184" s="123" t="s">
        <v>583</v>
      </c>
      <c r="K184" s="124">
        <f t="shared" si="63"/>
        <v>165</v>
      </c>
      <c r="L184" s="125">
        <f t="shared" si="64"/>
        <v>0.29464285714285715</v>
      </c>
      <c r="M184" s="126" t="s">
        <v>557</v>
      </c>
      <c r="N184" s="127">
        <v>42456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69</v>
      </c>
      <c r="B185" s="102">
        <v>42614</v>
      </c>
      <c r="C185" s="102"/>
      <c r="D185" s="103" t="s">
        <v>675</v>
      </c>
      <c r="E185" s="104" t="s">
        <v>581</v>
      </c>
      <c r="F185" s="105">
        <v>160.5</v>
      </c>
      <c r="G185" s="104"/>
      <c r="H185" s="104">
        <v>210</v>
      </c>
      <c r="I185" s="122">
        <v>210</v>
      </c>
      <c r="J185" s="123" t="s">
        <v>583</v>
      </c>
      <c r="K185" s="124">
        <f t="shared" si="63"/>
        <v>49.5</v>
      </c>
      <c r="L185" s="125">
        <f t="shared" si="64"/>
        <v>0.30841121495327101</v>
      </c>
      <c r="M185" s="126" t="s">
        <v>557</v>
      </c>
      <c r="N185" s="127">
        <v>42871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70</v>
      </c>
      <c r="B186" s="102">
        <v>42646</v>
      </c>
      <c r="C186" s="102"/>
      <c r="D186" s="144" t="s">
        <v>391</v>
      </c>
      <c r="E186" s="104" t="s">
        <v>581</v>
      </c>
      <c r="F186" s="105">
        <v>430</v>
      </c>
      <c r="G186" s="104"/>
      <c r="H186" s="104">
        <v>596</v>
      </c>
      <c r="I186" s="122">
        <v>575</v>
      </c>
      <c r="J186" s="123" t="s">
        <v>721</v>
      </c>
      <c r="K186" s="124">
        <v>166</v>
      </c>
      <c r="L186" s="125">
        <v>0.38604651162790699</v>
      </c>
      <c r="M186" s="126" t="s">
        <v>557</v>
      </c>
      <c r="N186" s="127">
        <v>42769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71</v>
      </c>
      <c r="B187" s="102">
        <v>42657</v>
      </c>
      <c r="C187" s="102"/>
      <c r="D187" s="103" t="s">
        <v>676</v>
      </c>
      <c r="E187" s="104" t="s">
        <v>581</v>
      </c>
      <c r="F187" s="105">
        <v>280</v>
      </c>
      <c r="G187" s="104"/>
      <c r="H187" s="104">
        <v>345</v>
      </c>
      <c r="I187" s="122">
        <v>345</v>
      </c>
      <c r="J187" s="123" t="s">
        <v>583</v>
      </c>
      <c r="K187" s="124">
        <f t="shared" ref="K187:K192" si="65">H187-F187</f>
        <v>65</v>
      </c>
      <c r="L187" s="125">
        <f>K187/F187</f>
        <v>0.23214285714285715</v>
      </c>
      <c r="M187" s="126" t="s">
        <v>557</v>
      </c>
      <c r="N187" s="127">
        <v>42814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72</v>
      </c>
      <c r="B188" s="102">
        <v>42657</v>
      </c>
      <c r="C188" s="102"/>
      <c r="D188" s="103" t="s">
        <v>677</v>
      </c>
      <c r="E188" s="104" t="s">
        <v>581</v>
      </c>
      <c r="F188" s="105">
        <v>245</v>
      </c>
      <c r="G188" s="104"/>
      <c r="H188" s="104">
        <v>325.5</v>
      </c>
      <c r="I188" s="122">
        <v>330</v>
      </c>
      <c r="J188" s="123" t="s">
        <v>678</v>
      </c>
      <c r="K188" s="124">
        <f t="shared" si="65"/>
        <v>80.5</v>
      </c>
      <c r="L188" s="125">
        <f>K188/F188</f>
        <v>0.32857142857142857</v>
      </c>
      <c r="M188" s="126" t="s">
        <v>557</v>
      </c>
      <c r="N188" s="127">
        <v>42769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73</v>
      </c>
      <c r="B189" s="102">
        <v>42660</v>
      </c>
      <c r="C189" s="102"/>
      <c r="D189" s="103" t="s">
        <v>341</v>
      </c>
      <c r="E189" s="104" t="s">
        <v>581</v>
      </c>
      <c r="F189" s="105">
        <v>125</v>
      </c>
      <c r="G189" s="104"/>
      <c r="H189" s="104">
        <v>160</v>
      </c>
      <c r="I189" s="122">
        <v>160</v>
      </c>
      <c r="J189" s="123" t="s">
        <v>640</v>
      </c>
      <c r="K189" s="124">
        <f t="shared" si="65"/>
        <v>35</v>
      </c>
      <c r="L189" s="125">
        <v>0.28000000000000003</v>
      </c>
      <c r="M189" s="126" t="s">
        <v>557</v>
      </c>
      <c r="N189" s="127">
        <v>42803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74</v>
      </c>
      <c r="B190" s="102">
        <v>42660</v>
      </c>
      <c r="C190" s="102"/>
      <c r="D190" s="103" t="s">
        <v>456</v>
      </c>
      <c r="E190" s="104" t="s">
        <v>581</v>
      </c>
      <c r="F190" s="105">
        <v>114</v>
      </c>
      <c r="G190" s="104"/>
      <c r="H190" s="104">
        <v>145</v>
      </c>
      <c r="I190" s="122">
        <v>145</v>
      </c>
      <c r="J190" s="123" t="s">
        <v>640</v>
      </c>
      <c r="K190" s="124">
        <f t="shared" si="65"/>
        <v>31</v>
      </c>
      <c r="L190" s="125">
        <f>K190/F190</f>
        <v>0.27192982456140352</v>
      </c>
      <c r="M190" s="126" t="s">
        <v>557</v>
      </c>
      <c r="N190" s="127">
        <v>42859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75</v>
      </c>
      <c r="B191" s="102">
        <v>42660</v>
      </c>
      <c r="C191" s="102"/>
      <c r="D191" s="103" t="s">
        <v>679</v>
      </c>
      <c r="E191" s="104" t="s">
        <v>581</v>
      </c>
      <c r="F191" s="105">
        <v>212</v>
      </c>
      <c r="G191" s="104"/>
      <c r="H191" s="104">
        <v>280</v>
      </c>
      <c r="I191" s="122">
        <v>276</v>
      </c>
      <c r="J191" s="123" t="s">
        <v>680</v>
      </c>
      <c r="K191" s="124">
        <f t="shared" si="65"/>
        <v>68</v>
      </c>
      <c r="L191" s="125">
        <f>K191/F191</f>
        <v>0.32075471698113206</v>
      </c>
      <c r="M191" s="126" t="s">
        <v>557</v>
      </c>
      <c r="N191" s="127">
        <v>42858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76</v>
      </c>
      <c r="B192" s="102">
        <v>42678</v>
      </c>
      <c r="C192" s="102"/>
      <c r="D192" s="103" t="s">
        <v>149</v>
      </c>
      <c r="E192" s="104" t="s">
        <v>581</v>
      </c>
      <c r="F192" s="105">
        <v>155</v>
      </c>
      <c r="G192" s="104"/>
      <c r="H192" s="104">
        <v>210</v>
      </c>
      <c r="I192" s="122">
        <v>210</v>
      </c>
      <c r="J192" s="123" t="s">
        <v>681</v>
      </c>
      <c r="K192" s="124">
        <f t="shared" si="65"/>
        <v>55</v>
      </c>
      <c r="L192" s="125">
        <f>K192/F192</f>
        <v>0.35483870967741937</v>
      </c>
      <c r="M192" s="126" t="s">
        <v>557</v>
      </c>
      <c r="N192" s="127">
        <v>42944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5">
        <v>77</v>
      </c>
      <c r="B193" s="106">
        <v>42710</v>
      </c>
      <c r="C193" s="106"/>
      <c r="D193" s="107" t="s">
        <v>722</v>
      </c>
      <c r="E193" s="108" t="s">
        <v>581</v>
      </c>
      <c r="F193" s="109">
        <v>150.5</v>
      </c>
      <c r="G193" s="109"/>
      <c r="H193" s="110">
        <v>72.5</v>
      </c>
      <c r="I193" s="128">
        <v>174</v>
      </c>
      <c r="J193" s="129" t="s">
        <v>723</v>
      </c>
      <c r="K193" s="130">
        <v>-78</v>
      </c>
      <c r="L193" s="131">
        <v>-0.51827242524916906</v>
      </c>
      <c r="M193" s="132" t="s">
        <v>621</v>
      </c>
      <c r="N193" s="133">
        <v>43333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78</v>
      </c>
      <c r="B194" s="102">
        <v>42712</v>
      </c>
      <c r="C194" s="102"/>
      <c r="D194" s="103" t="s">
        <v>123</v>
      </c>
      <c r="E194" s="104" t="s">
        <v>581</v>
      </c>
      <c r="F194" s="105">
        <v>380</v>
      </c>
      <c r="G194" s="104"/>
      <c r="H194" s="104">
        <v>478</v>
      </c>
      <c r="I194" s="122">
        <v>468</v>
      </c>
      <c r="J194" s="123" t="s">
        <v>640</v>
      </c>
      <c r="K194" s="124">
        <f>H194-F194</f>
        <v>98</v>
      </c>
      <c r="L194" s="125">
        <f>K194/F194</f>
        <v>0.25789473684210529</v>
      </c>
      <c r="M194" s="126" t="s">
        <v>557</v>
      </c>
      <c r="N194" s="127">
        <v>43025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79</v>
      </c>
      <c r="B195" s="102">
        <v>42734</v>
      </c>
      <c r="C195" s="102"/>
      <c r="D195" s="103" t="s">
        <v>245</v>
      </c>
      <c r="E195" s="104" t="s">
        <v>581</v>
      </c>
      <c r="F195" s="105">
        <v>305</v>
      </c>
      <c r="G195" s="104"/>
      <c r="H195" s="104">
        <v>375</v>
      </c>
      <c r="I195" s="122">
        <v>375</v>
      </c>
      <c r="J195" s="123" t="s">
        <v>640</v>
      </c>
      <c r="K195" s="124">
        <f>H195-F195</f>
        <v>70</v>
      </c>
      <c r="L195" s="125">
        <f>K195/F195</f>
        <v>0.22950819672131148</v>
      </c>
      <c r="M195" s="126" t="s">
        <v>557</v>
      </c>
      <c r="N195" s="127">
        <v>42768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80</v>
      </c>
      <c r="B196" s="102">
        <v>42739</v>
      </c>
      <c r="C196" s="102"/>
      <c r="D196" s="103" t="s">
        <v>343</v>
      </c>
      <c r="E196" s="104" t="s">
        <v>581</v>
      </c>
      <c r="F196" s="105">
        <v>99.5</v>
      </c>
      <c r="G196" s="104"/>
      <c r="H196" s="104">
        <v>158</v>
      </c>
      <c r="I196" s="122">
        <v>158</v>
      </c>
      <c r="J196" s="123" t="s">
        <v>640</v>
      </c>
      <c r="K196" s="124">
        <f>H196-F196</f>
        <v>58.5</v>
      </c>
      <c r="L196" s="125">
        <f>K196/F196</f>
        <v>0.5879396984924623</v>
      </c>
      <c r="M196" s="126" t="s">
        <v>557</v>
      </c>
      <c r="N196" s="127">
        <v>42898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81</v>
      </c>
      <c r="B197" s="102">
        <v>42739</v>
      </c>
      <c r="C197" s="102"/>
      <c r="D197" s="103" t="s">
        <v>343</v>
      </c>
      <c r="E197" s="104" t="s">
        <v>581</v>
      </c>
      <c r="F197" s="105">
        <v>99.5</v>
      </c>
      <c r="G197" s="104"/>
      <c r="H197" s="104">
        <v>158</v>
      </c>
      <c r="I197" s="122">
        <v>158</v>
      </c>
      <c r="J197" s="123" t="s">
        <v>640</v>
      </c>
      <c r="K197" s="124">
        <v>58.5</v>
      </c>
      <c r="L197" s="125">
        <v>0.58793969849246197</v>
      </c>
      <c r="M197" s="126" t="s">
        <v>557</v>
      </c>
      <c r="N197" s="127">
        <v>42898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82</v>
      </c>
      <c r="B198" s="102">
        <v>42786</v>
      </c>
      <c r="C198" s="102"/>
      <c r="D198" s="103" t="s">
        <v>166</v>
      </c>
      <c r="E198" s="104" t="s">
        <v>581</v>
      </c>
      <c r="F198" s="105">
        <v>140.5</v>
      </c>
      <c r="G198" s="104"/>
      <c r="H198" s="104">
        <v>220</v>
      </c>
      <c r="I198" s="122">
        <v>220</v>
      </c>
      <c r="J198" s="123" t="s">
        <v>640</v>
      </c>
      <c r="K198" s="124">
        <f>H198-F198</f>
        <v>79.5</v>
      </c>
      <c r="L198" s="125">
        <f>K198/F198</f>
        <v>0.5658362989323843</v>
      </c>
      <c r="M198" s="126" t="s">
        <v>557</v>
      </c>
      <c r="N198" s="127">
        <v>42864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83</v>
      </c>
      <c r="B199" s="102">
        <v>42786</v>
      </c>
      <c r="C199" s="102"/>
      <c r="D199" s="103" t="s">
        <v>724</v>
      </c>
      <c r="E199" s="104" t="s">
        <v>581</v>
      </c>
      <c r="F199" s="105">
        <v>202.5</v>
      </c>
      <c r="G199" s="104"/>
      <c r="H199" s="104">
        <v>234</v>
      </c>
      <c r="I199" s="122">
        <v>234</v>
      </c>
      <c r="J199" s="123" t="s">
        <v>640</v>
      </c>
      <c r="K199" s="124">
        <v>31.5</v>
      </c>
      <c r="L199" s="125">
        <v>0.155555555555556</v>
      </c>
      <c r="M199" s="126" t="s">
        <v>557</v>
      </c>
      <c r="N199" s="127">
        <v>42836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84</v>
      </c>
      <c r="B200" s="102">
        <v>42818</v>
      </c>
      <c r="C200" s="102"/>
      <c r="D200" s="103" t="s">
        <v>518</v>
      </c>
      <c r="E200" s="104" t="s">
        <v>581</v>
      </c>
      <c r="F200" s="105">
        <v>300.5</v>
      </c>
      <c r="G200" s="104"/>
      <c r="H200" s="104">
        <v>417.5</v>
      </c>
      <c r="I200" s="122">
        <v>420</v>
      </c>
      <c r="J200" s="123" t="s">
        <v>682</v>
      </c>
      <c r="K200" s="124">
        <f>H200-F200</f>
        <v>117</v>
      </c>
      <c r="L200" s="125">
        <f>K200/F200</f>
        <v>0.38935108153078202</v>
      </c>
      <c r="M200" s="126" t="s">
        <v>557</v>
      </c>
      <c r="N200" s="127">
        <v>43070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85</v>
      </c>
      <c r="B201" s="102">
        <v>42818</v>
      </c>
      <c r="C201" s="102"/>
      <c r="D201" s="103" t="s">
        <v>720</v>
      </c>
      <c r="E201" s="104" t="s">
        <v>581</v>
      </c>
      <c r="F201" s="105">
        <v>850</v>
      </c>
      <c r="G201" s="104"/>
      <c r="H201" s="104">
        <v>1042.5</v>
      </c>
      <c r="I201" s="122">
        <v>1023</v>
      </c>
      <c r="J201" s="123" t="s">
        <v>725</v>
      </c>
      <c r="K201" s="124">
        <v>192.5</v>
      </c>
      <c r="L201" s="125">
        <v>0.22647058823529401</v>
      </c>
      <c r="M201" s="126" t="s">
        <v>557</v>
      </c>
      <c r="N201" s="127">
        <v>42830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86</v>
      </c>
      <c r="B202" s="102">
        <v>42830</v>
      </c>
      <c r="C202" s="102"/>
      <c r="D202" s="103" t="s">
        <v>472</v>
      </c>
      <c r="E202" s="104" t="s">
        <v>581</v>
      </c>
      <c r="F202" s="105">
        <v>785</v>
      </c>
      <c r="G202" s="104"/>
      <c r="H202" s="104">
        <v>930</v>
      </c>
      <c r="I202" s="122">
        <v>920</v>
      </c>
      <c r="J202" s="123" t="s">
        <v>683</v>
      </c>
      <c r="K202" s="124">
        <f>H202-F202</f>
        <v>145</v>
      </c>
      <c r="L202" s="125">
        <f>K202/F202</f>
        <v>0.18471337579617833</v>
      </c>
      <c r="M202" s="126" t="s">
        <v>557</v>
      </c>
      <c r="N202" s="127">
        <v>42976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5">
        <v>87</v>
      </c>
      <c r="B203" s="106">
        <v>42831</v>
      </c>
      <c r="C203" s="106"/>
      <c r="D203" s="107" t="s">
        <v>726</v>
      </c>
      <c r="E203" s="108" t="s">
        <v>581</v>
      </c>
      <c r="F203" s="109">
        <v>40</v>
      </c>
      <c r="G203" s="109"/>
      <c r="H203" s="110">
        <v>13.1</v>
      </c>
      <c r="I203" s="128">
        <v>60</v>
      </c>
      <c r="J203" s="134" t="s">
        <v>727</v>
      </c>
      <c r="K203" s="130">
        <v>-26.9</v>
      </c>
      <c r="L203" s="131">
        <v>-0.67249999999999999</v>
      </c>
      <c r="M203" s="132" t="s">
        <v>621</v>
      </c>
      <c r="N203" s="133">
        <v>43138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88</v>
      </c>
      <c r="B204" s="102">
        <v>42837</v>
      </c>
      <c r="C204" s="102"/>
      <c r="D204" s="103" t="s">
        <v>87</v>
      </c>
      <c r="E204" s="104" t="s">
        <v>581</v>
      </c>
      <c r="F204" s="105">
        <v>289.5</v>
      </c>
      <c r="G204" s="104"/>
      <c r="H204" s="104">
        <v>354</v>
      </c>
      <c r="I204" s="122">
        <v>360</v>
      </c>
      <c r="J204" s="123" t="s">
        <v>684</v>
      </c>
      <c r="K204" s="124">
        <f t="shared" ref="K204:K212" si="66">H204-F204</f>
        <v>64.5</v>
      </c>
      <c r="L204" s="125">
        <f t="shared" ref="L204:L212" si="67">K204/F204</f>
        <v>0.22279792746113988</v>
      </c>
      <c r="M204" s="126" t="s">
        <v>557</v>
      </c>
      <c r="N204" s="127">
        <v>43040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89</v>
      </c>
      <c r="B205" s="102">
        <v>42845</v>
      </c>
      <c r="C205" s="102"/>
      <c r="D205" s="103" t="s">
        <v>417</v>
      </c>
      <c r="E205" s="104" t="s">
        <v>581</v>
      </c>
      <c r="F205" s="105">
        <v>700</v>
      </c>
      <c r="G205" s="104"/>
      <c r="H205" s="104">
        <v>840</v>
      </c>
      <c r="I205" s="122">
        <v>840</v>
      </c>
      <c r="J205" s="123" t="s">
        <v>685</v>
      </c>
      <c r="K205" s="124">
        <f t="shared" si="66"/>
        <v>140</v>
      </c>
      <c r="L205" s="125">
        <f t="shared" si="67"/>
        <v>0.2</v>
      </c>
      <c r="M205" s="126" t="s">
        <v>557</v>
      </c>
      <c r="N205" s="127">
        <v>42893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90</v>
      </c>
      <c r="B206" s="102">
        <v>42887</v>
      </c>
      <c r="C206" s="102"/>
      <c r="D206" s="144" t="s">
        <v>354</v>
      </c>
      <c r="E206" s="104" t="s">
        <v>581</v>
      </c>
      <c r="F206" s="105">
        <v>130</v>
      </c>
      <c r="G206" s="104"/>
      <c r="H206" s="104">
        <v>144.25</v>
      </c>
      <c r="I206" s="122">
        <v>170</v>
      </c>
      <c r="J206" s="123" t="s">
        <v>686</v>
      </c>
      <c r="K206" s="124">
        <f t="shared" si="66"/>
        <v>14.25</v>
      </c>
      <c r="L206" s="125">
        <f t="shared" si="67"/>
        <v>0.10961538461538461</v>
      </c>
      <c r="M206" s="126" t="s">
        <v>557</v>
      </c>
      <c r="N206" s="127">
        <v>43675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91</v>
      </c>
      <c r="B207" s="102">
        <v>42901</v>
      </c>
      <c r="C207" s="102"/>
      <c r="D207" s="144" t="s">
        <v>687</v>
      </c>
      <c r="E207" s="104" t="s">
        <v>581</v>
      </c>
      <c r="F207" s="105">
        <v>214.5</v>
      </c>
      <c r="G207" s="104"/>
      <c r="H207" s="104">
        <v>262</v>
      </c>
      <c r="I207" s="122">
        <v>262</v>
      </c>
      <c r="J207" s="123" t="s">
        <v>688</v>
      </c>
      <c r="K207" s="124">
        <f t="shared" si="66"/>
        <v>47.5</v>
      </c>
      <c r="L207" s="125">
        <f t="shared" si="67"/>
        <v>0.22144522144522144</v>
      </c>
      <c r="M207" s="126" t="s">
        <v>557</v>
      </c>
      <c r="N207" s="127">
        <v>42977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6">
        <v>92</v>
      </c>
      <c r="B208" s="150">
        <v>42933</v>
      </c>
      <c r="C208" s="150"/>
      <c r="D208" s="151" t="s">
        <v>689</v>
      </c>
      <c r="E208" s="152" t="s">
        <v>581</v>
      </c>
      <c r="F208" s="153">
        <v>370</v>
      </c>
      <c r="G208" s="152"/>
      <c r="H208" s="152">
        <v>447.5</v>
      </c>
      <c r="I208" s="174">
        <v>450</v>
      </c>
      <c r="J208" s="218" t="s">
        <v>640</v>
      </c>
      <c r="K208" s="124">
        <f t="shared" si="66"/>
        <v>77.5</v>
      </c>
      <c r="L208" s="176">
        <f t="shared" si="67"/>
        <v>0.20945945945945946</v>
      </c>
      <c r="M208" s="177" t="s">
        <v>557</v>
      </c>
      <c r="N208" s="178">
        <v>43035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6">
        <v>93</v>
      </c>
      <c r="B209" s="150">
        <v>42943</v>
      </c>
      <c r="C209" s="150"/>
      <c r="D209" s="151" t="s">
        <v>164</v>
      </c>
      <c r="E209" s="152" t="s">
        <v>581</v>
      </c>
      <c r="F209" s="153">
        <v>657.5</v>
      </c>
      <c r="G209" s="152"/>
      <c r="H209" s="152">
        <v>825</v>
      </c>
      <c r="I209" s="174">
        <v>820</v>
      </c>
      <c r="J209" s="218" t="s">
        <v>640</v>
      </c>
      <c r="K209" s="124">
        <f t="shared" si="66"/>
        <v>167.5</v>
      </c>
      <c r="L209" s="176">
        <f t="shared" si="67"/>
        <v>0.25475285171102663</v>
      </c>
      <c r="M209" s="177" t="s">
        <v>557</v>
      </c>
      <c r="N209" s="178">
        <v>43090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94</v>
      </c>
      <c r="B210" s="102">
        <v>42964</v>
      </c>
      <c r="C210" s="102"/>
      <c r="D210" s="103" t="s">
        <v>358</v>
      </c>
      <c r="E210" s="104" t="s">
        <v>581</v>
      </c>
      <c r="F210" s="105">
        <v>605</v>
      </c>
      <c r="G210" s="104"/>
      <c r="H210" s="104">
        <v>750</v>
      </c>
      <c r="I210" s="122">
        <v>750</v>
      </c>
      <c r="J210" s="123" t="s">
        <v>683</v>
      </c>
      <c r="K210" s="124">
        <f t="shared" si="66"/>
        <v>145</v>
      </c>
      <c r="L210" s="125">
        <f t="shared" si="67"/>
        <v>0.23966942148760331</v>
      </c>
      <c r="M210" s="126" t="s">
        <v>557</v>
      </c>
      <c r="N210" s="127">
        <v>43027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343">
        <v>95</v>
      </c>
      <c r="B211" s="145">
        <v>42979</v>
      </c>
      <c r="C211" s="145"/>
      <c r="D211" s="146" t="s">
        <v>476</v>
      </c>
      <c r="E211" s="147" t="s">
        <v>581</v>
      </c>
      <c r="F211" s="148">
        <v>255</v>
      </c>
      <c r="G211" s="149"/>
      <c r="H211" s="149">
        <v>217.25</v>
      </c>
      <c r="I211" s="149">
        <v>320</v>
      </c>
      <c r="J211" s="171" t="s">
        <v>690</v>
      </c>
      <c r="K211" s="130">
        <f t="shared" si="66"/>
        <v>-37.75</v>
      </c>
      <c r="L211" s="172">
        <f t="shared" si="67"/>
        <v>-0.14803921568627451</v>
      </c>
      <c r="M211" s="132" t="s">
        <v>621</v>
      </c>
      <c r="N211" s="173">
        <v>43661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96</v>
      </c>
      <c r="B212" s="102">
        <v>42997</v>
      </c>
      <c r="C212" s="102"/>
      <c r="D212" s="103" t="s">
        <v>691</v>
      </c>
      <c r="E212" s="104" t="s">
        <v>581</v>
      </c>
      <c r="F212" s="105">
        <v>215</v>
      </c>
      <c r="G212" s="104"/>
      <c r="H212" s="104">
        <v>258</v>
      </c>
      <c r="I212" s="122">
        <v>258</v>
      </c>
      <c r="J212" s="123" t="s">
        <v>640</v>
      </c>
      <c r="K212" s="124">
        <f t="shared" si="66"/>
        <v>43</v>
      </c>
      <c r="L212" s="125">
        <f t="shared" si="67"/>
        <v>0.2</v>
      </c>
      <c r="M212" s="126" t="s">
        <v>557</v>
      </c>
      <c r="N212" s="127">
        <v>43040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97</v>
      </c>
      <c r="B213" s="102">
        <v>42997</v>
      </c>
      <c r="C213" s="102"/>
      <c r="D213" s="103" t="s">
        <v>691</v>
      </c>
      <c r="E213" s="104" t="s">
        <v>581</v>
      </c>
      <c r="F213" s="105">
        <v>215</v>
      </c>
      <c r="G213" s="104"/>
      <c r="H213" s="104">
        <v>258</v>
      </c>
      <c r="I213" s="122">
        <v>258</v>
      </c>
      <c r="J213" s="218" t="s">
        <v>640</v>
      </c>
      <c r="K213" s="124">
        <v>43</v>
      </c>
      <c r="L213" s="125">
        <v>0.2</v>
      </c>
      <c r="M213" s="126" t="s">
        <v>557</v>
      </c>
      <c r="N213" s="127">
        <v>43040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7">
        <v>98</v>
      </c>
      <c r="B214" s="198">
        <v>42998</v>
      </c>
      <c r="C214" s="198"/>
      <c r="D214" s="352" t="s">
        <v>782</v>
      </c>
      <c r="E214" s="199" t="s">
        <v>581</v>
      </c>
      <c r="F214" s="200">
        <v>75</v>
      </c>
      <c r="G214" s="199"/>
      <c r="H214" s="199">
        <v>90</v>
      </c>
      <c r="I214" s="219">
        <v>90</v>
      </c>
      <c r="J214" s="123" t="s">
        <v>692</v>
      </c>
      <c r="K214" s="124">
        <f t="shared" ref="K214:K219" si="68">H214-F214</f>
        <v>15</v>
      </c>
      <c r="L214" s="125">
        <f t="shared" ref="L214:L219" si="69">K214/F214</f>
        <v>0.2</v>
      </c>
      <c r="M214" s="126" t="s">
        <v>557</v>
      </c>
      <c r="N214" s="127">
        <v>43019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6">
        <v>99</v>
      </c>
      <c r="B215" s="150">
        <v>43011</v>
      </c>
      <c r="C215" s="150"/>
      <c r="D215" s="151" t="s">
        <v>693</v>
      </c>
      <c r="E215" s="152" t="s">
        <v>581</v>
      </c>
      <c r="F215" s="153">
        <v>315</v>
      </c>
      <c r="G215" s="152"/>
      <c r="H215" s="152">
        <v>392</v>
      </c>
      <c r="I215" s="174">
        <v>384</v>
      </c>
      <c r="J215" s="218" t="s">
        <v>694</v>
      </c>
      <c r="K215" s="124">
        <f t="shared" si="68"/>
        <v>77</v>
      </c>
      <c r="L215" s="176">
        <f t="shared" si="69"/>
        <v>0.24444444444444444</v>
      </c>
      <c r="M215" s="177" t="s">
        <v>557</v>
      </c>
      <c r="N215" s="178">
        <v>43017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6">
        <v>100</v>
      </c>
      <c r="B216" s="150">
        <v>43013</v>
      </c>
      <c r="C216" s="150"/>
      <c r="D216" s="151" t="s">
        <v>695</v>
      </c>
      <c r="E216" s="152" t="s">
        <v>581</v>
      </c>
      <c r="F216" s="153">
        <v>145</v>
      </c>
      <c r="G216" s="152"/>
      <c r="H216" s="152">
        <v>179</v>
      </c>
      <c r="I216" s="174">
        <v>180</v>
      </c>
      <c r="J216" s="218" t="s">
        <v>571</v>
      </c>
      <c r="K216" s="124">
        <f t="shared" si="68"/>
        <v>34</v>
      </c>
      <c r="L216" s="176">
        <f t="shared" si="69"/>
        <v>0.23448275862068965</v>
      </c>
      <c r="M216" s="177" t="s">
        <v>557</v>
      </c>
      <c r="N216" s="178">
        <v>43025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6">
        <v>101</v>
      </c>
      <c r="B217" s="150">
        <v>43014</v>
      </c>
      <c r="C217" s="150"/>
      <c r="D217" s="151" t="s">
        <v>331</v>
      </c>
      <c r="E217" s="152" t="s">
        <v>581</v>
      </c>
      <c r="F217" s="153">
        <v>256</v>
      </c>
      <c r="G217" s="152"/>
      <c r="H217" s="152">
        <v>323</v>
      </c>
      <c r="I217" s="174">
        <v>320</v>
      </c>
      <c r="J217" s="218" t="s">
        <v>640</v>
      </c>
      <c r="K217" s="124">
        <f t="shared" si="68"/>
        <v>67</v>
      </c>
      <c r="L217" s="176">
        <f t="shared" si="69"/>
        <v>0.26171875</v>
      </c>
      <c r="M217" s="177" t="s">
        <v>557</v>
      </c>
      <c r="N217" s="178">
        <v>43067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6">
        <v>102</v>
      </c>
      <c r="B218" s="150">
        <v>43017</v>
      </c>
      <c r="C218" s="150"/>
      <c r="D218" s="151" t="s">
        <v>351</v>
      </c>
      <c r="E218" s="152" t="s">
        <v>581</v>
      </c>
      <c r="F218" s="153">
        <v>137.5</v>
      </c>
      <c r="G218" s="152"/>
      <c r="H218" s="152">
        <v>184</v>
      </c>
      <c r="I218" s="174">
        <v>183</v>
      </c>
      <c r="J218" s="175" t="s">
        <v>696</v>
      </c>
      <c r="K218" s="124">
        <f t="shared" si="68"/>
        <v>46.5</v>
      </c>
      <c r="L218" s="176">
        <f t="shared" si="69"/>
        <v>0.33818181818181819</v>
      </c>
      <c r="M218" s="177" t="s">
        <v>557</v>
      </c>
      <c r="N218" s="178">
        <v>43108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6">
        <v>103</v>
      </c>
      <c r="B219" s="150">
        <v>43018</v>
      </c>
      <c r="C219" s="150"/>
      <c r="D219" s="151" t="s">
        <v>697</v>
      </c>
      <c r="E219" s="152" t="s">
        <v>581</v>
      </c>
      <c r="F219" s="153">
        <v>125.5</v>
      </c>
      <c r="G219" s="152"/>
      <c r="H219" s="152">
        <v>158</v>
      </c>
      <c r="I219" s="174">
        <v>155</v>
      </c>
      <c r="J219" s="175" t="s">
        <v>698</v>
      </c>
      <c r="K219" s="124">
        <f t="shared" si="68"/>
        <v>32.5</v>
      </c>
      <c r="L219" s="176">
        <f t="shared" si="69"/>
        <v>0.25896414342629481</v>
      </c>
      <c r="M219" s="177" t="s">
        <v>557</v>
      </c>
      <c r="N219" s="178">
        <v>43067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6">
        <v>104</v>
      </c>
      <c r="B220" s="150">
        <v>43018</v>
      </c>
      <c r="C220" s="150"/>
      <c r="D220" s="151" t="s">
        <v>728</v>
      </c>
      <c r="E220" s="152" t="s">
        <v>581</v>
      </c>
      <c r="F220" s="153">
        <v>895</v>
      </c>
      <c r="G220" s="152"/>
      <c r="H220" s="152">
        <v>1122.5</v>
      </c>
      <c r="I220" s="174">
        <v>1078</v>
      </c>
      <c r="J220" s="175" t="s">
        <v>729</v>
      </c>
      <c r="K220" s="124">
        <v>227.5</v>
      </c>
      <c r="L220" s="176">
        <v>0.25418994413407803</v>
      </c>
      <c r="M220" s="177" t="s">
        <v>557</v>
      </c>
      <c r="N220" s="178">
        <v>43117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6">
        <v>105</v>
      </c>
      <c r="B221" s="150">
        <v>43020</v>
      </c>
      <c r="C221" s="150"/>
      <c r="D221" s="151" t="s">
        <v>339</v>
      </c>
      <c r="E221" s="152" t="s">
        <v>581</v>
      </c>
      <c r="F221" s="153">
        <v>525</v>
      </c>
      <c r="G221" s="152"/>
      <c r="H221" s="152">
        <v>629</v>
      </c>
      <c r="I221" s="174">
        <v>629</v>
      </c>
      <c r="J221" s="218" t="s">
        <v>640</v>
      </c>
      <c r="K221" s="124">
        <v>104</v>
      </c>
      <c r="L221" s="176">
        <v>0.19809523809523799</v>
      </c>
      <c r="M221" s="177" t="s">
        <v>557</v>
      </c>
      <c r="N221" s="178">
        <v>43119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6">
        <v>106</v>
      </c>
      <c r="B222" s="150">
        <v>43046</v>
      </c>
      <c r="C222" s="150"/>
      <c r="D222" s="151" t="s">
        <v>380</v>
      </c>
      <c r="E222" s="152" t="s">
        <v>581</v>
      </c>
      <c r="F222" s="153">
        <v>740</v>
      </c>
      <c r="G222" s="152"/>
      <c r="H222" s="152">
        <v>892.5</v>
      </c>
      <c r="I222" s="174">
        <v>900</v>
      </c>
      <c r="J222" s="175" t="s">
        <v>699</v>
      </c>
      <c r="K222" s="124">
        <f>H222-F222</f>
        <v>152.5</v>
      </c>
      <c r="L222" s="176">
        <f>K222/F222</f>
        <v>0.20608108108108109</v>
      </c>
      <c r="M222" s="177" t="s">
        <v>557</v>
      </c>
      <c r="N222" s="178">
        <v>43052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107</v>
      </c>
      <c r="B223" s="102">
        <v>43073</v>
      </c>
      <c r="C223" s="102"/>
      <c r="D223" s="103" t="s">
        <v>700</v>
      </c>
      <c r="E223" s="104" t="s">
        <v>581</v>
      </c>
      <c r="F223" s="105">
        <v>118.5</v>
      </c>
      <c r="G223" s="104"/>
      <c r="H223" s="104">
        <v>143.5</v>
      </c>
      <c r="I223" s="122">
        <v>145</v>
      </c>
      <c r="J223" s="137" t="s">
        <v>701</v>
      </c>
      <c r="K223" s="124">
        <f>H223-F223</f>
        <v>25</v>
      </c>
      <c r="L223" s="125">
        <f>K223/F223</f>
        <v>0.2109704641350211</v>
      </c>
      <c r="M223" s="126" t="s">
        <v>557</v>
      </c>
      <c r="N223" s="127">
        <v>43097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5">
        <v>108</v>
      </c>
      <c r="B224" s="106">
        <v>43090</v>
      </c>
      <c r="C224" s="106"/>
      <c r="D224" s="154" t="s">
        <v>421</v>
      </c>
      <c r="E224" s="108" t="s">
        <v>581</v>
      </c>
      <c r="F224" s="109">
        <v>715</v>
      </c>
      <c r="G224" s="109"/>
      <c r="H224" s="110">
        <v>500</v>
      </c>
      <c r="I224" s="128">
        <v>872</v>
      </c>
      <c r="J224" s="134" t="s">
        <v>702</v>
      </c>
      <c r="K224" s="130">
        <f>H224-F224</f>
        <v>-215</v>
      </c>
      <c r="L224" s="131">
        <f>K224/F224</f>
        <v>-0.30069930069930068</v>
      </c>
      <c r="M224" s="132" t="s">
        <v>621</v>
      </c>
      <c r="N224" s="133">
        <v>43670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109</v>
      </c>
      <c r="B225" s="102">
        <v>43098</v>
      </c>
      <c r="C225" s="102"/>
      <c r="D225" s="103" t="s">
        <v>693</v>
      </c>
      <c r="E225" s="104" t="s">
        <v>581</v>
      </c>
      <c r="F225" s="105">
        <v>435</v>
      </c>
      <c r="G225" s="104"/>
      <c r="H225" s="104">
        <v>542.5</v>
      </c>
      <c r="I225" s="122">
        <v>539</v>
      </c>
      <c r="J225" s="137" t="s">
        <v>640</v>
      </c>
      <c r="K225" s="124">
        <v>107.5</v>
      </c>
      <c r="L225" s="125">
        <v>0.247126436781609</v>
      </c>
      <c r="M225" s="126" t="s">
        <v>557</v>
      </c>
      <c r="N225" s="127">
        <v>43206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110</v>
      </c>
      <c r="B226" s="102">
        <v>43098</v>
      </c>
      <c r="C226" s="102"/>
      <c r="D226" s="103" t="s">
        <v>531</v>
      </c>
      <c r="E226" s="104" t="s">
        <v>581</v>
      </c>
      <c r="F226" s="105">
        <v>885</v>
      </c>
      <c r="G226" s="104"/>
      <c r="H226" s="104">
        <v>1090</v>
      </c>
      <c r="I226" s="122">
        <v>1084</v>
      </c>
      <c r="J226" s="137" t="s">
        <v>640</v>
      </c>
      <c r="K226" s="124">
        <v>205</v>
      </c>
      <c r="L226" s="125">
        <v>0.23163841807909599</v>
      </c>
      <c r="M226" s="126" t="s">
        <v>557</v>
      </c>
      <c r="N226" s="127">
        <v>43213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344">
        <v>111</v>
      </c>
      <c r="B227" s="330">
        <v>43192</v>
      </c>
      <c r="C227" s="330"/>
      <c r="D227" s="112" t="s">
        <v>710</v>
      </c>
      <c r="E227" s="332" t="s">
        <v>581</v>
      </c>
      <c r="F227" s="334">
        <v>478.5</v>
      </c>
      <c r="G227" s="332"/>
      <c r="H227" s="332">
        <v>442</v>
      </c>
      <c r="I227" s="336">
        <v>613</v>
      </c>
      <c r="J227" s="361" t="s">
        <v>799</v>
      </c>
      <c r="K227" s="130">
        <f>H227-F227</f>
        <v>-36.5</v>
      </c>
      <c r="L227" s="131">
        <f>K227/F227</f>
        <v>-7.6280041797283177E-2</v>
      </c>
      <c r="M227" s="132" t="s">
        <v>621</v>
      </c>
      <c r="N227" s="133">
        <v>43762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5">
        <v>112</v>
      </c>
      <c r="B228" s="106">
        <v>43194</v>
      </c>
      <c r="C228" s="106"/>
      <c r="D228" s="351" t="s">
        <v>781</v>
      </c>
      <c r="E228" s="108" t="s">
        <v>581</v>
      </c>
      <c r="F228" s="109">
        <f>141.5-7.3</f>
        <v>134.19999999999999</v>
      </c>
      <c r="G228" s="109"/>
      <c r="H228" s="110">
        <v>77</v>
      </c>
      <c r="I228" s="128">
        <v>180</v>
      </c>
      <c r="J228" s="361" t="s">
        <v>798</v>
      </c>
      <c r="K228" s="130">
        <f>H228-F228</f>
        <v>-57.199999999999989</v>
      </c>
      <c r="L228" s="131">
        <f>K228/F228</f>
        <v>-0.42622950819672129</v>
      </c>
      <c r="M228" s="132" t="s">
        <v>621</v>
      </c>
      <c r="N228" s="133">
        <v>43522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5">
        <v>113</v>
      </c>
      <c r="B229" s="106">
        <v>43209</v>
      </c>
      <c r="C229" s="106"/>
      <c r="D229" s="107" t="s">
        <v>703</v>
      </c>
      <c r="E229" s="108" t="s">
        <v>581</v>
      </c>
      <c r="F229" s="109">
        <v>430</v>
      </c>
      <c r="G229" s="109"/>
      <c r="H229" s="110">
        <v>220</v>
      </c>
      <c r="I229" s="128">
        <v>537</v>
      </c>
      <c r="J229" s="134" t="s">
        <v>704</v>
      </c>
      <c r="K229" s="130">
        <f>H229-F229</f>
        <v>-210</v>
      </c>
      <c r="L229" s="131">
        <f>K229/F229</f>
        <v>-0.48837209302325579</v>
      </c>
      <c r="M229" s="132" t="s">
        <v>621</v>
      </c>
      <c r="N229" s="133">
        <v>43252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45">
        <v>114</v>
      </c>
      <c r="B230" s="155">
        <v>43220</v>
      </c>
      <c r="C230" s="155"/>
      <c r="D230" s="156" t="s">
        <v>381</v>
      </c>
      <c r="E230" s="157" t="s">
        <v>581</v>
      </c>
      <c r="F230" s="159">
        <v>153.5</v>
      </c>
      <c r="G230" s="159"/>
      <c r="H230" s="159">
        <v>196</v>
      </c>
      <c r="I230" s="159">
        <v>196</v>
      </c>
      <c r="J230" s="338" t="s">
        <v>815</v>
      </c>
      <c r="K230" s="179">
        <f>H230-F230</f>
        <v>42.5</v>
      </c>
      <c r="L230" s="180">
        <f>K230/F230</f>
        <v>0.27687296416938112</v>
      </c>
      <c r="M230" s="158" t="s">
        <v>557</v>
      </c>
      <c r="N230" s="181">
        <v>43605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5">
        <v>115</v>
      </c>
      <c r="B231" s="106">
        <v>43306</v>
      </c>
      <c r="C231" s="106"/>
      <c r="D231" s="107" t="s">
        <v>726</v>
      </c>
      <c r="E231" s="108" t="s">
        <v>581</v>
      </c>
      <c r="F231" s="109">
        <v>27.5</v>
      </c>
      <c r="G231" s="109"/>
      <c r="H231" s="110">
        <v>13.1</v>
      </c>
      <c r="I231" s="128">
        <v>60</v>
      </c>
      <c r="J231" s="134" t="s">
        <v>730</v>
      </c>
      <c r="K231" s="130">
        <v>-14.4</v>
      </c>
      <c r="L231" s="131">
        <v>-0.52363636363636401</v>
      </c>
      <c r="M231" s="132" t="s">
        <v>621</v>
      </c>
      <c r="N231" s="133">
        <v>43138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344">
        <v>116</v>
      </c>
      <c r="B232" s="330">
        <v>43318</v>
      </c>
      <c r="C232" s="330"/>
      <c r="D232" s="112" t="s">
        <v>705</v>
      </c>
      <c r="E232" s="332" t="s">
        <v>581</v>
      </c>
      <c r="F232" s="332">
        <v>148.5</v>
      </c>
      <c r="G232" s="332"/>
      <c r="H232" s="332">
        <v>102</v>
      </c>
      <c r="I232" s="336">
        <v>182</v>
      </c>
      <c r="J232" s="134" t="s">
        <v>814</v>
      </c>
      <c r="K232" s="130">
        <f>H232-F232</f>
        <v>-46.5</v>
      </c>
      <c r="L232" s="131">
        <f>K232/F232</f>
        <v>-0.31313131313131315</v>
      </c>
      <c r="M232" s="132" t="s">
        <v>621</v>
      </c>
      <c r="N232" s="133">
        <v>43661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4">
        <v>117</v>
      </c>
      <c r="B233" s="102">
        <v>43335</v>
      </c>
      <c r="C233" s="102"/>
      <c r="D233" s="103" t="s">
        <v>731</v>
      </c>
      <c r="E233" s="104" t="s">
        <v>581</v>
      </c>
      <c r="F233" s="152">
        <v>285</v>
      </c>
      <c r="G233" s="104"/>
      <c r="H233" s="104">
        <v>355</v>
      </c>
      <c r="I233" s="122">
        <v>364</v>
      </c>
      <c r="J233" s="137" t="s">
        <v>732</v>
      </c>
      <c r="K233" s="124">
        <v>70</v>
      </c>
      <c r="L233" s="125">
        <v>0.24561403508771901</v>
      </c>
      <c r="M233" s="126" t="s">
        <v>557</v>
      </c>
      <c r="N233" s="127">
        <v>43455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118</v>
      </c>
      <c r="B234" s="102">
        <v>43341</v>
      </c>
      <c r="C234" s="102"/>
      <c r="D234" s="103" t="s">
        <v>371</v>
      </c>
      <c r="E234" s="104" t="s">
        <v>581</v>
      </c>
      <c r="F234" s="152">
        <v>525</v>
      </c>
      <c r="G234" s="104"/>
      <c r="H234" s="104">
        <v>585</v>
      </c>
      <c r="I234" s="122">
        <v>635</v>
      </c>
      <c r="J234" s="137" t="s">
        <v>706</v>
      </c>
      <c r="K234" s="124">
        <f t="shared" ref="K234:K246" si="70">H234-F234</f>
        <v>60</v>
      </c>
      <c r="L234" s="125">
        <f t="shared" ref="L234:L246" si="71">K234/F234</f>
        <v>0.11428571428571428</v>
      </c>
      <c r="M234" s="126" t="s">
        <v>557</v>
      </c>
      <c r="N234" s="127">
        <v>43662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4">
        <v>119</v>
      </c>
      <c r="B235" s="102">
        <v>43395</v>
      </c>
      <c r="C235" s="102"/>
      <c r="D235" s="103" t="s">
        <v>358</v>
      </c>
      <c r="E235" s="104" t="s">
        <v>581</v>
      </c>
      <c r="F235" s="152">
        <v>475</v>
      </c>
      <c r="G235" s="104"/>
      <c r="H235" s="104">
        <v>574</v>
      </c>
      <c r="I235" s="122">
        <v>570</v>
      </c>
      <c r="J235" s="137" t="s">
        <v>640</v>
      </c>
      <c r="K235" s="124">
        <f t="shared" si="70"/>
        <v>99</v>
      </c>
      <c r="L235" s="125">
        <f t="shared" si="71"/>
        <v>0.20842105263157895</v>
      </c>
      <c r="M235" s="126" t="s">
        <v>557</v>
      </c>
      <c r="N235" s="127">
        <v>43403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6">
        <v>120</v>
      </c>
      <c r="B236" s="150">
        <v>43397</v>
      </c>
      <c r="C236" s="150"/>
      <c r="D236" s="378" t="s">
        <v>378</v>
      </c>
      <c r="E236" s="152" t="s">
        <v>581</v>
      </c>
      <c r="F236" s="152">
        <v>707.5</v>
      </c>
      <c r="G236" s="152"/>
      <c r="H236" s="152">
        <v>872</v>
      </c>
      <c r="I236" s="174">
        <v>872</v>
      </c>
      <c r="J236" s="175" t="s">
        <v>640</v>
      </c>
      <c r="K236" s="124">
        <f t="shared" si="70"/>
        <v>164.5</v>
      </c>
      <c r="L236" s="176">
        <f t="shared" si="71"/>
        <v>0.23250883392226149</v>
      </c>
      <c r="M236" s="177" t="s">
        <v>557</v>
      </c>
      <c r="N236" s="178">
        <v>43482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6">
        <v>121</v>
      </c>
      <c r="B237" s="150">
        <v>43398</v>
      </c>
      <c r="C237" s="150"/>
      <c r="D237" s="378" t="s">
        <v>340</v>
      </c>
      <c r="E237" s="152" t="s">
        <v>581</v>
      </c>
      <c r="F237" s="152">
        <v>162</v>
      </c>
      <c r="G237" s="152"/>
      <c r="H237" s="152">
        <v>204</v>
      </c>
      <c r="I237" s="174">
        <v>209</v>
      </c>
      <c r="J237" s="175" t="s">
        <v>813</v>
      </c>
      <c r="K237" s="124">
        <f t="shared" si="70"/>
        <v>42</v>
      </c>
      <c r="L237" s="176">
        <f t="shared" si="71"/>
        <v>0.25925925925925924</v>
      </c>
      <c r="M237" s="177" t="s">
        <v>557</v>
      </c>
      <c r="N237" s="178">
        <v>43539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7">
        <v>122</v>
      </c>
      <c r="B238" s="198">
        <v>43399</v>
      </c>
      <c r="C238" s="198"/>
      <c r="D238" s="151" t="s">
        <v>466</v>
      </c>
      <c r="E238" s="199" t="s">
        <v>581</v>
      </c>
      <c r="F238" s="199">
        <v>240</v>
      </c>
      <c r="G238" s="199"/>
      <c r="H238" s="199">
        <v>297</v>
      </c>
      <c r="I238" s="219">
        <v>297</v>
      </c>
      <c r="J238" s="175" t="s">
        <v>640</v>
      </c>
      <c r="K238" s="220">
        <f t="shared" si="70"/>
        <v>57</v>
      </c>
      <c r="L238" s="221">
        <f t="shared" si="71"/>
        <v>0.23749999999999999</v>
      </c>
      <c r="M238" s="222" t="s">
        <v>557</v>
      </c>
      <c r="N238" s="223">
        <v>43417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4">
        <v>123</v>
      </c>
      <c r="B239" s="102">
        <v>43439</v>
      </c>
      <c r="C239" s="102"/>
      <c r="D239" s="144" t="s">
        <v>707</v>
      </c>
      <c r="E239" s="104" t="s">
        <v>581</v>
      </c>
      <c r="F239" s="104">
        <v>202.5</v>
      </c>
      <c r="G239" s="104"/>
      <c r="H239" s="104">
        <v>255</v>
      </c>
      <c r="I239" s="122">
        <v>252</v>
      </c>
      <c r="J239" s="137" t="s">
        <v>640</v>
      </c>
      <c r="K239" s="124">
        <f t="shared" si="70"/>
        <v>52.5</v>
      </c>
      <c r="L239" s="125">
        <f t="shared" si="71"/>
        <v>0.25925925925925924</v>
      </c>
      <c r="M239" s="126" t="s">
        <v>557</v>
      </c>
      <c r="N239" s="127">
        <v>43542</v>
      </c>
      <c r="O239" s="54"/>
      <c r="P239" s="13"/>
      <c r="Q239" s="13"/>
      <c r="R239" s="90" t="s">
        <v>709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7">
        <v>124</v>
      </c>
      <c r="B240" s="198">
        <v>43465</v>
      </c>
      <c r="C240" s="102"/>
      <c r="D240" s="378" t="s">
        <v>403</v>
      </c>
      <c r="E240" s="199" t="s">
        <v>581</v>
      </c>
      <c r="F240" s="199">
        <v>710</v>
      </c>
      <c r="G240" s="199"/>
      <c r="H240" s="199">
        <v>866</v>
      </c>
      <c r="I240" s="219">
        <v>866</v>
      </c>
      <c r="J240" s="175" t="s">
        <v>640</v>
      </c>
      <c r="K240" s="124">
        <f t="shared" si="70"/>
        <v>156</v>
      </c>
      <c r="L240" s="125">
        <f t="shared" si="71"/>
        <v>0.21971830985915494</v>
      </c>
      <c r="M240" s="126" t="s">
        <v>557</v>
      </c>
      <c r="N240" s="340">
        <v>43553</v>
      </c>
      <c r="O240" s="54"/>
      <c r="P240" s="13"/>
      <c r="Q240" s="13"/>
      <c r="R240" s="14" t="s">
        <v>709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7">
        <v>125</v>
      </c>
      <c r="B241" s="198">
        <v>43522</v>
      </c>
      <c r="C241" s="198"/>
      <c r="D241" s="378" t="s">
        <v>139</v>
      </c>
      <c r="E241" s="199" t="s">
        <v>581</v>
      </c>
      <c r="F241" s="199">
        <v>337.25</v>
      </c>
      <c r="G241" s="199"/>
      <c r="H241" s="199">
        <v>398.5</v>
      </c>
      <c r="I241" s="219">
        <v>411</v>
      </c>
      <c r="J241" s="137" t="s">
        <v>812</v>
      </c>
      <c r="K241" s="124">
        <f t="shared" si="70"/>
        <v>61.25</v>
      </c>
      <c r="L241" s="125">
        <f t="shared" si="71"/>
        <v>0.1816160118606375</v>
      </c>
      <c r="M241" s="126" t="s">
        <v>557</v>
      </c>
      <c r="N241" s="340">
        <v>43760</v>
      </c>
      <c r="O241" s="54"/>
      <c r="P241" s="13"/>
      <c r="Q241" s="13"/>
      <c r="R241" s="90" t="s">
        <v>709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46">
        <v>126</v>
      </c>
      <c r="B242" s="160">
        <v>43559</v>
      </c>
      <c r="C242" s="160"/>
      <c r="D242" s="161" t="s">
        <v>395</v>
      </c>
      <c r="E242" s="162" t="s">
        <v>581</v>
      </c>
      <c r="F242" s="162">
        <v>130</v>
      </c>
      <c r="G242" s="162"/>
      <c r="H242" s="162">
        <v>65</v>
      </c>
      <c r="I242" s="182">
        <v>158</v>
      </c>
      <c r="J242" s="134" t="s">
        <v>708</v>
      </c>
      <c r="K242" s="130">
        <f t="shared" si="70"/>
        <v>-65</v>
      </c>
      <c r="L242" s="131">
        <f t="shared" si="71"/>
        <v>-0.5</v>
      </c>
      <c r="M242" s="132" t="s">
        <v>621</v>
      </c>
      <c r="N242" s="133">
        <v>43726</v>
      </c>
      <c r="O242" s="54"/>
      <c r="P242" s="13"/>
      <c r="Q242" s="13"/>
      <c r="R242" s="14" t="s">
        <v>711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347">
        <v>127</v>
      </c>
      <c r="B243" s="183">
        <v>43017</v>
      </c>
      <c r="C243" s="183"/>
      <c r="D243" s="184" t="s">
        <v>166</v>
      </c>
      <c r="E243" s="185" t="s">
        <v>581</v>
      </c>
      <c r="F243" s="186">
        <v>141.5</v>
      </c>
      <c r="G243" s="187"/>
      <c r="H243" s="187">
        <v>183.5</v>
      </c>
      <c r="I243" s="187">
        <v>210</v>
      </c>
      <c r="J243" s="208" t="s">
        <v>803</v>
      </c>
      <c r="K243" s="209">
        <f t="shared" si="70"/>
        <v>42</v>
      </c>
      <c r="L243" s="210">
        <f t="shared" si="71"/>
        <v>0.29681978798586572</v>
      </c>
      <c r="M243" s="186" t="s">
        <v>557</v>
      </c>
      <c r="N243" s="211">
        <v>43042</v>
      </c>
      <c r="O243" s="54"/>
      <c r="P243" s="13"/>
      <c r="Q243" s="13"/>
      <c r="R243" s="90" t="s">
        <v>711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346">
        <v>128</v>
      </c>
      <c r="B244" s="160">
        <v>43074</v>
      </c>
      <c r="C244" s="160"/>
      <c r="D244" s="161" t="s">
        <v>296</v>
      </c>
      <c r="E244" s="162" t="s">
        <v>581</v>
      </c>
      <c r="F244" s="163">
        <v>172</v>
      </c>
      <c r="G244" s="162"/>
      <c r="H244" s="162">
        <v>155.25</v>
      </c>
      <c r="I244" s="182">
        <v>230</v>
      </c>
      <c r="J244" s="361" t="s">
        <v>796</v>
      </c>
      <c r="K244" s="130">
        <f t="shared" ref="K244" si="72">H244-F244</f>
        <v>-16.75</v>
      </c>
      <c r="L244" s="131">
        <f t="shared" ref="L244" si="73">K244/F244</f>
        <v>-9.7383720930232565E-2</v>
      </c>
      <c r="M244" s="132" t="s">
        <v>621</v>
      </c>
      <c r="N244" s="133">
        <v>43787</v>
      </c>
      <c r="O244" s="54"/>
      <c r="P244" s="13"/>
      <c r="Q244" s="13"/>
      <c r="R244" s="14" t="s">
        <v>711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347">
        <v>129</v>
      </c>
      <c r="B245" s="183">
        <v>43398</v>
      </c>
      <c r="C245" s="183"/>
      <c r="D245" s="184" t="s">
        <v>103</v>
      </c>
      <c r="E245" s="185" t="s">
        <v>581</v>
      </c>
      <c r="F245" s="187">
        <v>698.5</v>
      </c>
      <c r="G245" s="187"/>
      <c r="H245" s="187">
        <v>850</v>
      </c>
      <c r="I245" s="187">
        <v>890</v>
      </c>
      <c r="J245" s="212" t="s">
        <v>809</v>
      </c>
      <c r="K245" s="209">
        <f t="shared" si="70"/>
        <v>151.5</v>
      </c>
      <c r="L245" s="210">
        <f t="shared" si="71"/>
        <v>0.21689334287759485</v>
      </c>
      <c r="M245" s="186" t="s">
        <v>557</v>
      </c>
      <c r="N245" s="211">
        <v>43453</v>
      </c>
      <c r="O245" s="54"/>
      <c r="P245" s="13"/>
      <c r="Q245" s="13"/>
      <c r="R245" s="14" t="s">
        <v>709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7">
        <v>130</v>
      </c>
      <c r="B246" s="155">
        <v>42877</v>
      </c>
      <c r="C246" s="155"/>
      <c r="D246" s="156" t="s">
        <v>370</v>
      </c>
      <c r="E246" s="157" t="s">
        <v>581</v>
      </c>
      <c r="F246" s="158">
        <v>127.6</v>
      </c>
      <c r="G246" s="159"/>
      <c r="H246" s="159">
        <v>138</v>
      </c>
      <c r="I246" s="159">
        <v>190</v>
      </c>
      <c r="J246" s="362" t="s">
        <v>800</v>
      </c>
      <c r="K246" s="179">
        <f t="shared" si="70"/>
        <v>10.400000000000006</v>
      </c>
      <c r="L246" s="180">
        <f t="shared" si="71"/>
        <v>8.1504702194357417E-2</v>
      </c>
      <c r="M246" s="158" t="s">
        <v>557</v>
      </c>
      <c r="N246" s="181">
        <v>43774</v>
      </c>
      <c r="O246" s="54"/>
      <c r="P246" s="13"/>
      <c r="Q246" s="13"/>
      <c r="R246" s="90" t="s">
        <v>711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7">
        <v>131</v>
      </c>
      <c r="B247" s="155">
        <v>43158</v>
      </c>
      <c r="C247" s="155"/>
      <c r="D247" s="156" t="s">
        <v>712</v>
      </c>
      <c r="E247" s="157" t="s">
        <v>581</v>
      </c>
      <c r="F247" s="158">
        <v>317</v>
      </c>
      <c r="G247" s="159"/>
      <c r="H247" s="159">
        <v>382.5</v>
      </c>
      <c r="I247" s="159">
        <v>398</v>
      </c>
      <c r="J247" s="362" t="s">
        <v>896</v>
      </c>
      <c r="K247" s="179">
        <f t="shared" ref="K247" si="74">H247-F247</f>
        <v>65.5</v>
      </c>
      <c r="L247" s="180">
        <f t="shared" ref="L247" si="75">K247/F247</f>
        <v>0.20662460567823343</v>
      </c>
      <c r="M247" s="158" t="s">
        <v>557</v>
      </c>
      <c r="N247" s="181">
        <v>44238</v>
      </c>
      <c r="O247" s="54"/>
      <c r="P247" s="13"/>
      <c r="Q247" s="13"/>
      <c r="R247" s="324" t="s">
        <v>711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46">
        <v>132</v>
      </c>
      <c r="B248" s="160">
        <v>43164</v>
      </c>
      <c r="C248" s="160"/>
      <c r="D248" s="161" t="s">
        <v>133</v>
      </c>
      <c r="E248" s="162" t="s">
        <v>581</v>
      </c>
      <c r="F248" s="163">
        <f>510-14.4</f>
        <v>495.6</v>
      </c>
      <c r="G248" s="162"/>
      <c r="H248" s="162">
        <v>350</v>
      </c>
      <c r="I248" s="182">
        <v>672</v>
      </c>
      <c r="J248" s="361" t="s">
        <v>805</v>
      </c>
      <c r="K248" s="130">
        <f t="shared" ref="K248" si="76">H248-F248</f>
        <v>-145.60000000000002</v>
      </c>
      <c r="L248" s="131">
        <f t="shared" ref="L248" si="77">K248/F248</f>
        <v>-0.29378531073446329</v>
      </c>
      <c r="M248" s="132" t="s">
        <v>621</v>
      </c>
      <c r="N248" s="133">
        <v>43887</v>
      </c>
      <c r="O248" s="54"/>
      <c r="P248" s="13"/>
      <c r="Q248" s="13"/>
      <c r="R248" s="14" t="s">
        <v>709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346">
        <v>133</v>
      </c>
      <c r="B249" s="160">
        <v>43237</v>
      </c>
      <c r="C249" s="160"/>
      <c r="D249" s="161" t="s">
        <v>460</v>
      </c>
      <c r="E249" s="162" t="s">
        <v>581</v>
      </c>
      <c r="F249" s="163">
        <v>230.3</v>
      </c>
      <c r="G249" s="162"/>
      <c r="H249" s="162">
        <v>102.5</v>
      </c>
      <c r="I249" s="182">
        <v>348</v>
      </c>
      <c r="J249" s="361" t="s">
        <v>807</v>
      </c>
      <c r="K249" s="130">
        <f t="shared" ref="K249:K250" si="78">H249-F249</f>
        <v>-127.80000000000001</v>
      </c>
      <c r="L249" s="131">
        <f t="shared" ref="L249:L250" si="79">K249/F249</f>
        <v>-0.55492835432045162</v>
      </c>
      <c r="M249" s="132" t="s">
        <v>621</v>
      </c>
      <c r="N249" s="133">
        <v>43896</v>
      </c>
      <c r="O249" s="54"/>
      <c r="P249" s="13"/>
      <c r="Q249" s="13"/>
      <c r="R249" s="326" t="s">
        <v>709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7">
        <v>134</v>
      </c>
      <c r="B250" s="155">
        <v>43258</v>
      </c>
      <c r="C250" s="155"/>
      <c r="D250" s="156" t="s">
        <v>427</v>
      </c>
      <c r="E250" s="157" t="s">
        <v>581</v>
      </c>
      <c r="F250" s="158">
        <f>342.5-5.1</f>
        <v>337.4</v>
      </c>
      <c r="G250" s="159"/>
      <c r="H250" s="159">
        <v>412.5</v>
      </c>
      <c r="I250" s="159">
        <v>439</v>
      </c>
      <c r="J250" s="362" t="s">
        <v>861</v>
      </c>
      <c r="K250" s="179">
        <f t="shared" si="78"/>
        <v>75.100000000000023</v>
      </c>
      <c r="L250" s="180">
        <f t="shared" si="79"/>
        <v>0.22258446947243635</v>
      </c>
      <c r="M250" s="158" t="s">
        <v>557</v>
      </c>
      <c r="N250" s="181">
        <v>44230</v>
      </c>
      <c r="O250" s="54"/>
      <c r="P250" s="13"/>
      <c r="Q250" s="13"/>
      <c r="R250" s="90" t="s">
        <v>711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205">
        <v>135</v>
      </c>
      <c r="B251" s="190">
        <v>43285</v>
      </c>
      <c r="C251" s="190"/>
      <c r="D251" s="193" t="s">
        <v>48</v>
      </c>
      <c r="E251" s="191" t="s">
        <v>581</v>
      </c>
      <c r="F251" s="189">
        <f>127.5-5.53</f>
        <v>121.97</v>
      </c>
      <c r="G251" s="191"/>
      <c r="H251" s="191"/>
      <c r="I251" s="213">
        <v>170</v>
      </c>
      <c r="J251" s="225" t="s">
        <v>559</v>
      </c>
      <c r="K251" s="215"/>
      <c r="L251" s="216"/>
      <c r="M251" s="214" t="s">
        <v>559</v>
      </c>
      <c r="N251" s="217"/>
      <c r="O251" s="54"/>
      <c r="P251" s="13"/>
      <c r="Q251" s="13"/>
      <c r="R251" s="14" t="s">
        <v>709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346">
        <v>136</v>
      </c>
      <c r="B252" s="160">
        <v>43294</v>
      </c>
      <c r="C252" s="160"/>
      <c r="D252" s="161" t="s">
        <v>240</v>
      </c>
      <c r="E252" s="162" t="s">
        <v>581</v>
      </c>
      <c r="F252" s="163">
        <v>46.5</v>
      </c>
      <c r="G252" s="162"/>
      <c r="H252" s="162">
        <v>17</v>
      </c>
      <c r="I252" s="182">
        <v>59</v>
      </c>
      <c r="J252" s="361" t="s">
        <v>804</v>
      </c>
      <c r="K252" s="130">
        <f t="shared" ref="K252" si="80">H252-F252</f>
        <v>-29.5</v>
      </c>
      <c r="L252" s="131">
        <f t="shared" ref="L252" si="81">K252/F252</f>
        <v>-0.63440860215053763</v>
      </c>
      <c r="M252" s="132" t="s">
        <v>621</v>
      </c>
      <c r="N252" s="133">
        <v>43887</v>
      </c>
      <c r="O252" s="54"/>
      <c r="P252" s="13"/>
      <c r="Q252" s="13"/>
      <c r="R252" s="14" t="s">
        <v>709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348">
        <v>137</v>
      </c>
      <c r="B253" s="188">
        <v>43396</v>
      </c>
      <c r="C253" s="188"/>
      <c r="D253" s="193" t="s">
        <v>405</v>
      </c>
      <c r="E253" s="191" t="s">
        <v>581</v>
      </c>
      <c r="F253" s="192">
        <v>156.5</v>
      </c>
      <c r="G253" s="191"/>
      <c r="H253" s="191"/>
      <c r="I253" s="213">
        <v>191</v>
      </c>
      <c r="J253" s="225" t="s">
        <v>559</v>
      </c>
      <c r="K253" s="215"/>
      <c r="L253" s="216"/>
      <c r="M253" s="214" t="s">
        <v>559</v>
      </c>
      <c r="N253" s="217"/>
      <c r="O253" s="54"/>
      <c r="P253" s="13"/>
      <c r="Q253" s="13"/>
      <c r="R253" s="14" t="s">
        <v>709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348">
        <v>138</v>
      </c>
      <c r="B254" s="188">
        <v>43439</v>
      </c>
      <c r="C254" s="188"/>
      <c r="D254" s="193" t="s">
        <v>322</v>
      </c>
      <c r="E254" s="191" t="s">
        <v>581</v>
      </c>
      <c r="F254" s="192">
        <v>259.5</v>
      </c>
      <c r="G254" s="191"/>
      <c r="H254" s="191"/>
      <c r="I254" s="213">
        <v>321</v>
      </c>
      <c r="J254" s="225" t="s">
        <v>559</v>
      </c>
      <c r="K254" s="215"/>
      <c r="L254" s="216"/>
      <c r="M254" s="214" t="s">
        <v>559</v>
      </c>
      <c r="N254" s="217"/>
      <c r="O254" s="13"/>
      <c r="P254" s="13"/>
      <c r="Q254" s="13"/>
      <c r="R254" s="14" t="s">
        <v>709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346">
        <v>139</v>
      </c>
      <c r="B255" s="160">
        <v>43439</v>
      </c>
      <c r="C255" s="160"/>
      <c r="D255" s="161" t="s">
        <v>733</v>
      </c>
      <c r="E255" s="162" t="s">
        <v>581</v>
      </c>
      <c r="F255" s="162">
        <v>715</v>
      </c>
      <c r="G255" s="162"/>
      <c r="H255" s="162">
        <v>445</v>
      </c>
      <c r="I255" s="182">
        <v>840</v>
      </c>
      <c r="J255" s="134" t="s">
        <v>784</v>
      </c>
      <c r="K255" s="130">
        <f t="shared" ref="K255:K258" si="82">H255-F255</f>
        <v>-270</v>
      </c>
      <c r="L255" s="131">
        <f t="shared" ref="L255:L258" si="83">K255/F255</f>
        <v>-0.3776223776223776</v>
      </c>
      <c r="M255" s="132" t="s">
        <v>621</v>
      </c>
      <c r="N255" s="133">
        <v>43800</v>
      </c>
      <c r="O255" s="54"/>
      <c r="P255" s="13"/>
      <c r="Q255" s="13"/>
      <c r="R255" s="14" t="s">
        <v>709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7">
        <v>140</v>
      </c>
      <c r="B256" s="198">
        <v>43469</v>
      </c>
      <c r="C256" s="198"/>
      <c r="D256" s="151" t="s">
        <v>143</v>
      </c>
      <c r="E256" s="199" t="s">
        <v>581</v>
      </c>
      <c r="F256" s="199">
        <v>875</v>
      </c>
      <c r="G256" s="199"/>
      <c r="H256" s="199">
        <v>1165</v>
      </c>
      <c r="I256" s="219">
        <v>1185</v>
      </c>
      <c r="J256" s="137" t="s">
        <v>810</v>
      </c>
      <c r="K256" s="124">
        <f t="shared" si="82"/>
        <v>290</v>
      </c>
      <c r="L256" s="125">
        <f t="shared" si="83"/>
        <v>0.33142857142857141</v>
      </c>
      <c r="M256" s="126" t="s">
        <v>557</v>
      </c>
      <c r="N256" s="340">
        <v>43847</v>
      </c>
      <c r="O256" s="54"/>
      <c r="P256" s="13"/>
      <c r="Q256" s="13"/>
      <c r="R256" s="326" t="s">
        <v>709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7">
        <v>141</v>
      </c>
      <c r="B257" s="198">
        <v>43559</v>
      </c>
      <c r="C257" s="198"/>
      <c r="D257" s="378" t="s">
        <v>337</v>
      </c>
      <c r="E257" s="199" t="s">
        <v>581</v>
      </c>
      <c r="F257" s="199">
        <f>387-14.63</f>
        <v>372.37</v>
      </c>
      <c r="G257" s="199"/>
      <c r="H257" s="199">
        <v>490</v>
      </c>
      <c r="I257" s="219">
        <v>490</v>
      </c>
      <c r="J257" s="137" t="s">
        <v>640</v>
      </c>
      <c r="K257" s="124">
        <f t="shared" si="82"/>
        <v>117.63</v>
      </c>
      <c r="L257" s="125">
        <f t="shared" si="83"/>
        <v>0.31589548030185027</v>
      </c>
      <c r="M257" s="126" t="s">
        <v>557</v>
      </c>
      <c r="N257" s="340">
        <v>43850</v>
      </c>
      <c r="O257" s="54"/>
      <c r="P257" s="13"/>
      <c r="Q257" s="13"/>
      <c r="R257" s="326" t="s">
        <v>709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346">
        <v>142</v>
      </c>
      <c r="B258" s="160">
        <v>43578</v>
      </c>
      <c r="C258" s="160"/>
      <c r="D258" s="161" t="s">
        <v>734</v>
      </c>
      <c r="E258" s="162" t="s">
        <v>558</v>
      </c>
      <c r="F258" s="162">
        <v>220</v>
      </c>
      <c r="G258" s="162"/>
      <c r="H258" s="162">
        <v>127.5</v>
      </c>
      <c r="I258" s="182">
        <v>284</v>
      </c>
      <c r="J258" s="361" t="s">
        <v>808</v>
      </c>
      <c r="K258" s="130">
        <f t="shared" si="82"/>
        <v>-92.5</v>
      </c>
      <c r="L258" s="131">
        <f t="shared" si="83"/>
        <v>-0.42045454545454547</v>
      </c>
      <c r="M258" s="132" t="s">
        <v>621</v>
      </c>
      <c r="N258" s="133">
        <v>43896</v>
      </c>
      <c r="O258" s="54"/>
      <c r="P258" s="13"/>
      <c r="Q258" s="13"/>
      <c r="R258" s="14" t="s">
        <v>709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7">
        <v>143</v>
      </c>
      <c r="B259" s="198">
        <v>43622</v>
      </c>
      <c r="C259" s="198"/>
      <c r="D259" s="378" t="s">
        <v>467</v>
      </c>
      <c r="E259" s="199" t="s">
        <v>558</v>
      </c>
      <c r="F259" s="199">
        <v>332.8</v>
      </c>
      <c r="G259" s="199"/>
      <c r="H259" s="199">
        <v>405</v>
      </c>
      <c r="I259" s="219">
        <v>419</v>
      </c>
      <c r="J259" s="137" t="s">
        <v>811</v>
      </c>
      <c r="K259" s="124">
        <f t="shared" ref="K259" si="84">H259-F259</f>
        <v>72.199999999999989</v>
      </c>
      <c r="L259" s="125">
        <f t="shared" ref="L259" si="85">K259/F259</f>
        <v>0.21694711538461534</v>
      </c>
      <c r="M259" s="126" t="s">
        <v>557</v>
      </c>
      <c r="N259" s="340">
        <v>43860</v>
      </c>
      <c r="O259" s="54"/>
      <c r="P259" s="13"/>
      <c r="Q259" s="13"/>
      <c r="R259" s="14" t="s">
        <v>711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40">
        <v>144</v>
      </c>
      <c r="B260" s="139">
        <v>43641</v>
      </c>
      <c r="C260" s="139"/>
      <c r="D260" s="140" t="s">
        <v>137</v>
      </c>
      <c r="E260" s="141" t="s">
        <v>581</v>
      </c>
      <c r="F260" s="142">
        <v>386</v>
      </c>
      <c r="G260" s="143"/>
      <c r="H260" s="143">
        <v>395</v>
      </c>
      <c r="I260" s="143">
        <v>452</v>
      </c>
      <c r="J260" s="166" t="s">
        <v>801</v>
      </c>
      <c r="K260" s="167">
        <f t="shared" ref="K260" si="86">H260-F260</f>
        <v>9</v>
      </c>
      <c r="L260" s="168">
        <f t="shared" ref="L260" si="87">K260/F260</f>
        <v>2.3316062176165803E-2</v>
      </c>
      <c r="M260" s="169" t="s">
        <v>666</v>
      </c>
      <c r="N260" s="170">
        <v>43868</v>
      </c>
      <c r="O260" s="13"/>
      <c r="P260" s="13"/>
      <c r="Q260" s="13"/>
      <c r="R260" s="14" t="s">
        <v>711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349">
        <v>145</v>
      </c>
      <c r="B261" s="188">
        <v>43707</v>
      </c>
      <c r="C261" s="188"/>
      <c r="D261" s="193" t="s">
        <v>256</v>
      </c>
      <c r="E261" s="191" t="s">
        <v>581</v>
      </c>
      <c r="F261" s="191" t="s">
        <v>713</v>
      </c>
      <c r="G261" s="191"/>
      <c r="H261" s="191"/>
      <c r="I261" s="213">
        <v>190</v>
      </c>
      <c r="J261" s="225" t="s">
        <v>559</v>
      </c>
      <c r="K261" s="215"/>
      <c r="L261" s="216"/>
      <c r="M261" s="337" t="s">
        <v>559</v>
      </c>
      <c r="N261" s="217"/>
      <c r="O261" s="13"/>
      <c r="P261" s="13"/>
      <c r="Q261" s="13"/>
      <c r="R261" s="326" t="s">
        <v>709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7">
        <v>146</v>
      </c>
      <c r="B262" s="198">
        <v>43731</v>
      </c>
      <c r="C262" s="198"/>
      <c r="D262" s="151" t="s">
        <v>419</v>
      </c>
      <c r="E262" s="199" t="s">
        <v>581</v>
      </c>
      <c r="F262" s="199">
        <v>235</v>
      </c>
      <c r="G262" s="199"/>
      <c r="H262" s="199">
        <v>295</v>
      </c>
      <c r="I262" s="219">
        <v>296</v>
      </c>
      <c r="J262" s="137" t="s">
        <v>789</v>
      </c>
      <c r="K262" s="124">
        <f t="shared" ref="K262" si="88">H262-F262</f>
        <v>60</v>
      </c>
      <c r="L262" s="125">
        <f t="shared" ref="L262" si="89">K262/F262</f>
        <v>0.25531914893617019</v>
      </c>
      <c r="M262" s="126" t="s">
        <v>557</v>
      </c>
      <c r="N262" s="340">
        <v>43844</v>
      </c>
      <c r="O262" s="54"/>
      <c r="P262" s="13"/>
      <c r="Q262" s="13"/>
      <c r="R262" s="14" t="s">
        <v>711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7">
        <v>147</v>
      </c>
      <c r="B263" s="198">
        <v>43752</v>
      </c>
      <c r="C263" s="198"/>
      <c r="D263" s="151" t="s">
        <v>780</v>
      </c>
      <c r="E263" s="199" t="s">
        <v>581</v>
      </c>
      <c r="F263" s="199">
        <v>277.5</v>
      </c>
      <c r="G263" s="199"/>
      <c r="H263" s="199">
        <v>333</v>
      </c>
      <c r="I263" s="219">
        <v>333</v>
      </c>
      <c r="J263" s="137" t="s">
        <v>790</v>
      </c>
      <c r="K263" s="124">
        <f t="shared" ref="K263" si="90">H263-F263</f>
        <v>55.5</v>
      </c>
      <c r="L263" s="125">
        <f t="shared" ref="L263" si="91">K263/F263</f>
        <v>0.2</v>
      </c>
      <c r="M263" s="126" t="s">
        <v>557</v>
      </c>
      <c r="N263" s="340">
        <v>43846</v>
      </c>
      <c r="O263" s="54"/>
      <c r="P263" s="13"/>
      <c r="Q263" s="13"/>
      <c r="R263" s="326" t="s">
        <v>709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7">
        <v>148</v>
      </c>
      <c r="B264" s="198">
        <v>43752</v>
      </c>
      <c r="C264" s="198"/>
      <c r="D264" s="151" t="s">
        <v>779</v>
      </c>
      <c r="E264" s="199" t="s">
        <v>581</v>
      </c>
      <c r="F264" s="199">
        <v>930</v>
      </c>
      <c r="G264" s="199"/>
      <c r="H264" s="199">
        <v>1165</v>
      </c>
      <c r="I264" s="219">
        <v>1200</v>
      </c>
      <c r="J264" s="137" t="s">
        <v>791</v>
      </c>
      <c r="K264" s="124">
        <f t="shared" ref="K264" si="92">H264-F264</f>
        <v>235</v>
      </c>
      <c r="L264" s="125">
        <f t="shared" ref="L264" si="93">K264/F264</f>
        <v>0.25268817204301075</v>
      </c>
      <c r="M264" s="126" t="s">
        <v>557</v>
      </c>
      <c r="N264" s="340">
        <v>43847</v>
      </c>
      <c r="O264" s="54"/>
      <c r="P264" s="13"/>
      <c r="Q264" s="13"/>
      <c r="R264" s="326" t="s">
        <v>711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348">
        <v>149</v>
      </c>
      <c r="B265" s="329">
        <v>43753</v>
      </c>
      <c r="C265" s="202"/>
      <c r="D265" s="350" t="s">
        <v>778</v>
      </c>
      <c r="E265" s="331" t="s">
        <v>581</v>
      </c>
      <c r="F265" s="333">
        <v>111</v>
      </c>
      <c r="G265" s="331"/>
      <c r="H265" s="331"/>
      <c r="I265" s="335">
        <v>141</v>
      </c>
      <c r="J265" s="225" t="s">
        <v>559</v>
      </c>
      <c r="K265" s="225"/>
      <c r="L265" s="119"/>
      <c r="M265" s="339" t="s">
        <v>559</v>
      </c>
      <c r="N265" s="227"/>
      <c r="O265" s="13"/>
      <c r="P265" s="13"/>
      <c r="Q265" s="13"/>
      <c r="R265" s="326" t="s">
        <v>711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7">
        <v>150</v>
      </c>
      <c r="B266" s="198">
        <v>43753</v>
      </c>
      <c r="C266" s="198"/>
      <c r="D266" s="151" t="s">
        <v>777</v>
      </c>
      <c r="E266" s="199" t="s">
        <v>581</v>
      </c>
      <c r="F266" s="200">
        <v>296</v>
      </c>
      <c r="G266" s="199"/>
      <c r="H266" s="199">
        <v>370</v>
      </c>
      <c r="I266" s="219">
        <v>370</v>
      </c>
      <c r="J266" s="137" t="s">
        <v>640</v>
      </c>
      <c r="K266" s="124">
        <f t="shared" ref="K266:K267" si="94">H266-F266</f>
        <v>74</v>
      </c>
      <c r="L266" s="125">
        <f t="shared" ref="L266:L267" si="95">K266/F266</f>
        <v>0.25</v>
      </c>
      <c r="M266" s="126" t="s">
        <v>557</v>
      </c>
      <c r="N266" s="340">
        <v>43853</v>
      </c>
      <c r="O266" s="54"/>
      <c r="P266" s="13"/>
      <c r="Q266" s="13"/>
      <c r="R266" s="326" t="s">
        <v>711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7">
        <v>151</v>
      </c>
      <c r="B267" s="198">
        <v>43754</v>
      </c>
      <c r="C267" s="198"/>
      <c r="D267" s="151" t="s">
        <v>776</v>
      </c>
      <c r="E267" s="199" t="s">
        <v>581</v>
      </c>
      <c r="F267" s="200">
        <v>300</v>
      </c>
      <c r="G267" s="199"/>
      <c r="H267" s="199">
        <v>382.5</v>
      </c>
      <c r="I267" s="219">
        <v>344</v>
      </c>
      <c r="J267" s="473" t="s">
        <v>897</v>
      </c>
      <c r="K267" s="124">
        <f t="shared" si="94"/>
        <v>82.5</v>
      </c>
      <c r="L267" s="125">
        <f t="shared" si="95"/>
        <v>0.27500000000000002</v>
      </c>
      <c r="M267" s="126" t="s">
        <v>557</v>
      </c>
      <c r="N267" s="340">
        <v>44238</v>
      </c>
      <c r="O267" s="13"/>
      <c r="P267" s="13"/>
      <c r="Q267" s="13"/>
      <c r="R267" s="326" t="s">
        <v>711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328">
        <v>152</v>
      </c>
      <c r="B268" s="202">
        <v>43832</v>
      </c>
      <c r="C268" s="202"/>
      <c r="D268" s="206" t="s">
        <v>759</v>
      </c>
      <c r="E268" s="203" t="s">
        <v>581</v>
      </c>
      <c r="F268" s="204" t="s">
        <v>788</v>
      </c>
      <c r="G268" s="203"/>
      <c r="H268" s="203"/>
      <c r="I268" s="224">
        <v>590</v>
      </c>
      <c r="J268" s="225" t="s">
        <v>559</v>
      </c>
      <c r="K268" s="225"/>
      <c r="L268" s="119"/>
      <c r="M268" s="325" t="s">
        <v>559</v>
      </c>
      <c r="N268" s="227"/>
      <c r="O268" s="13"/>
      <c r="P268" s="13"/>
      <c r="Q268" s="13"/>
      <c r="R268" s="326" t="s">
        <v>711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7">
        <v>153</v>
      </c>
      <c r="B269" s="198">
        <v>43966</v>
      </c>
      <c r="C269" s="198"/>
      <c r="D269" s="151" t="s">
        <v>64</v>
      </c>
      <c r="E269" s="199" t="s">
        <v>581</v>
      </c>
      <c r="F269" s="200">
        <v>67.5</v>
      </c>
      <c r="G269" s="199"/>
      <c r="H269" s="199">
        <v>86</v>
      </c>
      <c r="I269" s="219">
        <v>86</v>
      </c>
      <c r="J269" s="137" t="s">
        <v>820</v>
      </c>
      <c r="K269" s="124">
        <f t="shared" ref="K269" si="96">H269-F269</f>
        <v>18.5</v>
      </c>
      <c r="L269" s="125">
        <f t="shared" ref="L269" si="97">K269/F269</f>
        <v>0.27407407407407408</v>
      </c>
      <c r="M269" s="126" t="s">
        <v>557</v>
      </c>
      <c r="N269" s="340">
        <v>44008</v>
      </c>
      <c r="O269" s="54"/>
      <c r="P269" s="13"/>
      <c r="Q269" s="13"/>
      <c r="R269" s="326" t="s">
        <v>711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201">
        <v>154</v>
      </c>
      <c r="B270" s="202">
        <v>44035</v>
      </c>
      <c r="C270" s="202"/>
      <c r="D270" s="206" t="s">
        <v>466</v>
      </c>
      <c r="E270" s="203" t="s">
        <v>581</v>
      </c>
      <c r="F270" s="204" t="s">
        <v>823</v>
      </c>
      <c r="G270" s="203"/>
      <c r="H270" s="203"/>
      <c r="I270" s="224">
        <v>296</v>
      </c>
      <c r="J270" s="225" t="s">
        <v>559</v>
      </c>
      <c r="K270" s="225"/>
      <c r="L270" s="119"/>
      <c r="M270" s="226"/>
      <c r="N270" s="227"/>
      <c r="O270" s="13"/>
      <c r="P270" s="13"/>
      <c r="Q270" s="13"/>
      <c r="R270" s="326" t="s">
        <v>711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7">
        <v>155</v>
      </c>
      <c r="B271" s="198">
        <v>44092</v>
      </c>
      <c r="C271" s="198"/>
      <c r="D271" s="151" t="s">
        <v>399</v>
      </c>
      <c r="E271" s="199" t="s">
        <v>581</v>
      </c>
      <c r="F271" s="199">
        <v>206</v>
      </c>
      <c r="G271" s="199"/>
      <c r="H271" s="199">
        <v>248</v>
      </c>
      <c r="I271" s="219">
        <v>248</v>
      </c>
      <c r="J271" s="137" t="s">
        <v>640</v>
      </c>
      <c r="K271" s="124">
        <f t="shared" ref="K271:K272" si="98">H271-F271</f>
        <v>42</v>
      </c>
      <c r="L271" s="125">
        <f t="shared" ref="L271:L272" si="99">K271/F271</f>
        <v>0.20388349514563106</v>
      </c>
      <c r="M271" s="126" t="s">
        <v>557</v>
      </c>
      <c r="N271" s="340">
        <v>44214</v>
      </c>
      <c r="O271" s="54"/>
      <c r="P271" s="13"/>
      <c r="Q271" s="13"/>
      <c r="R271" s="326" t="s">
        <v>711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7">
        <v>156</v>
      </c>
      <c r="B272" s="198">
        <v>44140</v>
      </c>
      <c r="C272" s="198"/>
      <c r="D272" s="151" t="s">
        <v>399</v>
      </c>
      <c r="E272" s="199" t="s">
        <v>581</v>
      </c>
      <c r="F272" s="199">
        <v>182.5</v>
      </c>
      <c r="G272" s="199"/>
      <c r="H272" s="199">
        <v>248</v>
      </c>
      <c r="I272" s="219">
        <v>248</v>
      </c>
      <c r="J272" s="137" t="s">
        <v>640</v>
      </c>
      <c r="K272" s="124">
        <f t="shared" si="98"/>
        <v>65.5</v>
      </c>
      <c r="L272" s="125">
        <f t="shared" si="99"/>
        <v>0.35890410958904112</v>
      </c>
      <c r="M272" s="126" t="s">
        <v>557</v>
      </c>
      <c r="N272" s="340">
        <v>44214</v>
      </c>
      <c r="O272" s="54"/>
      <c r="P272" s="13"/>
      <c r="Q272" s="13"/>
      <c r="R272" s="326" t="s">
        <v>711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201">
        <v>157</v>
      </c>
      <c r="B273" s="202">
        <v>44140</v>
      </c>
      <c r="C273" s="202"/>
      <c r="D273" s="206" t="s">
        <v>322</v>
      </c>
      <c r="E273" s="203" t="s">
        <v>581</v>
      </c>
      <c r="F273" s="204" t="s">
        <v>827</v>
      </c>
      <c r="G273" s="203"/>
      <c r="H273" s="203"/>
      <c r="I273" s="224">
        <v>320</v>
      </c>
      <c r="J273" s="225" t="s">
        <v>559</v>
      </c>
      <c r="K273" s="225"/>
      <c r="L273" s="119"/>
      <c r="M273" s="226"/>
      <c r="N273" s="227"/>
      <c r="O273" s="13"/>
      <c r="P273" s="13"/>
      <c r="Q273" s="13"/>
      <c r="R273" s="326" t="s">
        <v>711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7">
        <v>158</v>
      </c>
      <c r="B274" s="198">
        <v>44140</v>
      </c>
      <c r="C274" s="198"/>
      <c r="D274" s="151" t="s">
        <v>462</v>
      </c>
      <c r="E274" s="199" t="s">
        <v>581</v>
      </c>
      <c r="F274" s="200">
        <v>925</v>
      </c>
      <c r="G274" s="199"/>
      <c r="H274" s="199">
        <v>1095</v>
      </c>
      <c r="I274" s="219">
        <v>1093</v>
      </c>
      <c r="J274" s="473" t="s">
        <v>834</v>
      </c>
      <c r="K274" s="124">
        <f t="shared" ref="K274" si="100">H274-F274</f>
        <v>170</v>
      </c>
      <c r="L274" s="125">
        <f t="shared" ref="L274" si="101">K274/F274</f>
        <v>0.18378378378378379</v>
      </c>
      <c r="M274" s="126" t="s">
        <v>557</v>
      </c>
      <c r="N274" s="340">
        <v>44201</v>
      </c>
      <c r="O274" s="13"/>
      <c r="P274" s="13"/>
      <c r="Q274" s="13"/>
      <c r="R274" s="326" t="s">
        <v>711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201">
        <v>159</v>
      </c>
      <c r="B275" s="202">
        <v>44140</v>
      </c>
      <c r="C275" s="202"/>
      <c r="D275" s="206" t="s">
        <v>337</v>
      </c>
      <c r="E275" s="203" t="s">
        <v>581</v>
      </c>
      <c r="F275" s="204" t="s">
        <v>828</v>
      </c>
      <c r="G275" s="203"/>
      <c r="H275" s="203"/>
      <c r="I275" s="224">
        <v>406</v>
      </c>
      <c r="J275" s="225" t="s">
        <v>559</v>
      </c>
      <c r="K275" s="225"/>
      <c r="L275" s="119"/>
      <c r="M275" s="226"/>
      <c r="N275" s="227"/>
      <c r="O275" s="13"/>
      <c r="P275" s="13"/>
      <c r="Q275" s="13"/>
      <c r="R275" s="326" t="s">
        <v>711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201">
        <v>160</v>
      </c>
      <c r="B276" s="202">
        <v>44141</v>
      </c>
      <c r="C276" s="202"/>
      <c r="D276" s="206" t="s">
        <v>466</v>
      </c>
      <c r="E276" s="203" t="s">
        <v>581</v>
      </c>
      <c r="F276" s="204" t="s">
        <v>829</v>
      </c>
      <c r="G276" s="203"/>
      <c r="H276" s="203"/>
      <c r="I276" s="224">
        <v>290</v>
      </c>
      <c r="J276" s="225" t="s">
        <v>559</v>
      </c>
      <c r="K276" s="225"/>
      <c r="L276" s="119"/>
      <c r="M276" s="226"/>
      <c r="N276" s="227"/>
      <c r="O276" s="13"/>
      <c r="P276" s="13"/>
      <c r="Q276" s="13"/>
      <c r="R276" s="326" t="s">
        <v>711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201">
        <v>161</v>
      </c>
      <c r="B277" s="202">
        <v>44187</v>
      </c>
      <c r="C277" s="202"/>
      <c r="D277" s="206" t="s">
        <v>755</v>
      </c>
      <c r="E277" s="203" t="s">
        <v>581</v>
      </c>
      <c r="F277" s="461" t="s">
        <v>832</v>
      </c>
      <c r="G277" s="203"/>
      <c r="H277" s="203"/>
      <c r="I277" s="224">
        <v>239</v>
      </c>
      <c r="J277" s="462" t="s">
        <v>559</v>
      </c>
      <c r="K277" s="225"/>
      <c r="L277" s="119"/>
      <c r="M277" s="226"/>
      <c r="N277" s="227"/>
      <c r="O277" s="13"/>
      <c r="P277" s="13"/>
      <c r="Q277" s="13"/>
      <c r="R277" s="326" t="s">
        <v>711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201"/>
      <c r="B278" s="202"/>
      <c r="C278" s="202"/>
      <c r="D278" s="206"/>
      <c r="E278" s="203"/>
      <c r="F278" s="204"/>
      <c r="G278" s="203"/>
      <c r="H278" s="203"/>
      <c r="I278" s="224"/>
      <c r="J278" s="225"/>
      <c r="K278" s="225"/>
      <c r="L278" s="119"/>
      <c r="M278" s="226"/>
      <c r="N278" s="227"/>
      <c r="O278" s="13"/>
      <c r="P278" s="13"/>
      <c r="R278" s="326"/>
    </row>
    <row r="279" spans="1:26">
      <c r="A279" s="201"/>
      <c r="B279" s="202"/>
      <c r="C279" s="202"/>
      <c r="D279" s="206"/>
      <c r="E279" s="203"/>
      <c r="F279" s="204"/>
      <c r="G279" s="203"/>
      <c r="H279" s="203"/>
      <c r="I279" s="224"/>
      <c r="J279" s="225"/>
      <c r="K279" s="225"/>
      <c r="L279" s="119"/>
      <c r="M279" s="226"/>
      <c r="N279" s="227"/>
      <c r="O279" s="13"/>
      <c r="R279" s="228"/>
    </row>
    <row r="280" spans="1:26">
      <c r="A280" s="201"/>
      <c r="B280" s="202"/>
      <c r="C280" s="202"/>
      <c r="D280" s="206"/>
      <c r="E280" s="203"/>
      <c r="F280" s="204"/>
      <c r="G280" s="203"/>
      <c r="H280" s="203"/>
      <c r="I280" s="224"/>
      <c r="J280" s="225"/>
      <c r="K280" s="225"/>
      <c r="L280" s="119"/>
      <c r="M280" s="226"/>
      <c r="N280" s="227"/>
      <c r="O280" s="13"/>
      <c r="R280" s="228"/>
    </row>
    <row r="281" spans="1:26">
      <c r="A281" s="201"/>
      <c r="B281" s="202"/>
      <c r="C281" s="202"/>
      <c r="D281" s="206"/>
      <c r="E281" s="203"/>
      <c r="F281" s="204"/>
      <c r="G281" s="203"/>
      <c r="H281" s="203"/>
      <c r="I281" s="224"/>
      <c r="J281" s="225"/>
      <c r="K281" s="225"/>
      <c r="L281" s="119"/>
      <c r="M281" s="226"/>
      <c r="N281" s="227"/>
      <c r="O281" s="13"/>
      <c r="R281" s="228"/>
    </row>
    <row r="282" spans="1:26">
      <c r="A282" s="201"/>
      <c r="B282" s="192" t="s">
        <v>783</v>
      </c>
      <c r="O282" s="13"/>
      <c r="R282" s="228"/>
    </row>
    <row r="283" spans="1:26">
      <c r="R283" s="228"/>
    </row>
    <row r="284" spans="1:26">
      <c r="R284" s="228"/>
    </row>
    <row r="285" spans="1:26">
      <c r="R285" s="228"/>
    </row>
    <row r="286" spans="1:26">
      <c r="R286" s="228"/>
    </row>
    <row r="287" spans="1:26">
      <c r="R287" s="228"/>
    </row>
    <row r="288" spans="1:26">
      <c r="R288" s="228"/>
    </row>
    <row r="289" spans="1:18">
      <c r="R289" s="228"/>
    </row>
    <row r="299" spans="1:18">
      <c r="A299" s="207"/>
    </row>
    <row r="300" spans="1:18">
      <c r="A300" s="207"/>
      <c r="F300" s="463"/>
    </row>
    <row r="301" spans="1:18">
      <c r="A301" s="203"/>
    </row>
  </sheetData>
  <autoFilter ref="R1:R297"/>
  <mergeCells count="7">
    <mergeCell ref="O72:O73"/>
    <mergeCell ref="P72:P73"/>
    <mergeCell ref="A72:A73"/>
    <mergeCell ref="B72:B73"/>
    <mergeCell ref="J72:J73"/>
    <mergeCell ref="M72:M73"/>
    <mergeCell ref="N72:N73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2021-02-22T02:26:55Z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