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F&amp;O)'!$R$1:$R$312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K96" i="6"/>
  <c r="M96" s="1"/>
  <c r="L61"/>
  <c r="K61"/>
  <c r="L39"/>
  <c r="K39"/>
  <c r="M39" s="1"/>
  <c r="K99"/>
  <c r="M99" s="1"/>
  <c r="L62"/>
  <c r="M62" s="1"/>
  <c r="K62"/>
  <c r="M98"/>
  <c r="K98"/>
  <c r="L35"/>
  <c r="K35"/>
  <c r="L32"/>
  <c r="K32"/>
  <c r="K95"/>
  <c r="M95" s="1"/>
  <c r="K94"/>
  <c r="M94" s="1"/>
  <c r="K93"/>
  <c r="M93" s="1"/>
  <c r="L59"/>
  <c r="K59"/>
  <c r="M59" s="1"/>
  <c r="L60"/>
  <c r="K60"/>
  <c r="M60" s="1"/>
  <c r="K89"/>
  <c r="M89" s="1"/>
  <c r="K92"/>
  <c r="M92" s="1"/>
  <c r="K91"/>
  <c r="M91" s="1"/>
  <c r="P21"/>
  <c r="M61" l="1"/>
  <c r="M35"/>
  <c r="M32"/>
  <c r="K78"/>
  <c r="M78" s="1"/>
  <c r="K90"/>
  <c r="M90" s="1"/>
  <c r="L56"/>
  <c r="K56"/>
  <c r="L58"/>
  <c r="K58"/>
  <c r="K86"/>
  <c r="M86" s="1"/>
  <c r="K85"/>
  <c r="M85" s="1"/>
  <c r="L20"/>
  <c r="K20"/>
  <c r="K84"/>
  <c r="M84" s="1"/>
  <c r="L57"/>
  <c r="K57"/>
  <c r="L55"/>
  <c r="K55"/>
  <c r="L33"/>
  <c r="K33"/>
  <c r="L52"/>
  <c r="K52"/>
  <c r="L50"/>
  <c r="K50"/>
  <c r="L17"/>
  <c r="K17"/>
  <c r="P18"/>
  <c r="K83"/>
  <c r="M83" s="1"/>
  <c r="L54"/>
  <c r="K54"/>
  <c r="K82"/>
  <c r="M82" s="1"/>
  <c r="K295"/>
  <c r="L295" s="1"/>
  <c r="K80"/>
  <c r="M80" s="1"/>
  <c r="L19"/>
  <c r="K19"/>
  <c r="L53"/>
  <c r="K53"/>
  <c r="M58" l="1"/>
  <c r="M56"/>
  <c r="M17"/>
  <c r="M50"/>
  <c r="M33"/>
  <c r="M20"/>
  <c r="M55"/>
  <c r="M53"/>
  <c r="M57"/>
  <c r="M52"/>
  <c r="M54"/>
  <c r="M19"/>
  <c r="L51"/>
  <c r="K51"/>
  <c r="M51" l="1"/>
  <c r="K81"/>
  <c r="M81" s="1"/>
  <c r="K79"/>
  <c r="M79" s="1"/>
  <c r="K75"/>
  <c r="M75" s="1"/>
  <c r="K76"/>
  <c r="M76" s="1"/>
  <c r="L13"/>
  <c r="K13"/>
  <c r="L16"/>
  <c r="K16"/>
  <c r="K77"/>
  <c r="M77" s="1"/>
  <c r="K74"/>
  <c r="M74" s="1"/>
  <c r="K73"/>
  <c r="M73" s="1"/>
  <c r="K72"/>
  <c r="M72" s="1"/>
  <c r="M16" l="1"/>
  <c r="M13"/>
  <c r="L34"/>
  <c r="K34"/>
  <c r="L31"/>
  <c r="K31"/>
  <c r="L11"/>
  <c r="K11"/>
  <c r="L14"/>
  <c r="K14"/>
  <c r="P15"/>
  <c r="M31" l="1"/>
  <c r="M34"/>
  <c r="M11"/>
  <c r="M14"/>
  <c r="P12" l="1"/>
  <c r="K10" l="1"/>
  <c r="L10"/>
  <c r="P107"/>
  <c r="L107"/>
  <c r="K107"/>
  <c r="M10" l="1"/>
  <c r="M107"/>
  <c r="K274" l="1"/>
  <c r="L274" s="1"/>
  <c r="K294" l="1"/>
  <c r="L294" s="1"/>
  <c r="K293"/>
  <c r="L293" s="1"/>
  <c r="K292"/>
  <c r="L292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2"/>
  <c r="L272" s="1"/>
  <c r="K271"/>
  <c r="L271" s="1"/>
  <c r="F270"/>
  <c r="K270" s="1"/>
  <c r="L270" s="1"/>
  <c r="K269"/>
  <c r="L269" s="1"/>
  <c r="K268"/>
  <c r="L268" s="1"/>
  <c r="K267"/>
  <c r="L267" s="1"/>
  <c r="K266"/>
  <c r="L266" s="1"/>
  <c r="K265"/>
  <c r="L265" s="1"/>
  <c r="F264"/>
  <c r="K264" s="1"/>
  <c r="L264" s="1"/>
  <c r="F263"/>
  <c r="K263" s="1"/>
  <c r="L263" s="1"/>
  <c r="K262"/>
  <c r="L262" s="1"/>
  <c r="F261"/>
  <c r="K261" s="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3"/>
  <c r="L243" s="1"/>
  <c r="K242"/>
  <c r="L242" s="1"/>
  <c r="F241"/>
  <c r="K241" s="1"/>
  <c r="L241" s="1"/>
  <c r="K240"/>
  <c r="L240" s="1"/>
  <c r="K237"/>
  <c r="L237" s="1"/>
  <c r="K236"/>
  <c r="L236" s="1"/>
  <c r="K235"/>
  <c r="L235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5"/>
  <c r="L215" s="1"/>
  <c r="K213"/>
  <c r="L213" s="1"/>
  <c r="K211"/>
  <c r="L211" s="1"/>
  <c r="K209"/>
  <c r="L209" s="1"/>
  <c r="K208"/>
  <c r="L208" s="1"/>
  <c r="K207"/>
  <c r="L207" s="1"/>
  <c r="K205"/>
  <c r="L205" s="1"/>
  <c r="K204"/>
  <c r="L204" s="1"/>
  <c r="K203"/>
  <c r="L203" s="1"/>
  <c r="K202"/>
  <c r="K201"/>
  <c r="L201" s="1"/>
  <c r="K200"/>
  <c r="L200" s="1"/>
  <c r="K198"/>
  <c r="L198" s="1"/>
  <c r="K197"/>
  <c r="L197" s="1"/>
  <c r="K196"/>
  <c r="L196" s="1"/>
  <c r="K195"/>
  <c r="L195" s="1"/>
  <c r="K194"/>
  <c r="L194" s="1"/>
  <c r="F193"/>
  <c r="K193" s="1"/>
  <c r="L193" s="1"/>
  <c r="H192"/>
  <c r="K192" s="1"/>
  <c r="L192" s="1"/>
  <c r="K189"/>
  <c r="L189" s="1"/>
  <c r="K188"/>
  <c r="L188" s="1"/>
  <c r="K187"/>
  <c r="L187" s="1"/>
  <c r="K186"/>
  <c r="L186" s="1"/>
  <c r="K185"/>
  <c r="L185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H158"/>
  <c r="K158" s="1"/>
  <c r="L158" s="1"/>
  <c r="F157"/>
  <c r="K157" s="1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M7"/>
  <c r="D7" i="5"/>
  <c r="K6" i="4"/>
  <c r="K6" i="3"/>
  <c r="L6" i="2"/>
</calcChain>
</file>

<file path=xl/sharedStrings.xml><?xml version="1.0" encoding="utf-8"?>
<sst xmlns="http://schemas.openxmlformats.org/spreadsheetml/2006/main" count="2928" uniqueCount="1110">
  <si>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</si>
  <si>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</si>
  <si>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</si>
  <si>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</si>
  <si>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</si>
  <si>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</si>
  <si>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</si>
  <si>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</si>
  <si>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</si>
  <si>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</si>
  <si>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</si>
  <si>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</si>
  <si>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</si>
  <si>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</si>
  <si>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</si>
  <si>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</si>
  <si>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</si>
  <si>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</si>
  <si>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</si>
  <si>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</si>
  <si>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</si>
  <si>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</si>
  <si>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</si>
  <si>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</si>
  <si>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</si>
  <si>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</si>
  <si>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</si>
  <si>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</si>
  <si>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</si>
  <si>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</si>
  <si>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</si>
  <si>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</si>
  <si>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</si>
  <si>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</si>
  <si>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</si>
  <si>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</si>
  <si>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</si>
  <si>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</si>
  <si>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</si>
  <si>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</si>
  <si>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</si>
  <si>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</si>
  <si>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</si>
  <si>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</si>
  <si>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</si>
  <si>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</si>
  <si>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</si>
  <si>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</si>
  <si>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</si>
  <si>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</si>
  <si>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</si>
  <si>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</si>
  <si>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</si>
  <si>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</si>
  <si>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</si>
  <si>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</si>
  <si>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</si>
  <si>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</si>
  <si>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</si>
  <si>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</si>
  <si>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</si>
  <si>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</si>
  <si>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</si>
  <si>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</si>
  <si>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</si>
  <si>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</si>
  <si>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</si>
  <si>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</si>
  <si>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</si>
  <si>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</si>
  <si>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</si>
  <si>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</si>
  <si>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</si>
  <si>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</si>
  <si>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</si>
  <si>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</si>
  <si>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</si>
  <si>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</si>
  <si>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</si>
  <si>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</si>
  <si>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</si>
  <si>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</si>
  <si>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</si>
  <si>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</si>
  <si>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</si>
  <si>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</si>
  <si>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</si>
  <si>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</si>
  <si>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</si>
  <si>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</si>
  <si>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</si>
  <si>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</si>
  <si>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</si>
  <si>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</si>
  <si>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</si>
  <si>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</si>
  <si>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</si>
  <si>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</si>
  <si>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</si>
  <si>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</si>
  <si>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</si>
  <si>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</si>
  <si>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</si>
  <si>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</si>
  <si>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</si>
  <si>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</si>
  <si>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</si>
  <si>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</si>
  <si>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</si>
  <si>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</si>
  <si>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</si>
  <si>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</si>
  <si>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</si>
  <si>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</si>
  <si>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</si>
  <si>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</si>
  <si>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</si>
  <si>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</si>
  <si>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</si>
  <si>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</si>
  <si>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</si>
  <si>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</si>
  <si>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</si>
  <si>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</si>
  <si>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</si>
  <si>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</si>
  <si>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</si>
  <si>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</si>
  <si>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</si>
  <si>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</si>
  <si>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</si>
  <si>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</si>
  <si>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</si>
  <si>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</si>
  <si>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</si>
  <si>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</si>
  <si>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</si>
  <si>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</si>
  <si>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</si>
  <si>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</si>
  <si>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</si>
  <si>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</si>
  <si>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</si>
  <si>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</si>
  <si>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</si>
  <si>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</si>
  <si>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</si>
  <si>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</si>
  <si>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</si>
  <si>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</si>
  <si>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</si>
  <si>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</si>
  <si>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</si>
  <si>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</si>
  <si>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</si>
  <si>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</si>
  <si>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</si>
  <si>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</si>
  <si>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</si>
  <si>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</si>
  <si>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</si>
  <si>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</si>
  <si>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</si>
  <si>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</si>
  <si>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</si>
  <si>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</si>
  <si>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</si>
  <si>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</si>
  <si>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</si>
  <si>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</si>
  <si>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</si>
  <si>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</si>
  <si>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</si>
  <si>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</si>
  <si>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</si>
  <si>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</si>
  <si>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</si>
  <si>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</si>
  <si>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</si>
  <si>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</si>
  <si>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</si>
  <si>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</si>
  <si>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</si>
  <si>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</si>
  <si>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</si>
  <si>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</si>
  <si>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</si>
  <si>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</si>
  <si>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</si>
  <si>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</si>
  <si>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</si>
  <si>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</si>
  <si>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</si>
  <si>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</si>
  <si>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</si>
  <si>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</si>
  <si>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</si>
  <si>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</si>
  <si>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</si>
  <si>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</si>
  <si>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</si>
  <si>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</si>
  <si>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</si>
  <si>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</si>
  <si>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</si>
  <si>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</si>
  <si>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</si>
  <si>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</si>
  <si>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</si>
  <si>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</si>
  <si>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</si>
  <si>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</si>
  <si>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</si>
  <si>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</si>
  <si>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</si>
  <si>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</si>
  <si>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</si>
  <si>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</si>
  <si>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</si>
  <si>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</si>
  <si>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</si>
  <si>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</si>
  <si>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</si>
  <si>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</si>
  <si>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</si>
  <si>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</si>
  <si>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</si>
  <si>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</si>
  <si>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</si>
  <si>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</si>
  <si>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</si>
  <si>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</si>
  <si>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</si>
  <si>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</si>
  <si>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</si>
  <si>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</si>
  <si>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</si>
  <si>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</si>
  <si>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</si>
  <si>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</si>
  <si>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</si>
  <si>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</si>
  <si>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</si>
  <si>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</si>
  <si>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</si>
  <si>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</si>
  <si>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</si>
  <si>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</si>
  <si>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</si>
  <si>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</si>
  <si>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</si>
  <si>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</si>
  <si>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</si>
  <si>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</si>
  <si>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</si>
  <si>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</si>
  <si>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</si>
  <si>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</si>
  <si>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</si>
  <si>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</si>
  <si>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</si>
  <si>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</si>
  <si>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</si>
  <si>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</si>
  <si>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</si>
  <si>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</si>
  <si>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</si>
  <si>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</si>
  <si>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</si>
  <si>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</si>
  <si>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</si>
  <si>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</si>
  <si>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</si>
  <si>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</si>
  <si>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</si>
  <si>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</si>
  <si>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</si>
  <si>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</si>
  <si>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</si>
  <si>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</si>
  <si>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</si>
  <si>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</si>
  <si>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</si>
  <si>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</si>
  <si>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</si>
  <si>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</si>
  <si>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</si>
  <si>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</si>
  <si>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</si>
  <si>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</si>
  <si>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</si>
  <si>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</si>
  <si>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</si>
  <si>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</si>
  <si>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</si>
  <si>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</si>
  <si>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</si>
  <si>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</si>
  <si>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</si>
  <si>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</si>
  <si>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</si>
  <si>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</si>
  <si>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</si>
  <si>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</si>
  <si>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</si>
  <si>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</si>
  <si>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</si>
  <si>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</si>
  <si>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</si>
  <si>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</si>
  <si>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</si>
  <si>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</si>
  <si>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</si>
  <si>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</si>
  <si>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</si>
  <si>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</si>
  <si>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</si>
  <si>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</si>
  <si>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</si>
  <si>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</si>
  <si>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</si>
  <si>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</si>
  <si>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</si>
  <si>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</si>
  <si>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</si>
  <si>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</si>
  <si>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</si>
  <si>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</si>
  <si>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</si>
  <si>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</si>
  <si>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</si>
  <si>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</si>
  <si>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</si>
  <si>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</si>
  <si>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</si>
  <si>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</si>
  <si>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</si>
  <si>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</si>
  <si>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</si>
  <si>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</si>
  <si>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</si>
  <si>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</si>
  <si>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</si>
  <si>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</si>
  <si>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</si>
  <si>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</si>
  <si>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</si>
  <si>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</si>
  <si>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</si>
  <si>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</si>
  <si>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</si>
  <si>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</si>
  <si>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</si>
  <si>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</si>
  <si>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</si>
  <si>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</si>
  <si>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</si>
  <si>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</si>
  <si>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</si>
  <si>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</si>
  <si>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</si>
  <si>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</si>
  <si>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</si>
  <si>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</si>
  <si>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</si>
  <si>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</si>
  <si>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</si>
  <si>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</si>
  <si>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</si>
  <si>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</si>
  <si>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</si>
  <si>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</si>
  <si>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</si>
  <si>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</si>
  <si>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</si>
  <si>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</si>
  <si>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</si>
  <si>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</si>
  <si>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</si>
  <si>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</si>
  <si>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</si>
  <si>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</si>
  <si>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</si>
  <si>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</si>
  <si>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</si>
  <si>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</si>
  <si>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</si>
  <si>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</si>
  <si>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</si>
  <si>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</si>
  <si>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</si>
  <si>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</si>
  <si>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</si>
  <si>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</si>
  <si>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</si>
  <si>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</si>
  <si>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</si>
  <si>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</si>
  <si>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</si>
  <si>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</si>
  <si>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</si>
  <si>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</si>
  <si>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</si>
  <si>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</si>
  <si>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</si>
  <si>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</si>
  <si>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</si>
  <si>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</si>
  <si>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</si>
  <si>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</si>
  <si>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</si>
  <si>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</si>
  <si>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</si>
  <si>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</si>
  <si>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</si>
  <si>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</si>
  <si>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</si>
  <si>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</si>
  <si>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</si>
  <si>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</si>
  <si>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</si>
  <si>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</si>
  <si>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</si>
  <si>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</si>
  <si>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</si>
  <si>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</si>
  <si>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</si>
  <si>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</si>
  <si>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</si>
  <si>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</si>
  <si>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</si>
  <si>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</si>
  <si>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</si>
  <si>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</si>
  <si>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</si>
  <si>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</si>
  <si>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</si>
  <si>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</si>
  <si>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</si>
  <si>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</si>
  <si>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</si>
  <si>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</si>
  <si>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</si>
  <si>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</si>
  <si>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</si>
  <si>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</si>
  <si>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</si>
  <si>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</si>
  <si>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</si>
  <si>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</si>
  <si>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</si>
  <si>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</si>
  <si>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</si>
  <si>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</si>
  <si>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</si>
  <si>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</si>
  <si>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</si>
  <si>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</si>
  <si>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</si>
  <si>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</si>
  <si>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</si>
  <si>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</si>
  <si>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</si>
  <si>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</si>
  <si>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</si>
  <si>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</si>
  <si>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</si>
  <si>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</si>
  <si>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</si>
  <si>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</si>
  <si>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</si>
  <si>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</si>
  <si>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</si>
  <si>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</si>
  <si>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</si>
  <si>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</si>
  <si>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</si>
  <si>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</si>
  <si>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</si>
  <si>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</si>
  <si>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</si>
  <si>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</si>
  <si>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</si>
  <si>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</si>
  <si>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</si>
  <si>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</si>
  <si>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</si>
  <si>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</si>
  <si>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</si>
  <si>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</si>
  <si>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</si>
  <si>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</si>
  <si>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</si>
  <si>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</si>
  <si>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</si>
  <si>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</si>
  <si>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</si>
  <si>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</si>
  <si>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</si>
  <si>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</si>
  <si>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</si>
  <si>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</si>
  <si>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</si>
  <si>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</si>
  <si>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</si>
  <si>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</si>
  <si>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</si>
  <si>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</si>
  <si>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</si>
  <si>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</si>
  <si>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</si>
  <si>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</si>
  <si>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</si>
  <si>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</si>
  <si>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</si>
  <si>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</si>
  <si>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</si>
  <si>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</si>
  <si>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</si>
  <si>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</si>
  <si>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</si>
  <si>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</si>
  <si>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</si>
  <si>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</si>
  <si>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</si>
  <si>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</si>
  <si>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</si>
  <si>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</si>
  <si>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</si>
  <si>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</si>
  <si>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</si>
  <si>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</si>
  <si>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</si>
  <si>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</si>
  <si>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</si>
  <si>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</si>
  <si>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</si>
  <si>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</si>
  <si>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</si>
  <si>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</si>
  <si>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</si>
  <si>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</si>
  <si>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</si>
  <si>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</si>
  <si>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</si>
  <si>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</si>
  <si>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</si>
  <si>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</si>
  <si>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</si>
  <si>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</si>
  <si>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</si>
  <si>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</si>
  <si>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</si>
  <si>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</si>
  <si>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</si>
  <si>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</si>
  <si>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</si>
  <si>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</si>
  <si>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</si>
  <si>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</si>
  <si>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</si>
  <si>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</si>
  <si>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</si>
  <si>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</si>
  <si>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</si>
  <si>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</si>
  <si>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</si>
  <si>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</si>
  <si>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</si>
  <si>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</si>
  <si>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</si>
  <si>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</si>
  <si>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</si>
  <si>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</si>
  <si>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</si>
  <si>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</si>
  <si>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</si>
  <si>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</si>
  <si>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</si>
  <si>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</si>
  <si>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</si>
  <si>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</si>
  <si>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</si>
  <si>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</si>
  <si>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</si>
  <si>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</si>
  <si>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</si>
  <si>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</si>
  <si>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</si>
  <si>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</si>
  <si>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</si>
  <si>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</si>
  <si>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</si>
  <si>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</si>
  <si>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</si>
  <si>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</si>
  <si>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</si>
  <si>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</si>
  <si>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</si>
  <si>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</si>
  <si>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</si>
  <si>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</si>
  <si>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</si>
  <si>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</si>
  <si>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</si>
  <si>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</si>
  <si>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</si>
  <si>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</si>
  <si>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</si>
  <si>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</si>
  <si>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</si>
  <si>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</si>
  <si>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</si>
  <si>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</si>
  <si>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</si>
  <si>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</si>
  <si>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</si>
  <si>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</si>
  <si>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</si>
  <si>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</si>
  <si>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</si>
  <si>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</si>
  <si>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</si>
  <si>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</si>
  <si>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</si>
  <si>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</si>
  <si>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</si>
  <si>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</si>
  <si>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</si>
  <si>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</si>
  <si>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</si>
  <si>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</si>
  <si>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</si>
  <si>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</si>
  <si>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</si>
  <si>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</si>
  <si>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</si>
  <si>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</si>
  <si>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</si>
  <si>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</si>
  <si>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</si>
  <si>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</si>
  <si>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</si>
  <si>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</si>
  <si>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</si>
  <si>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</si>
  <si>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</si>
  <si>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</si>
  <si>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</si>
  <si>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</si>
  <si>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</si>
  <si>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</si>
  <si>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</si>
  <si>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</si>
  <si>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</si>
  <si>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</si>
  <si>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</si>
  <si>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</si>
  <si>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</si>
  <si>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</si>
  <si>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</si>
  <si>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</si>
  <si>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</si>
  <si>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</si>
  <si>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</si>
  <si>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</si>
  <si>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</si>
  <si>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</si>
  <si>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</si>
  <si>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</si>
  <si>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</si>
  <si>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</si>
  <si>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</si>
  <si>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</si>
  <si>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</si>
  <si>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</si>
  <si>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</si>
  <si>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</si>
  <si>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</si>
  <si>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</si>
  <si>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</si>
  <si>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</si>
  <si>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</si>
  <si>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</si>
  <si>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</si>
  <si>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</si>
  <si>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</si>
  <si>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</si>
  <si>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</si>
  <si>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</si>
  <si>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</si>
  <si>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</si>
  <si>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</si>
  <si>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</si>
  <si>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</si>
  <si>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</si>
  <si>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</si>
  <si>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</si>
  <si>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</si>
  <si>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</si>
  <si>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</si>
  <si>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</si>
  <si>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</si>
  <si>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</si>
  <si>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</si>
  <si>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</si>
  <si>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</si>
  <si>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</si>
  <si>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</si>
  <si>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</si>
  <si>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</si>
  <si>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</si>
  <si>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</si>
  <si>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</si>
  <si>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</si>
  <si>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</si>
  <si>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</si>
  <si>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</si>
  <si>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</si>
  <si>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</si>
  <si>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</si>
  <si>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</si>
  <si>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</si>
  <si>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</si>
  <si>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</si>
  <si>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</si>
  <si>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</si>
  <si>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</si>
  <si>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</si>
  <si>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</si>
  <si>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</si>
  <si>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</si>
  <si>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</si>
  <si>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</si>
  <si>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</si>
  <si>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</si>
  <si>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</si>
  <si>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</si>
  <si>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</si>
  <si>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</si>
  <si>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</si>
  <si>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</si>
  <si>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</si>
  <si>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</si>
  <si>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</si>
  <si>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</si>
  <si>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</si>
  <si>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</si>
  <si>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</si>
  <si>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</si>
  <si>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</si>
  <si>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</si>
  <si>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</si>
  <si>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</si>
  <si>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</si>
  <si>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</si>
  <si>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</si>
  <si>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</si>
  <si>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</si>
  <si>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</si>
  <si>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</si>
  <si>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</si>
  <si>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</si>
  <si>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</si>
  <si>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</si>
  <si>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</si>
  <si>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</si>
  <si>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</si>
  <si>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</si>
  <si>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</si>
  <si>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</si>
  <si>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</si>
  <si>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</si>
  <si>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</si>
  <si>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</si>
  <si>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</si>
  <si>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</si>
  <si>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</si>
  <si>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</si>
  <si>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</si>
  <si>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</si>
  <si>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</si>
  <si>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</si>
  <si>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</si>
  <si>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</si>
  <si>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</si>
  <si>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</si>
  <si>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</si>
  <si>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</si>
  <si>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</si>
  <si>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</si>
  <si>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</si>
  <si>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</si>
  <si>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</si>
  <si>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</si>
  <si>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</si>
  <si>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</si>
  <si>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</si>
  <si>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</si>
  <si>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</si>
  <si>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</si>
  <si>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</si>
  <si>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</si>
  <si>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</si>
  <si>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</si>
  <si>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</si>
  <si>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</si>
  <si>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</si>
  <si>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</si>
  <si>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</si>
  <si>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</si>
  <si>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</si>
  <si>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</si>
  <si>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</si>
  <si>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</si>
  <si>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</si>
  <si>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</si>
  <si>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</si>
  <si>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</si>
  <si>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</si>
  <si>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</si>
  <si>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</si>
  <si>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</si>
  <si>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</si>
  <si>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</si>
  <si>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</si>
  <si>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</si>
  <si>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</si>
  <si>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</si>
  <si>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</si>
  <si>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</si>
  <si>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</si>
  <si>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</si>
  <si>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</si>
  <si>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</si>
  <si>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Part Profit of Rs.100/-</t>
  </si>
  <si>
    <t>715-725</t>
  </si>
  <si>
    <t>820-850</t>
  </si>
  <si>
    <t>4200-4300</t>
  </si>
  <si>
    <t>FILATEX</t>
  </si>
  <si>
    <t>7700-8000</t>
  </si>
  <si>
    <t>HIKAL</t>
  </si>
  <si>
    <t>310-320</t>
  </si>
  <si>
    <t>45-46</t>
  </si>
  <si>
    <t>320-340</t>
  </si>
  <si>
    <t>115-120</t>
  </si>
  <si>
    <t>5400-6000</t>
  </si>
  <si>
    <t>3020-3050</t>
  </si>
  <si>
    <t>120-140</t>
  </si>
  <si>
    <t>3600-3650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</si>
  <si>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</si>
  <si>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</si>
  <si>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</si>
  <si>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</si>
  <si>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</si>
  <si>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</si>
  <si>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</si>
  <si>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</si>
  <si>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</si>
  <si>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</si>
  <si>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</si>
  <si>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</si>
  <si>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</si>
  <si>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</si>
  <si>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</si>
  <si>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</si>
  <si>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</si>
  <si>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</si>
  <si>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</si>
  <si>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</si>
  <si>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</si>
  <si>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</si>
  <si>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</si>
  <si>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</si>
  <si>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</si>
  <si>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</si>
  <si>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432-445</t>
  </si>
  <si>
    <t>Profit of Rs.75/-</t>
  </si>
  <si>
    <t>520-530</t>
  </si>
  <si>
    <t>500-520</t>
  </si>
  <si>
    <t>1005-1015</t>
  </si>
  <si>
    <t>1070-1120</t>
  </si>
  <si>
    <t>Profit of Rs.15/-</t>
  </si>
  <si>
    <t>HINDUNILVR NOV FUT</t>
  </si>
  <si>
    <t>2460-2480</t>
  </si>
  <si>
    <t>NIFTY 17850 PE 3 NOV</t>
  </si>
  <si>
    <t>215-225</t>
  </si>
  <si>
    <t>HDFC NOV FUT</t>
  </si>
  <si>
    <t>2940-2960</t>
  </si>
  <si>
    <t>COLPAL NOV FUT</t>
  </si>
  <si>
    <t>1580-1600</t>
  </si>
  <si>
    <t>NIFTY 17950 CE 3 NOV</t>
  </si>
  <si>
    <t xml:space="preserve">BANKNIFTY 39800 CE 3 NOV </t>
  </si>
  <si>
    <t>320-400</t>
  </si>
  <si>
    <t>NIFTY 17900 CE 3 NOV</t>
  </si>
  <si>
    <t>120-150</t>
  </si>
  <si>
    <t>HDFC 2950 CE NOV</t>
  </si>
  <si>
    <t>65-80</t>
  </si>
  <si>
    <t>BANKNIFTY 40000 CE 3 NOV</t>
  </si>
  <si>
    <t>260-350</t>
  </si>
  <si>
    <t>Profit of Rs.13/-</t>
  </si>
  <si>
    <t>Profit of Rs.50/-</t>
  </si>
  <si>
    <t>Loss of Rs.165/-</t>
  </si>
  <si>
    <t>HINDUNILVR 2460 CE NOV</t>
  </si>
  <si>
    <t>55-70</t>
  </si>
  <si>
    <t>NIFTY 18000 PE 3 NOV</t>
  </si>
  <si>
    <t>100-110</t>
  </si>
  <si>
    <t>Profit of Rs.20/-</t>
  </si>
  <si>
    <t>NIFTY 17900 CE 3-NOV</t>
  </si>
  <si>
    <t>40-60</t>
  </si>
  <si>
    <t>Loss of Rs.19/-</t>
  </si>
  <si>
    <t>Profit of Rs.30.5/-</t>
  </si>
  <si>
    <t>Retail Research Technical Calls &amp; Fundamental Performance Report for the month of Nov-2021</t>
  </si>
  <si>
    <t>Loss of Rs.42.50/-</t>
  </si>
  <si>
    <t>NIFTY 17700 PE 25-NOV</t>
  </si>
  <si>
    <t>160-180</t>
  </si>
  <si>
    <t>Profit of Rs.22.5/-</t>
  </si>
  <si>
    <t>SIEMENS NOV FUT</t>
  </si>
  <si>
    <t>2375-2400</t>
  </si>
  <si>
    <t>Loss of Rs.27/-</t>
  </si>
  <si>
    <t>NIFTY NOV FUT</t>
  </si>
  <si>
    <t>Sell</t>
  </si>
  <si>
    <t>17900-17800</t>
  </si>
  <si>
    <t>ALPHA LEON ENTERPRISES LLP</t>
  </si>
  <si>
    <t>Profit of Rs.430/-</t>
  </si>
  <si>
    <t>Loss of Rs.200/-</t>
  </si>
  <si>
    <t>Profit of Rs.13.5/-</t>
  </si>
  <si>
    <t>Profit of Rs.27/-</t>
  </si>
  <si>
    <t>Profit of Rs.23/-</t>
  </si>
  <si>
    <t>1740-1800</t>
  </si>
  <si>
    <t>Profit of Rs.45/-</t>
  </si>
  <si>
    <t>3100-3200</t>
  </si>
  <si>
    <t>ICICIBANK NOV FUT</t>
  </si>
  <si>
    <t>794-804</t>
  </si>
  <si>
    <t>Profit of Rs.7/-</t>
  </si>
  <si>
    <t>Profit of Rs.7.5/-</t>
  </si>
  <si>
    <t>2350-2360</t>
  </si>
  <si>
    <t>2420-2480</t>
  </si>
  <si>
    <t>Profit of Rs.8/-</t>
  </si>
  <si>
    <t>Profit of Rs.85/-</t>
  </si>
  <si>
    <t>50-65</t>
  </si>
  <si>
    <t>Profit of Rs.17/-</t>
  </si>
  <si>
    <t>NIFTY 17900 PE 25-NOV</t>
  </si>
  <si>
    <t>118-122</t>
  </si>
  <si>
    <t>NIFTY 17950 PE 11-NOV</t>
  </si>
  <si>
    <t>105-120</t>
  </si>
  <si>
    <t>Loss of Rs.34.5/-</t>
  </si>
  <si>
    <t>17850-17750</t>
  </si>
  <si>
    <t>HDFC 2920 CE NOV</t>
  </si>
  <si>
    <t>62-75</t>
  </si>
  <si>
    <t>2020-2040</t>
  </si>
  <si>
    <t>2150-2200</t>
  </si>
  <si>
    <t>HDFCBANK NOV FUT</t>
  </si>
  <si>
    <t>1570-1590</t>
  </si>
  <si>
    <t>NIFTY 17900 PE 11-NOV</t>
  </si>
  <si>
    <t>70-100</t>
  </si>
  <si>
    <t>Profit of Rs.24/-</t>
  </si>
  <si>
    <t>Loss of Rs.16/-</t>
  </si>
  <si>
    <t>MAYUKH</t>
  </si>
  <si>
    <t>NIFTY 17900 PE 18-NOV</t>
  </si>
  <si>
    <t>Loss of Rs.33/-</t>
  </si>
  <si>
    <t>Profit of Rs.11/-</t>
  </si>
  <si>
    <t>2450-2490</t>
  </si>
  <si>
    <t>HDFCBANK 1560 CE NOV</t>
  </si>
  <si>
    <t>34-40</t>
  </si>
  <si>
    <t>AMRAAGRI</t>
  </si>
  <si>
    <t>DSML</t>
  </si>
  <si>
    <t>Debock Sale Marketing Ltd</t>
  </si>
  <si>
    <t>NSE</t>
  </si>
  <si>
    <t>Loss of Rs.150/-</t>
  </si>
  <si>
    <t>Loss of Rs.39/-</t>
  </si>
  <si>
    <t>Profit of Rs.23.5/-</t>
  </si>
  <si>
    <t>Profit of Rs.5/-</t>
  </si>
  <si>
    <t>CONCOR NOV FUT</t>
  </si>
  <si>
    <t>698-710</t>
  </si>
  <si>
    <t>NIFTY 18050 PE 18-NOV</t>
  </si>
  <si>
    <t>80-100</t>
  </si>
  <si>
    <t>Profit of Rs.20.50/-</t>
  </si>
  <si>
    <t>Profit of Rs.77.5/-</t>
  </si>
  <si>
    <t>SUNILMARKFERNANDES</t>
  </si>
  <si>
    <t>OZONEWORLD</t>
  </si>
  <si>
    <t>Profit of Rs.125/-</t>
  </si>
  <si>
    <t>497-500</t>
  </si>
  <si>
    <t>515-530</t>
  </si>
  <si>
    <t xml:space="preserve">BAJAJ-AUTO 3650 CE NOV </t>
  </si>
  <si>
    <t>70-90</t>
  </si>
  <si>
    <t xml:space="preserve">HDFCBANK NOV FUT </t>
  </si>
  <si>
    <t>1547-1549</t>
  </si>
  <si>
    <t>15-15.5</t>
  </si>
  <si>
    <t>30-40</t>
  </si>
  <si>
    <t>BANKNIFTY 38400 CE 18-NOV</t>
  </si>
  <si>
    <t>250-300</t>
  </si>
  <si>
    <t>Loss of Rs.9.5/-</t>
  </si>
  <si>
    <t>INNOVATIVE</t>
  </si>
  <si>
    <t>LOOKS</t>
  </si>
  <si>
    <t>TOPGAIN FINANCE PRIVATE LIMITED</t>
  </si>
  <si>
    <t>SHERWOOD SECURITIES PVT LTD</t>
  </si>
  <si>
    <t>RISHABH JATIN MEHTA</t>
  </si>
  <si>
    <t>ONELIFECAP</t>
  </si>
  <si>
    <t>RELICAB</t>
  </si>
  <si>
    <t>MUKESH MANUBHAI SHAH</t>
  </si>
  <si>
    <t>SCTL</t>
  </si>
  <si>
    <t>KAMLESH NAVINCHANDRA SHAH</t>
  </si>
  <si>
    <t>SRESTHA</t>
  </si>
  <si>
    <t>KANCHAN RAJESH CHHEDA</t>
  </si>
  <si>
    <t>BHAWANJI KESHAVJI CHHEDA</t>
  </si>
  <si>
    <t>VINAY BAFNA</t>
  </si>
  <si>
    <t>AKG</t>
  </si>
  <si>
    <t>AKG Exim Limited</t>
  </si>
  <si>
    <t>MARVEL REALTECH PRIVATE LIMITED</t>
  </si>
  <si>
    <t>LIBAS</t>
  </si>
  <si>
    <t>Libas Consu Products Ltd</t>
  </si>
  <si>
    <t>VIVIDHA</t>
  </si>
  <si>
    <t>Visagar Polytex Ltd</t>
  </si>
  <si>
    <t>ADROIT FINANCIAL SERVICES PVT LTD</t>
  </si>
  <si>
    <t>SAROJ GUPTA</t>
  </si>
  <si>
    <t>MAHIMTURA NISHANT MITRASEN</t>
  </si>
  <si>
    <t>Onelife Cap Advisors Ltd</t>
  </si>
  <si>
    <t>NAIG PANDOO PRABHAKAR</t>
  </si>
  <si>
    <t>ANGELONE</t>
  </si>
  <si>
    <t>BANKNIFTY 38300 CE 18-NOV</t>
  </si>
  <si>
    <t>240-300</t>
  </si>
  <si>
    <t>BANKNIFTY 38200 CE 18-NOV</t>
  </si>
  <si>
    <t>170-180</t>
  </si>
  <si>
    <t>712-717</t>
  </si>
  <si>
    <t>740-750</t>
  </si>
  <si>
    <t>149-151</t>
  </si>
  <si>
    <t>Profit of Rs.3.75/-</t>
  </si>
  <si>
    <t>Loss of Rs.32/-</t>
  </si>
  <si>
    <t>Loss of Rs.17.5/-</t>
  </si>
  <si>
    <t>ABCINDQ</t>
  </si>
  <si>
    <t>BHARAT HARI SINGHANIA</t>
  </si>
  <si>
    <t>ABC FINANCIAL SERVICES PRIVATE LIMITED</t>
  </si>
  <si>
    <t>AFEL</t>
  </si>
  <si>
    <t>PRAFULLA VRAJLAL NIRMAL</t>
  </si>
  <si>
    <t>ANDREW LALCHUNGNUNGA</t>
  </si>
  <si>
    <t>CHEVVUSREENIVASULAREDDY</t>
  </si>
  <si>
    <t>JAYDEEPKUMAR ARVINDBHAI PATEL</t>
  </si>
  <si>
    <t>BRIDGESE</t>
  </si>
  <si>
    <t>PRAGNESH R SHAH HUF</t>
  </si>
  <si>
    <t>KARANSINGH KISHANSINGH TOMAR .</t>
  </si>
  <si>
    <t>HANSUGAR</t>
  </si>
  <si>
    <t>VINEY CHAUDHARY</t>
  </si>
  <si>
    <t>INDRENEW</t>
  </si>
  <si>
    <t>EVEREST YARN AGENCY PVT.LTD</t>
  </si>
  <si>
    <t>MUJEEBUR RAHMAN HABEEB</t>
  </si>
  <si>
    <t>PJS SECURITIES LLP</t>
  </si>
  <si>
    <t>TAZYEEN MAQSOOD SHAIKH</t>
  </si>
  <si>
    <t>INTELLADV</t>
  </si>
  <si>
    <t>N K WEALTH SOLUTIONS LLP</t>
  </si>
  <si>
    <t>INTELLCAP</t>
  </si>
  <si>
    <t>AMI KARTIK PAREKH</t>
  </si>
  <si>
    <t>OLUMPUS TRADING AND ADVISORY LLP</t>
  </si>
  <si>
    <t>MONGIPA</t>
  </si>
  <si>
    <t>BALWAN</t>
  </si>
  <si>
    <t>BHOPENDRAKUMAR</t>
  </si>
  <si>
    <t>MTCL</t>
  </si>
  <si>
    <t>ZYANA STOCKS AND COMMODITIES</t>
  </si>
  <si>
    <t>GOURAV AHUJA</t>
  </si>
  <si>
    <t>PMCFIN</t>
  </si>
  <si>
    <t>PROMAX</t>
  </si>
  <si>
    <t>ROHITSINGLA</t>
  </si>
  <si>
    <t>ANSARI NAMRA FIRDAUS AAMIR ANJUM</t>
  </si>
  <si>
    <t>ARYAMAN BROKING LIMITED</t>
  </si>
  <si>
    <t>SANJAY POPATLAL JAIN</t>
  </si>
  <si>
    <t>REMLIFE</t>
  </si>
  <si>
    <t>AINESH TRADING PRIVATE LIMITED</t>
  </si>
  <si>
    <t>ZUBER TRADING LLP</t>
  </si>
  <si>
    <t>SIEL</t>
  </si>
  <si>
    <t>MOONLIGHT EQUITY PRIVATE LIMITED</t>
  </si>
  <si>
    <t>VATSAL RITESH BHATIA</t>
  </si>
  <si>
    <t>SUNIL BHANDARI</t>
  </si>
  <si>
    <t>TIAANC</t>
  </si>
  <si>
    <t>MEGA BUCKS CAPITAL PRIVATE LIMITED</t>
  </si>
  <si>
    <t>WHITEORG</t>
  </si>
  <si>
    <t>PARESH DHIRAJLAL SHAH</t>
  </si>
  <si>
    <t>SUNGLOW LEASING AND FINANCE LTD</t>
  </si>
  <si>
    <t>BP EQUITIES PVT. LTD.</t>
  </si>
  <si>
    <t>ASLIND</t>
  </si>
  <si>
    <t>ASL Industries Limited</t>
  </si>
  <si>
    <t>AURUM</t>
  </si>
  <si>
    <t>AURUM PROPTECH LIMITED</t>
  </si>
  <si>
    <t>QNANCE RESEARCH CAPITAL LLP</t>
  </si>
  <si>
    <t>XTX MARKETS LLP</t>
  </si>
  <si>
    <t>QE SECURITIES</t>
  </si>
  <si>
    <t>TWO ROADS TRADING PRIVATE LIMITED</t>
  </si>
  <si>
    <t>NK SECURITIES RESEARCH PRIVATE LIMITED</t>
  </si>
  <si>
    <t>STOCK VERTEX VENTURES</t>
  </si>
  <si>
    <t>INDTERRAIN</t>
  </si>
  <si>
    <t>Ind Terrain Fashions Ltd</t>
  </si>
  <si>
    <t>ZAKI ABBAS NASSER</t>
  </si>
  <si>
    <t>VISA CAPITAL PARTNERS</t>
  </si>
  <si>
    <t>RITESH PROPERTIES AND INDUSTRIES LIMITED</t>
  </si>
  <si>
    <t>NIRMAN COMMODITIES PRIVATE LIMITED</t>
  </si>
  <si>
    <t>N J SHARES &amp; SECURITIES PVT.LTD.</t>
  </si>
  <si>
    <t>PIONEEREMB</t>
  </si>
  <si>
    <t>Pioneer Embroideries Limi</t>
  </si>
  <si>
    <t>OLGA TRADING PRIVATE LIMITED</t>
  </si>
  <si>
    <t>RPPL</t>
  </si>
  <si>
    <t>Rajshree PolyPack Ltd</t>
  </si>
  <si>
    <t>RATIONAL EQUITY PARTNERS LLP</t>
  </si>
  <si>
    <t>SELMC</t>
  </si>
  <si>
    <t>SEL Manufacturing Co Ltd</t>
  </si>
  <si>
    <t>PUNEET SINGLA</t>
  </si>
  <si>
    <t>VISHWARAJ</t>
  </si>
  <si>
    <t>Vishwaraj Sugar Ind Ltd</t>
  </si>
  <si>
    <t>JILESH NAVIN CHHEDA</t>
  </si>
  <si>
    <t>J.A. FINANCE LTD</t>
  </si>
  <si>
    <t>SATISH RAMSEVAK PANDEY</t>
  </si>
  <si>
    <t>JAYSHREE LOHARUKA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</si>
</sst>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165" fontId="35" fillId="12" borderId="23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15" fontId="1" fillId="14" borderId="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8" borderId="21" xfId="0" applyNumberFormat="1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8" borderId="23" xfId="0" applyNumberFormat="1" applyFont="1" applyFill="1" applyBorder="1" applyAlignment="1">
      <alignment horizontal="center" vertical="center"/>
    </xf>
    <xf numFmtId="166" fontId="35" fillId="18" borderId="23" xfId="0" applyNumberFormat="1" applyFont="1" applyFill="1" applyBorder="1" applyAlignment="1">
      <alignment horizontal="center" vertical="center"/>
    </xf>
    <xf numFmtId="0" fontId="35" fillId="18" borderId="23" xfId="0" applyFont="1" applyFill="1" applyBorder="1" applyAlignment="1">
      <alignment horizontal="left"/>
    </xf>
    <xf numFmtId="0" fontId="35" fillId="18" borderId="23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6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6" fontId="35" fillId="11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6" fontId="35" fillId="11" borderId="28" xfId="0" applyNumberFormat="1" applyFont="1" applyFill="1" applyBorder="1" applyAlignment="1">
      <alignment horizontal="center" vertical="center"/>
    </xf>
    <xf numFmtId="0" fontId="43" fillId="20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5" fontId="35" fillId="24" borderId="1" xfId="0" applyNumberFormat="1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top"/>
    </xf>
    <xf numFmtId="0" fontId="35" fillId="18" borderId="3" xfId="0" applyFont="1" applyFill="1" applyBorder="1" applyAlignment="1">
      <alignment horizontal="center" vertical="center"/>
    </xf>
    <xf numFmtId="166" fontId="35" fillId="18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8" borderId="26" xfId="0" applyFont="1" applyFill="1" applyBorder="1" applyAlignment="1">
      <alignment horizontal="center" vertical="center"/>
    </xf>
    <xf numFmtId="0" fontId="35" fillId="18" borderId="21" xfId="0" applyFont="1" applyFill="1" applyBorder="1" applyAlignment="1">
      <alignment horizontal="center" vertical="center"/>
    </xf>
    <xf numFmtId="0" fontId="36" fillId="18" borderId="21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6" borderId="21" xfId="0" applyNumberFormat="1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0" fontId="35" fillId="24" borderId="3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6" fontId="35" fillId="24" borderId="25" xfId="0" applyNumberFormat="1" applyFont="1" applyFill="1" applyBorder="1" applyAlignment="1">
      <alignment horizontal="center" vertical="center"/>
    </xf>
    <xf numFmtId="0" fontId="35" fillId="24" borderId="21" xfId="0" applyFont="1" applyFill="1" applyBorder="1"/>
    <xf numFmtId="0" fontId="35" fillId="24" borderId="24" xfId="0" applyFont="1" applyFill="1" applyBorder="1" applyAlignment="1">
      <alignment horizontal="center" vertical="center"/>
    </xf>
    <xf numFmtId="0" fontId="35" fillId="24" borderId="21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3" borderId="21" xfId="0" applyFont="1" applyFill="1" applyBorder="1" applyAlignment="1">
      <alignment horizontal="center" vertical="center"/>
    </xf>
    <xf numFmtId="2" fontId="36" fillId="23" borderId="21" xfId="0" applyNumberFormat="1" applyFont="1" applyFill="1" applyBorder="1" applyAlignment="1">
      <alignment horizontal="center" vertical="center"/>
    </xf>
    <xf numFmtId="43" fontId="36" fillId="27" borderId="21" xfId="0" applyNumberFormat="1" applyFont="1" applyFill="1" applyBorder="1" applyAlignment="1">
      <alignment horizontal="center" vertical="center"/>
    </xf>
    <xf numFmtId="165" fontId="35" fillId="24" borderId="21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20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5" fillId="11" borderId="21" xfId="0" applyFont="1" applyFill="1" applyBorder="1"/>
    <xf numFmtId="1" fontId="1" fillId="28" borderId="1" xfId="0" applyNumberFormat="1" applyFont="1" applyFill="1" applyBorder="1" applyAlignment="1">
      <alignment horizontal="center" vertical="center" wrapText="1"/>
    </xf>
    <xf numFmtId="168" fontId="1" fillId="28" borderId="1" xfId="0" applyNumberFormat="1" applyFont="1" applyFill="1" applyBorder="1" applyAlignment="1">
      <alignment horizontal="center" vertical="center"/>
    </xf>
    <xf numFmtId="168" fontId="1" fillId="28" borderId="1" xfId="0" applyNumberFormat="1" applyFont="1" applyFill="1" applyBorder="1" applyAlignment="1">
      <alignment horizontal="left"/>
    </xf>
    <xf numFmtId="0" fontId="1" fillId="29" borderId="1" xfId="0" applyFont="1" applyFill="1" applyBorder="1" applyAlignment="1">
      <alignment horizontal="center"/>
    </xf>
    <xf numFmtId="2" fontId="1" fillId="29" borderId="1" xfId="0" applyNumberFormat="1" applyFont="1" applyFill="1" applyBorder="1" applyAlignment="1">
      <alignment horizontal="center" vertical="center"/>
    </xf>
    <xf numFmtId="2" fontId="1" fillId="29" borderId="1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165" fontId="35" fillId="13" borderId="21" xfId="0" applyNumberFormat="1" applyFont="1" applyFill="1" applyBorder="1" applyAlignment="1">
      <alignment horizontal="center" vertic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24" borderId="5" xfId="0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6" fontId="35" fillId="24" borderId="31" xfId="0" applyNumberFormat="1" applyFont="1" applyFill="1" applyBorder="1" applyAlignment="1">
      <alignment horizontal="center" vertical="center"/>
    </xf>
    <xf numFmtId="0" fontId="43" fillId="22" borderId="23" xfId="0" applyFont="1" applyFill="1" applyBorder="1" applyAlignment="1"/>
    <xf numFmtId="0" fontId="35" fillId="24" borderId="32" xfId="0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center" vertical="center"/>
    </xf>
    <xf numFmtId="0" fontId="36" fillId="24" borderId="23" xfId="0" applyFont="1" applyFill="1" applyBorder="1" applyAlignment="1">
      <alignment horizontal="center" vertical="center"/>
    </xf>
    <xf numFmtId="0" fontId="36" fillId="23" borderId="23" xfId="0" applyFont="1" applyFill="1" applyBorder="1" applyAlignment="1">
      <alignment horizontal="center" vertical="center"/>
    </xf>
    <xf numFmtId="2" fontId="36" fillId="23" borderId="23" xfId="0" applyNumberFormat="1" applyFont="1" applyFill="1" applyBorder="1" applyAlignment="1">
      <alignment horizontal="center" vertical="center"/>
    </xf>
    <xf numFmtId="43" fontId="36" fillId="27" borderId="23" xfId="0" applyNumberFormat="1" applyFont="1" applyFill="1" applyBorder="1" applyAlignment="1">
      <alignment horizontal="center" vertical="center"/>
    </xf>
    <xf numFmtId="165" fontId="35" fillId="24" borderId="23" xfId="0" applyNumberFormat="1" applyFont="1" applyFill="1" applyBorder="1" applyAlignment="1">
      <alignment horizontal="center" vertical="center"/>
    </xf>
    <xf numFmtId="16" fontId="36" fillId="16" borderId="24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2" xfId="0" applyFont="1" applyFill="1" applyBorder="1"/>
    <xf numFmtId="0" fontId="35" fillId="2" borderId="2" xfId="0" applyFont="1" applyFill="1" applyBorder="1"/>
    <xf numFmtId="0" fontId="35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3" xfId="0" applyNumberFormat="1" applyFont="1" applyFill="1" applyBorder="1" applyAlignment="1">
      <alignment horizontal="center" vertical="center"/>
    </xf>
    <xf numFmtId="2" fontId="36" fillId="2" borderId="30" xfId="0" applyNumberFormat="1" applyFont="1" applyFill="1" applyBorder="1" applyAlignment="1">
      <alignment horizontal="center" vertical="center"/>
    </xf>
    <xf numFmtId="0" fontId="36" fillId="2" borderId="21" xfId="0" applyFont="1" applyFill="1" applyBorder="1"/>
    <xf numFmtId="0" fontId="35" fillId="2" borderId="21" xfId="0" applyFont="1" applyFill="1" applyBorder="1"/>
    <xf numFmtId="43" fontId="36" fillId="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166" fontId="35" fillId="24" borderId="21" xfId="0" applyNumberFormat="1" applyFont="1" applyFill="1" applyBorder="1" applyAlignment="1">
      <alignment horizontal="center" vertical="center"/>
    </xf>
    <xf numFmtId="0" fontId="43" fillId="22" borderId="21" xfId="0" applyFont="1" applyFill="1" applyBorder="1" applyAlignment="1"/>
    <xf numFmtId="0" fontId="36" fillId="24" borderId="24" xfId="0" applyFont="1" applyFill="1" applyBorder="1" applyAlignment="1">
      <alignment horizontal="center" vertical="center"/>
    </xf>
    <xf numFmtId="2" fontId="36" fillId="24" borderId="21" xfId="0" applyNumberFormat="1" applyFont="1" applyFill="1" applyBorder="1" applyAlignment="1">
      <alignment horizontal="center" vertical="center"/>
    </xf>
    <xf numFmtId="167" fontId="36" fillId="24" borderId="21" xfId="0" applyNumberFormat="1" applyFont="1" applyFill="1" applyBorder="1" applyAlignment="1">
      <alignment horizontal="center" vertical="center"/>
    </xf>
    <xf numFmtId="43" fontId="36" fillId="23" borderId="21" xfId="0" applyNumberFormat="1" applyFont="1" applyFill="1" applyBorder="1" applyAlignment="1">
      <alignment horizontal="center" vertical="center"/>
    </xf>
    <xf numFmtId="16" fontId="36" fillId="24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5" fillId="24" borderId="26" xfId="0" applyFont="1" applyFill="1" applyBorder="1" applyAlignment="1">
      <alignment horizontal="center" vertical="center"/>
    </xf>
    <xf numFmtId="0" fontId="36" fillId="11" borderId="21" xfId="0" applyFont="1" applyFill="1" applyBorder="1"/>
    <xf numFmtId="16" fontId="36" fillId="2" borderId="24" xfId="0" applyNumberFormat="1" applyFont="1" applyFill="1" applyBorder="1" applyAlignment="1">
      <alignment horizontal="center" vertical="center"/>
    </xf>
    <xf numFmtId="0" fontId="0" fillId="13" borderId="0" xfId="0" applyFont="1" applyFill="1" applyBorder="1" applyAlignment="1"/>
    <xf numFmtId="16" fontId="37" fillId="16" borderId="21" xfId="0" applyNumberFormat="1" applyFont="1" applyFill="1" applyBorder="1" applyAlignment="1">
      <alignment horizontal="center" vertical="center"/>
    </xf>
    <xf numFmtId="166" fontId="35" fillId="12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0" fontId="36" fillId="24" borderId="21" xfId="0" applyFont="1" applyFill="1" applyBorder="1"/>
    <xf numFmtId="0" fontId="35" fillId="2" borderId="2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2" borderId="34" xfId="0" applyFont="1" applyFill="1" applyBorder="1" applyAlignment="1">
      <alignment horizontal="center" vertical="center"/>
    </xf>
    <xf numFmtId="0" fontId="35" fillId="2" borderId="3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204</xdr:row>
      <xdr:rowOff>123825</xdr:rowOff>
    </xdr:from>
    <xdr:to>
      <xdr:col>4</xdr:col>
      <xdr:colOff>304800</xdr:colOff>
      <xdr:row>209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535643</xdr:colOff>
      <xdr:row>511</xdr:row>
      <xdr:rowOff>6722</xdr:rowOff>
    </xdr:from>
    <xdr:to>
      <xdr:col>7</xdr:col>
      <xdr:colOff>221878</xdr:colOff>
      <xdr:row>514</xdr:row>
      <xdr:rowOff>97489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21643" y="80745104"/>
          <a:ext cx="2566147" cy="56141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44518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D14" sqref="D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44518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15" t="s">
        <v>16</v>
      </c>
      <c r="B9" s="517" t="s">
        <v>17</v>
      </c>
      <c r="C9" s="517" t="s">
        <v>18</v>
      </c>
      <c r="D9" s="517" t="s">
        <v>19</v>
      </c>
      <c r="E9" s="26" t="s">
        <v>20</v>
      </c>
      <c r="F9" s="26" t="s">
        <v>21</v>
      </c>
      <c r="G9" s="512" t="s">
        <v>22</v>
      </c>
      <c r="H9" s="513"/>
      <c r="I9" s="514"/>
      <c r="J9" s="512" t="s">
        <v>23</v>
      </c>
      <c r="K9" s="513"/>
      <c r="L9" s="514"/>
      <c r="M9" s="26"/>
      <c r="N9" s="27"/>
      <c r="O9" s="27"/>
      <c r="P9" s="27"/>
    </row>
    <row r="10" spans="1:16" ht="59.25" customHeight="1">
      <c r="A10" s="516"/>
      <c r="B10" s="518"/>
      <c r="C10" s="518"/>
      <c r="D10" s="51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44525</v>
      </c>
      <c r="E11" s="35">
        <v>38139.4</v>
      </c>
      <c r="F11" s="35">
        <v>38252.416666666664</v>
      </c>
      <c r="G11" s="36">
        <v>37941.98333333333</v>
      </c>
      <c r="H11" s="36">
        <v>37744.566666666666</v>
      </c>
      <c r="I11" s="36">
        <v>37434.133333333331</v>
      </c>
      <c r="J11" s="36">
        <v>38449.833333333328</v>
      </c>
      <c r="K11" s="36">
        <v>38760.266666666663</v>
      </c>
      <c r="L11" s="36">
        <v>38957.683333333327</v>
      </c>
      <c r="M11" s="37">
        <v>38562.85</v>
      </c>
      <c r="N11" s="37">
        <v>38055</v>
      </c>
      <c r="O11" s="38">
        <v>2440600</v>
      </c>
      <c r="P11" s="39">
        <v>-1.3659877141933398E-2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44525</v>
      </c>
      <c r="E12" s="40">
        <v>17909.150000000001</v>
      </c>
      <c r="F12" s="40">
        <v>17944.099999999999</v>
      </c>
      <c r="G12" s="41">
        <v>17859.399999999998</v>
      </c>
      <c r="H12" s="41">
        <v>17809.649999999998</v>
      </c>
      <c r="I12" s="41">
        <v>17724.949999999997</v>
      </c>
      <c r="J12" s="41">
        <v>17993.849999999999</v>
      </c>
      <c r="K12" s="41">
        <v>18078.549999999996</v>
      </c>
      <c r="L12" s="41">
        <v>18128.3</v>
      </c>
      <c r="M12" s="31">
        <v>18028.8</v>
      </c>
      <c r="N12" s="31">
        <v>17894.349999999999</v>
      </c>
      <c r="O12" s="42">
        <v>11766400</v>
      </c>
      <c r="P12" s="43">
        <v>1.419182450923352E-2</v>
      </c>
    </row>
    <row r="13" spans="1:16" ht="12.75" customHeight="1">
      <c r="A13" s="31">
        <v>3</v>
      </c>
      <c r="B13" s="32" t="s">
        <v>35</v>
      </c>
      <c r="C13" s="33" t="s">
        <v>850</v>
      </c>
      <c r="D13" s="34">
        <v>44530</v>
      </c>
      <c r="E13" s="40">
        <v>18501</v>
      </c>
      <c r="F13" s="40">
        <v>18619.016666666666</v>
      </c>
      <c r="G13" s="41">
        <v>18382.983333333334</v>
      </c>
      <c r="H13" s="41">
        <v>18264.966666666667</v>
      </c>
      <c r="I13" s="41">
        <v>18028.933333333334</v>
      </c>
      <c r="J13" s="41">
        <v>18737.033333333333</v>
      </c>
      <c r="K13" s="41">
        <v>18973.066666666666</v>
      </c>
      <c r="L13" s="41">
        <v>19091.083333333332</v>
      </c>
      <c r="M13" s="31">
        <v>18855.05</v>
      </c>
      <c r="N13" s="31">
        <v>18501</v>
      </c>
      <c r="O13" s="42">
        <v>1480</v>
      </c>
      <c r="P13" s="43">
        <v>0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44525</v>
      </c>
      <c r="E14" s="40">
        <v>986.3</v>
      </c>
      <c r="F14" s="40">
        <v>981.55000000000007</v>
      </c>
      <c r="G14" s="41">
        <v>967.10000000000014</v>
      </c>
      <c r="H14" s="41">
        <v>947.90000000000009</v>
      </c>
      <c r="I14" s="41">
        <v>933.45000000000016</v>
      </c>
      <c r="J14" s="41">
        <v>1000.7500000000001</v>
      </c>
      <c r="K14" s="41">
        <v>1015.2000000000002</v>
      </c>
      <c r="L14" s="41">
        <v>1034.4000000000001</v>
      </c>
      <c r="M14" s="31">
        <v>996</v>
      </c>
      <c r="N14" s="31">
        <v>962.35</v>
      </c>
      <c r="O14" s="42">
        <v>3589550</v>
      </c>
      <c r="P14" s="43">
        <v>1.710019267822736E-2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44525</v>
      </c>
      <c r="E15" s="40">
        <v>19703.25</v>
      </c>
      <c r="F15" s="40">
        <v>19722.983333333334</v>
      </c>
      <c r="G15" s="41">
        <v>19595.966666666667</v>
      </c>
      <c r="H15" s="41">
        <v>19488.683333333334</v>
      </c>
      <c r="I15" s="41">
        <v>19361.666666666668</v>
      </c>
      <c r="J15" s="41">
        <v>19830.266666666666</v>
      </c>
      <c r="K15" s="41">
        <v>19957.283333333336</v>
      </c>
      <c r="L15" s="41">
        <v>20064.566666666666</v>
      </c>
      <c r="M15" s="31">
        <v>19850</v>
      </c>
      <c r="N15" s="31">
        <v>19615.7</v>
      </c>
      <c r="O15" s="42">
        <v>37450</v>
      </c>
      <c r="P15" s="43">
        <v>1.2846517917511832E-2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44525</v>
      </c>
      <c r="E16" s="40">
        <v>281.75</v>
      </c>
      <c r="F16" s="40">
        <v>284.56666666666666</v>
      </c>
      <c r="G16" s="41">
        <v>277.58333333333331</v>
      </c>
      <c r="H16" s="41">
        <v>273.41666666666663</v>
      </c>
      <c r="I16" s="41">
        <v>266.43333333333328</v>
      </c>
      <c r="J16" s="41">
        <v>288.73333333333335</v>
      </c>
      <c r="K16" s="41">
        <v>295.7166666666667</v>
      </c>
      <c r="L16" s="41">
        <v>299.88333333333338</v>
      </c>
      <c r="M16" s="31">
        <v>291.55</v>
      </c>
      <c r="N16" s="31">
        <v>280.39999999999998</v>
      </c>
      <c r="O16" s="42">
        <v>11198200</v>
      </c>
      <c r="P16" s="43">
        <v>4.6150109302890457E-2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44525</v>
      </c>
      <c r="E17" s="40">
        <v>2479.6999999999998</v>
      </c>
      <c r="F17" s="40">
        <v>2485</v>
      </c>
      <c r="G17" s="41">
        <v>2466.1</v>
      </c>
      <c r="H17" s="41">
        <v>2452.5</v>
      </c>
      <c r="I17" s="41">
        <v>2433.6</v>
      </c>
      <c r="J17" s="41">
        <v>2498.6</v>
      </c>
      <c r="K17" s="41">
        <v>2517.4999999999995</v>
      </c>
      <c r="L17" s="41">
        <v>2531.1</v>
      </c>
      <c r="M17" s="31">
        <v>2503.9</v>
      </c>
      <c r="N17" s="31">
        <v>2471.4</v>
      </c>
      <c r="O17" s="42">
        <v>2216500</v>
      </c>
      <c r="P17" s="43">
        <v>-4.0440350483037521E-3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44525</v>
      </c>
      <c r="E18" s="40">
        <v>1708.3</v>
      </c>
      <c r="F18" s="40">
        <v>1709.2333333333333</v>
      </c>
      <c r="G18" s="41">
        <v>1686.0166666666667</v>
      </c>
      <c r="H18" s="41">
        <v>1663.7333333333333</v>
      </c>
      <c r="I18" s="41">
        <v>1640.5166666666667</v>
      </c>
      <c r="J18" s="41">
        <v>1731.5166666666667</v>
      </c>
      <c r="K18" s="41">
        <v>1754.7333333333333</v>
      </c>
      <c r="L18" s="41">
        <v>1777.0166666666667</v>
      </c>
      <c r="M18" s="31">
        <v>1732.45</v>
      </c>
      <c r="N18" s="31">
        <v>1686.95</v>
      </c>
      <c r="O18" s="42">
        <v>22649000</v>
      </c>
      <c r="P18" s="43">
        <v>-7.9933425311521367E-3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44525</v>
      </c>
      <c r="E19" s="40">
        <v>737.85</v>
      </c>
      <c r="F19" s="40">
        <v>739.36666666666667</v>
      </c>
      <c r="G19" s="41">
        <v>732.83333333333337</v>
      </c>
      <c r="H19" s="41">
        <v>727.81666666666672</v>
      </c>
      <c r="I19" s="41">
        <v>721.28333333333342</v>
      </c>
      <c r="J19" s="41">
        <v>744.38333333333333</v>
      </c>
      <c r="K19" s="41">
        <v>750.91666666666663</v>
      </c>
      <c r="L19" s="41">
        <v>755.93333333333328</v>
      </c>
      <c r="M19" s="31">
        <v>745.9</v>
      </c>
      <c r="N19" s="31">
        <v>734.35</v>
      </c>
      <c r="O19" s="42">
        <v>93133750</v>
      </c>
      <c r="P19" s="43">
        <v>-3.2775042808219179E-3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44525</v>
      </c>
      <c r="E20" s="40">
        <v>3477.65</v>
      </c>
      <c r="F20" s="40">
        <v>3494.5499999999997</v>
      </c>
      <c r="G20" s="41">
        <v>3448.0999999999995</v>
      </c>
      <c r="H20" s="41">
        <v>3418.5499999999997</v>
      </c>
      <c r="I20" s="41">
        <v>3372.0999999999995</v>
      </c>
      <c r="J20" s="41">
        <v>3524.0999999999995</v>
      </c>
      <c r="K20" s="41">
        <v>3570.5499999999993</v>
      </c>
      <c r="L20" s="41">
        <v>3600.0999999999995</v>
      </c>
      <c r="M20" s="31">
        <v>3541</v>
      </c>
      <c r="N20" s="31">
        <v>3465</v>
      </c>
      <c r="O20" s="42">
        <v>662200</v>
      </c>
      <c r="P20" s="43">
        <v>-4.6370967741935484E-2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44525</v>
      </c>
      <c r="E21" s="40">
        <v>662.3</v>
      </c>
      <c r="F21" s="40">
        <v>664.38333333333333</v>
      </c>
      <c r="G21" s="41">
        <v>658.36666666666667</v>
      </c>
      <c r="H21" s="41">
        <v>654.43333333333339</v>
      </c>
      <c r="I21" s="41">
        <v>648.41666666666674</v>
      </c>
      <c r="J21" s="41">
        <v>668.31666666666661</v>
      </c>
      <c r="K21" s="41">
        <v>674.33333333333326</v>
      </c>
      <c r="L21" s="41">
        <v>678.26666666666654</v>
      </c>
      <c r="M21" s="31">
        <v>670.4</v>
      </c>
      <c r="N21" s="31">
        <v>660.45</v>
      </c>
      <c r="O21" s="42">
        <v>11182000</v>
      </c>
      <c r="P21" s="43">
        <v>9.2968679483707919E-3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44525</v>
      </c>
      <c r="E22" s="40">
        <v>409.4</v>
      </c>
      <c r="F22" s="40">
        <v>408.93333333333339</v>
      </c>
      <c r="G22" s="41">
        <v>406.31666666666678</v>
      </c>
      <c r="H22" s="41">
        <v>403.23333333333341</v>
      </c>
      <c r="I22" s="41">
        <v>400.61666666666679</v>
      </c>
      <c r="J22" s="41">
        <v>412.01666666666677</v>
      </c>
      <c r="K22" s="41">
        <v>414.63333333333333</v>
      </c>
      <c r="L22" s="41">
        <v>417.71666666666675</v>
      </c>
      <c r="M22" s="31">
        <v>411.55</v>
      </c>
      <c r="N22" s="31">
        <v>405.85</v>
      </c>
      <c r="O22" s="42">
        <v>12108000</v>
      </c>
      <c r="P22" s="43">
        <v>-3.7027894347074798E-3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44525</v>
      </c>
      <c r="E23" s="40">
        <v>784.65</v>
      </c>
      <c r="F23" s="40">
        <v>785.98333333333323</v>
      </c>
      <c r="G23" s="41">
        <v>776.11666666666645</v>
      </c>
      <c r="H23" s="41">
        <v>767.58333333333326</v>
      </c>
      <c r="I23" s="41">
        <v>757.71666666666647</v>
      </c>
      <c r="J23" s="41">
        <v>794.51666666666642</v>
      </c>
      <c r="K23" s="41">
        <v>804.38333333333321</v>
      </c>
      <c r="L23" s="41">
        <v>812.9166666666664</v>
      </c>
      <c r="M23" s="31">
        <v>795.85</v>
      </c>
      <c r="N23" s="31">
        <v>777.45</v>
      </c>
      <c r="O23" s="42">
        <v>2358350</v>
      </c>
      <c r="P23" s="43">
        <v>9.5892463451700601E-3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44525</v>
      </c>
      <c r="E24" s="40">
        <v>5732.75</v>
      </c>
      <c r="F24" s="40">
        <v>5556.916666666667</v>
      </c>
      <c r="G24" s="41">
        <v>5273.8333333333339</v>
      </c>
      <c r="H24" s="41">
        <v>4814.916666666667</v>
      </c>
      <c r="I24" s="41">
        <v>4531.8333333333339</v>
      </c>
      <c r="J24" s="41">
        <v>6015.8333333333339</v>
      </c>
      <c r="K24" s="41">
        <v>6298.9166666666679</v>
      </c>
      <c r="L24" s="41">
        <v>6757.8333333333339</v>
      </c>
      <c r="M24" s="31">
        <v>5840</v>
      </c>
      <c r="N24" s="31">
        <v>5098</v>
      </c>
      <c r="O24" s="42">
        <v>2585750</v>
      </c>
      <c r="P24" s="43">
        <v>8.8393139008734078E-2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44525</v>
      </c>
      <c r="E25" s="40">
        <v>230.45</v>
      </c>
      <c r="F25" s="40">
        <v>231.88333333333333</v>
      </c>
      <c r="G25" s="41">
        <v>228.31666666666666</v>
      </c>
      <c r="H25" s="41">
        <v>226.18333333333334</v>
      </c>
      <c r="I25" s="41">
        <v>222.61666666666667</v>
      </c>
      <c r="J25" s="41">
        <v>234.01666666666665</v>
      </c>
      <c r="K25" s="41">
        <v>237.58333333333331</v>
      </c>
      <c r="L25" s="41">
        <v>239.71666666666664</v>
      </c>
      <c r="M25" s="31">
        <v>235.45</v>
      </c>
      <c r="N25" s="31">
        <v>229.75</v>
      </c>
      <c r="O25" s="42">
        <v>13102500</v>
      </c>
      <c r="P25" s="43">
        <v>-9.2627599243856329E-3</v>
      </c>
    </row>
    <row r="26" spans="1:16" ht="12.75" customHeight="1">
      <c r="A26" s="31">
        <v>16</v>
      </c>
      <c r="B26" s="322" t="s">
        <v>49</v>
      </c>
      <c r="C26" s="33" t="s">
        <v>55</v>
      </c>
      <c r="D26" s="34">
        <v>44525</v>
      </c>
      <c r="E26" s="40">
        <v>145.85</v>
      </c>
      <c r="F26" s="40">
        <v>145.93333333333334</v>
      </c>
      <c r="G26" s="41">
        <v>143.71666666666667</v>
      </c>
      <c r="H26" s="41">
        <v>141.58333333333334</v>
      </c>
      <c r="I26" s="41">
        <v>139.36666666666667</v>
      </c>
      <c r="J26" s="41">
        <v>148.06666666666666</v>
      </c>
      <c r="K26" s="41">
        <v>150.28333333333336</v>
      </c>
      <c r="L26" s="41">
        <v>152.41666666666666</v>
      </c>
      <c r="M26" s="31">
        <v>148.15</v>
      </c>
      <c r="N26" s="31">
        <v>143.80000000000001</v>
      </c>
      <c r="O26" s="42">
        <v>49198500</v>
      </c>
      <c r="P26" s="43">
        <v>-2.3577744038581764E-2</v>
      </c>
    </row>
    <row r="27" spans="1:16" ht="12.75" customHeight="1">
      <c r="A27" s="31">
        <v>17</v>
      </c>
      <c r="B27" s="323" t="s">
        <v>56</v>
      </c>
      <c r="C27" s="33" t="s">
        <v>57</v>
      </c>
      <c r="D27" s="34">
        <v>44525</v>
      </c>
      <c r="E27" s="40">
        <v>3228.3</v>
      </c>
      <c r="F27" s="40">
        <v>3212.7833333333333</v>
      </c>
      <c r="G27" s="41">
        <v>3187.3666666666668</v>
      </c>
      <c r="H27" s="41">
        <v>3146.4333333333334</v>
      </c>
      <c r="I27" s="41">
        <v>3121.0166666666669</v>
      </c>
      <c r="J27" s="41">
        <v>3253.7166666666667</v>
      </c>
      <c r="K27" s="41">
        <v>3279.1333333333337</v>
      </c>
      <c r="L27" s="41">
        <v>3320.0666666666666</v>
      </c>
      <c r="M27" s="31">
        <v>3238.2</v>
      </c>
      <c r="N27" s="31">
        <v>3171.85</v>
      </c>
      <c r="O27" s="42">
        <v>3665700</v>
      </c>
      <c r="P27" s="43">
        <v>-3.4262003556609369E-2</v>
      </c>
    </row>
    <row r="28" spans="1:16" ht="12.75" customHeight="1">
      <c r="A28" s="31">
        <v>18</v>
      </c>
      <c r="B28" s="32" t="s">
        <v>44</v>
      </c>
      <c r="C28" s="33" t="s">
        <v>308</v>
      </c>
      <c r="D28" s="34">
        <v>44525</v>
      </c>
      <c r="E28" s="40">
        <v>2293.4499999999998</v>
      </c>
      <c r="F28" s="40">
        <v>2313.15</v>
      </c>
      <c r="G28" s="41">
        <v>2262.5500000000002</v>
      </c>
      <c r="H28" s="41">
        <v>2231.65</v>
      </c>
      <c r="I28" s="41">
        <v>2181.0500000000002</v>
      </c>
      <c r="J28" s="41">
        <v>2344.0500000000002</v>
      </c>
      <c r="K28" s="41">
        <v>2394.6499999999996</v>
      </c>
      <c r="L28" s="41">
        <v>2425.5500000000002</v>
      </c>
      <c r="M28" s="31">
        <v>2363.75</v>
      </c>
      <c r="N28" s="31">
        <v>2282.25</v>
      </c>
      <c r="O28" s="42">
        <v>636900</v>
      </c>
      <c r="P28" s="43">
        <v>-3.5000000000000003E-2</v>
      </c>
    </row>
    <row r="29" spans="1:16" ht="12.75" customHeight="1">
      <c r="A29" s="31">
        <v>19</v>
      </c>
      <c r="B29" s="32" t="s">
        <v>44</v>
      </c>
      <c r="C29" s="33" t="s">
        <v>309</v>
      </c>
      <c r="D29" s="34">
        <v>44525</v>
      </c>
      <c r="E29" s="40">
        <v>9077.75</v>
      </c>
      <c r="F29" s="40">
        <v>9008.5500000000011</v>
      </c>
      <c r="G29" s="41">
        <v>8854.1500000000015</v>
      </c>
      <c r="H29" s="41">
        <v>8630.5500000000011</v>
      </c>
      <c r="I29" s="41">
        <v>8476.1500000000015</v>
      </c>
      <c r="J29" s="41">
        <v>9232.1500000000015</v>
      </c>
      <c r="K29" s="41">
        <v>9386.5499999999993</v>
      </c>
      <c r="L29" s="41">
        <v>9610.1500000000015</v>
      </c>
      <c r="M29" s="31">
        <v>9162.9500000000007</v>
      </c>
      <c r="N29" s="31">
        <v>8784.9500000000007</v>
      </c>
      <c r="O29" s="42">
        <v>52200</v>
      </c>
      <c r="P29" s="43">
        <v>4.5045045045045043E-2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44525</v>
      </c>
      <c r="E30" s="40">
        <v>1243.45</v>
      </c>
      <c r="F30" s="40">
        <v>1242.7833333333335</v>
      </c>
      <c r="G30" s="41">
        <v>1229.2166666666672</v>
      </c>
      <c r="H30" s="41">
        <v>1214.9833333333336</v>
      </c>
      <c r="I30" s="41">
        <v>1201.4166666666672</v>
      </c>
      <c r="J30" s="41">
        <v>1257.0166666666671</v>
      </c>
      <c r="K30" s="41">
        <v>1270.5833333333333</v>
      </c>
      <c r="L30" s="41">
        <v>1284.8166666666671</v>
      </c>
      <c r="M30" s="31">
        <v>1256.3499999999999</v>
      </c>
      <c r="N30" s="31">
        <v>1228.55</v>
      </c>
      <c r="O30" s="42">
        <v>3935500</v>
      </c>
      <c r="P30" s="43">
        <v>-2.9350104821802937E-2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44525</v>
      </c>
      <c r="E31" s="40">
        <v>667.7</v>
      </c>
      <c r="F31" s="40">
        <v>672.5</v>
      </c>
      <c r="G31" s="41">
        <v>659.8</v>
      </c>
      <c r="H31" s="41">
        <v>651.9</v>
      </c>
      <c r="I31" s="41">
        <v>639.19999999999993</v>
      </c>
      <c r="J31" s="41">
        <v>680.4</v>
      </c>
      <c r="K31" s="41">
        <v>693.1</v>
      </c>
      <c r="L31" s="41">
        <v>701</v>
      </c>
      <c r="M31" s="31">
        <v>685.2</v>
      </c>
      <c r="N31" s="31">
        <v>664.6</v>
      </c>
      <c r="O31" s="42">
        <v>17273800</v>
      </c>
      <c r="P31" s="43">
        <v>1.3744454095166553E-2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44525</v>
      </c>
      <c r="E32" s="40">
        <v>714.2</v>
      </c>
      <c r="F32" s="40">
        <v>717.08333333333337</v>
      </c>
      <c r="G32" s="41">
        <v>707.16666666666674</v>
      </c>
      <c r="H32" s="41">
        <v>700.13333333333333</v>
      </c>
      <c r="I32" s="41">
        <v>690.2166666666667</v>
      </c>
      <c r="J32" s="41">
        <v>724.11666666666679</v>
      </c>
      <c r="K32" s="41">
        <v>734.03333333333353</v>
      </c>
      <c r="L32" s="41">
        <v>741.06666666666683</v>
      </c>
      <c r="M32" s="31">
        <v>727</v>
      </c>
      <c r="N32" s="31">
        <v>710.05</v>
      </c>
      <c r="O32" s="42">
        <v>59462400</v>
      </c>
      <c r="P32" s="43">
        <v>8.3672308970826226E-2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44525</v>
      </c>
      <c r="E33" s="40">
        <v>3589.95</v>
      </c>
      <c r="F33" s="40">
        <v>3606.7999999999997</v>
      </c>
      <c r="G33" s="41">
        <v>3563.9999999999995</v>
      </c>
      <c r="H33" s="41">
        <v>3538.0499999999997</v>
      </c>
      <c r="I33" s="41">
        <v>3495.2499999999995</v>
      </c>
      <c r="J33" s="41">
        <v>3632.7499999999995</v>
      </c>
      <c r="K33" s="41">
        <v>3675.5499999999997</v>
      </c>
      <c r="L33" s="41">
        <v>3701.4999999999995</v>
      </c>
      <c r="M33" s="31">
        <v>3649.6</v>
      </c>
      <c r="N33" s="31">
        <v>3580.85</v>
      </c>
      <c r="O33" s="42">
        <v>3328500</v>
      </c>
      <c r="P33" s="43">
        <v>4.366230304930626E-2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44525</v>
      </c>
      <c r="E34" s="40">
        <v>18295.5</v>
      </c>
      <c r="F34" s="40">
        <v>18307.166666666668</v>
      </c>
      <c r="G34" s="41">
        <v>18149.733333333337</v>
      </c>
      <c r="H34" s="41">
        <v>18003.966666666671</v>
      </c>
      <c r="I34" s="41">
        <v>17846.53333333334</v>
      </c>
      <c r="J34" s="41">
        <v>18452.933333333334</v>
      </c>
      <c r="K34" s="41">
        <v>18610.366666666661</v>
      </c>
      <c r="L34" s="41">
        <v>18756.133333333331</v>
      </c>
      <c r="M34" s="31">
        <v>18464.599999999999</v>
      </c>
      <c r="N34" s="31">
        <v>18161.400000000001</v>
      </c>
      <c r="O34" s="42">
        <v>711575</v>
      </c>
      <c r="P34" s="43">
        <v>-9.4313356998677531E-3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44525</v>
      </c>
      <c r="E35" s="40">
        <v>7607.75</v>
      </c>
      <c r="F35" s="40">
        <v>7609.8666666666659</v>
      </c>
      <c r="G35" s="41">
        <v>7521.4333333333316</v>
      </c>
      <c r="H35" s="41">
        <v>7435.1166666666659</v>
      </c>
      <c r="I35" s="41">
        <v>7346.6833333333316</v>
      </c>
      <c r="J35" s="41">
        <v>7696.1833333333316</v>
      </c>
      <c r="K35" s="41">
        <v>7784.6166666666659</v>
      </c>
      <c r="L35" s="41">
        <v>7870.9333333333316</v>
      </c>
      <c r="M35" s="31">
        <v>7698.3</v>
      </c>
      <c r="N35" s="31">
        <v>7523.55</v>
      </c>
      <c r="O35" s="42">
        <v>4443375</v>
      </c>
      <c r="P35" s="43">
        <v>-7.094773888997514E-3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44525</v>
      </c>
      <c r="E36" s="40">
        <v>2322.6</v>
      </c>
      <c r="F36" s="40">
        <v>2334.9499999999998</v>
      </c>
      <c r="G36" s="41">
        <v>2303.9499999999998</v>
      </c>
      <c r="H36" s="41">
        <v>2285.3000000000002</v>
      </c>
      <c r="I36" s="41">
        <v>2254.3000000000002</v>
      </c>
      <c r="J36" s="41">
        <v>2353.5999999999995</v>
      </c>
      <c r="K36" s="41">
        <v>2384.5999999999995</v>
      </c>
      <c r="L36" s="41">
        <v>2403.2499999999991</v>
      </c>
      <c r="M36" s="31">
        <v>2365.9499999999998</v>
      </c>
      <c r="N36" s="31">
        <v>2316.3000000000002</v>
      </c>
      <c r="O36" s="42">
        <v>1625800</v>
      </c>
      <c r="P36" s="43">
        <v>1.0692527663807037E-2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44525</v>
      </c>
      <c r="E37" s="40">
        <v>311.55</v>
      </c>
      <c r="F37" s="40">
        <v>313.23333333333335</v>
      </c>
      <c r="G37" s="41">
        <v>308.41666666666669</v>
      </c>
      <c r="H37" s="41">
        <v>305.28333333333336</v>
      </c>
      <c r="I37" s="41">
        <v>300.4666666666667</v>
      </c>
      <c r="J37" s="41">
        <v>316.36666666666667</v>
      </c>
      <c r="K37" s="41">
        <v>321.18333333333328</v>
      </c>
      <c r="L37" s="41">
        <v>324.31666666666666</v>
      </c>
      <c r="M37" s="31">
        <v>318.05</v>
      </c>
      <c r="N37" s="31">
        <v>310.10000000000002</v>
      </c>
      <c r="O37" s="42">
        <v>23002200</v>
      </c>
      <c r="P37" s="43">
        <v>1.3562817258883249E-2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44525</v>
      </c>
      <c r="E38" s="40">
        <v>97.8</v>
      </c>
      <c r="F38" s="40">
        <v>97.483333333333334</v>
      </c>
      <c r="G38" s="41">
        <v>95.866666666666674</v>
      </c>
      <c r="H38" s="41">
        <v>93.933333333333337</v>
      </c>
      <c r="I38" s="41">
        <v>92.316666666666677</v>
      </c>
      <c r="J38" s="41">
        <v>99.416666666666671</v>
      </c>
      <c r="K38" s="41">
        <v>101.03333333333332</v>
      </c>
      <c r="L38" s="41">
        <v>102.96666666666667</v>
      </c>
      <c r="M38" s="31">
        <v>99.1</v>
      </c>
      <c r="N38" s="31">
        <v>95.55</v>
      </c>
      <c r="O38" s="42">
        <v>160091100</v>
      </c>
      <c r="P38" s="43">
        <v>5.80711555424875E-3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44525</v>
      </c>
      <c r="E39" s="40">
        <v>2181.0500000000002</v>
      </c>
      <c r="F39" s="40">
        <v>2198.4333333333334</v>
      </c>
      <c r="G39" s="41">
        <v>2156.8666666666668</v>
      </c>
      <c r="H39" s="41">
        <v>2132.6833333333334</v>
      </c>
      <c r="I39" s="41">
        <v>2091.1166666666668</v>
      </c>
      <c r="J39" s="41">
        <v>2222.6166666666668</v>
      </c>
      <c r="K39" s="41">
        <v>2264.1833333333334</v>
      </c>
      <c r="L39" s="41">
        <v>2288.3666666666668</v>
      </c>
      <c r="M39" s="31">
        <v>2240</v>
      </c>
      <c r="N39" s="31">
        <v>2174.25</v>
      </c>
      <c r="O39" s="42">
        <v>2000350</v>
      </c>
      <c r="P39" s="43">
        <v>4.4186688760011047E-3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44525</v>
      </c>
      <c r="E40" s="40">
        <v>215.95</v>
      </c>
      <c r="F40" s="40">
        <v>215.58333333333334</v>
      </c>
      <c r="G40" s="41">
        <v>213.51666666666668</v>
      </c>
      <c r="H40" s="41">
        <v>211.08333333333334</v>
      </c>
      <c r="I40" s="41">
        <v>209.01666666666668</v>
      </c>
      <c r="J40" s="41">
        <v>218.01666666666668</v>
      </c>
      <c r="K40" s="41">
        <v>220.08333333333334</v>
      </c>
      <c r="L40" s="41">
        <v>222.51666666666668</v>
      </c>
      <c r="M40" s="31">
        <v>217.65</v>
      </c>
      <c r="N40" s="31">
        <v>213.15</v>
      </c>
      <c r="O40" s="42">
        <v>24700000</v>
      </c>
      <c r="P40" s="43">
        <v>2.1851910077031914E-2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44525</v>
      </c>
      <c r="E41" s="40">
        <v>794.7</v>
      </c>
      <c r="F41" s="40">
        <v>799.25</v>
      </c>
      <c r="G41" s="41">
        <v>784.8</v>
      </c>
      <c r="H41" s="41">
        <v>774.9</v>
      </c>
      <c r="I41" s="41">
        <v>760.44999999999993</v>
      </c>
      <c r="J41" s="41">
        <v>809.15</v>
      </c>
      <c r="K41" s="41">
        <v>823.6</v>
      </c>
      <c r="L41" s="41">
        <v>833.5</v>
      </c>
      <c r="M41" s="31">
        <v>813.7</v>
      </c>
      <c r="N41" s="31">
        <v>789.35</v>
      </c>
      <c r="O41" s="42">
        <v>4562800</v>
      </c>
      <c r="P41" s="43">
        <v>4.0120361083249748E-2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44525</v>
      </c>
      <c r="E42" s="40">
        <v>801.7</v>
      </c>
      <c r="F42" s="40">
        <v>807.0333333333333</v>
      </c>
      <c r="G42" s="41">
        <v>789.76666666666665</v>
      </c>
      <c r="H42" s="41">
        <v>777.83333333333337</v>
      </c>
      <c r="I42" s="41">
        <v>760.56666666666672</v>
      </c>
      <c r="J42" s="41">
        <v>818.96666666666658</v>
      </c>
      <c r="K42" s="41">
        <v>836.23333333333323</v>
      </c>
      <c r="L42" s="41">
        <v>848.16666666666652</v>
      </c>
      <c r="M42" s="31">
        <v>824.3</v>
      </c>
      <c r="N42" s="31">
        <v>795.1</v>
      </c>
      <c r="O42" s="42">
        <v>10722750</v>
      </c>
      <c r="P42" s="43">
        <v>-9.0795675076240645E-3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44525</v>
      </c>
      <c r="E43" s="40">
        <v>722.2</v>
      </c>
      <c r="F43" s="40">
        <v>724.69999999999993</v>
      </c>
      <c r="G43" s="41">
        <v>715.59999999999991</v>
      </c>
      <c r="H43" s="41">
        <v>709</v>
      </c>
      <c r="I43" s="41">
        <v>699.9</v>
      </c>
      <c r="J43" s="41">
        <v>731.29999999999984</v>
      </c>
      <c r="K43" s="41">
        <v>740.4</v>
      </c>
      <c r="L43" s="41">
        <v>746.99999999999977</v>
      </c>
      <c r="M43" s="31">
        <v>733.8</v>
      </c>
      <c r="N43" s="31">
        <v>718.1</v>
      </c>
      <c r="O43" s="42">
        <v>65370564</v>
      </c>
      <c r="P43" s="43">
        <v>1.5946697651556197E-2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44525</v>
      </c>
      <c r="E44" s="40">
        <v>64.25</v>
      </c>
      <c r="F44" s="40">
        <v>64.333333333333329</v>
      </c>
      <c r="G44" s="41">
        <v>63.416666666666657</v>
      </c>
      <c r="H44" s="41">
        <v>62.583333333333329</v>
      </c>
      <c r="I44" s="41">
        <v>61.666666666666657</v>
      </c>
      <c r="J44" s="41">
        <v>65.166666666666657</v>
      </c>
      <c r="K44" s="41">
        <v>66.083333333333314</v>
      </c>
      <c r="L44" s="41">
        <v>66.916666666666657</v>
      </c>
      <c r="M44" s="31">
        <v>65.25</v>
      </c>
      <c r="N44" s="31">
        <v>63.5</v>
      </c>
      <c r="O44" s="42">
        <v>123973500</v>
      </c>
      <c r="P44" s="43">
        <v>-2.4295512767539874E-2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44525</v>
      </c>
      <c r="E45" s="40">
        <v>377.2</v>
      </c>
      <c r="F45" s="40">
        <v>374.64999999999992</v>
      </c>
      <c r="G45" s="41">
        <v>370.94999999999982</v>
      </c>
      <c r="H45" s="41">
        <v>364.69999999999987</v>
      </c>
      <c r="I45" s="41">
        <v>360.99999999999977</v>
      </c>
      <c r="J45" s="41">
        <v>380.89999999999986</v>
      </c>
      <c r="K45" s="41">
        <v>384.6</v>
      </c>
      <c r="L45" s="41">
        <v>390.84999999999991</v>
      </c>
      <c r="M45" s="31">
        <v>378.35</v>
      </c>
      <c r="N45" s="31">
        <v>368.4</v>
      </c>
      <c r="O45" s="42">
        <v>14660200</v>
      </c>
      <c r="P45" s="43">
        <v>-1.2701363073110285E-2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44525</v>
      </c>
      <c r="E46" s="40">
        <v>18897.25</v>
      </c>
      <c r="F46" s="40">
        <v>18817.2</v>
      </c>
      <c r="G46" s="41">
        <v>18634.45</v>
      </c>
      <c r="H46" s="41">
        <v>18371.650000000001</v>
      </c>
      <c r="I46" s="41">
        <v>18188.900000000001</v>
      </c>
      <c r="J46" s="41">
        <v>19080</v>
      </c>
      <c r="K46" s="41">
        <v>19262.75</v>
      </c>
      <c r="L46" s="41">
        <v>19525.55</v>
      </c>
      <c r="M46" s="31">
        <v>18999.95</v>
      </c>
      <c r="N46" s="31">
        <v>18554.400000000001</v>
      </c>
      <c r="O46" s="42">
        <v>153450</v>
      </c>
      <c r="P46" s="43">
        <v>-2.7874564459930314E-2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44525</v>
      </c>
      <c r="E47" s="40">
        <v>414.15</v>
      </c>
      <c r="F47" s="40">
        <v>415.39999999999992</v>
      </c>
      <c r="G47" s="41">
        <v>410.84999999999985</v>
      </c>
      <c r="H47" s="41">
        <v>407.54999999999995</v>
      </c>
      <c r="I47" s="41">
        <v>402.99999999999989</v>
      </c>
      <c r="J47" s="41">
        <v>418.69999999999982</v>
      </c>
      <c r="K47" s="41">
        <v>423.24999999999989</v>
      </c>
      <c r="L47" s="41">
        <v>426.54999999999978</v>
      </c>
      <c r="M47" s="31">
        <v>419.95</v>
      </c>
      <c r="N47" s="31">
        <v>412.1</v>
      </c>
      <c r="O47" s="42">
        <v>31383000</v>
      </c>
      <c r="P47" s="43">
        <v>1.8756573565501929E-2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44525</v>
      </c>
      <c r="E48" s="40">
        <v>3627</v>
      </c>
      <c r="F48" s="40">
        <v>3650.7000000000003</v>
      </c>
      <c r="G48" s="41">
        <v>3596.6500000000005</v>
      </c>
      <c r="H48" s="41">
        <v>3566.3</v>
      </c>
      <c r="I48" s="41">
        <v>3512.2500000000005</v>
      </c>
      <c r="J48" s="41">
        <v>3681.0500000000006</v>
      </c>
      <c r="K48" s="41">
        <v>3735.1000000000008</v>
      </c>
      <c r="L48" s="41">
        <v>3765.4500000000007</v>
      </c>
      <c r="M48" s="31">
        <v>3704.75</v>
      </c>
      <c r="N48" s="31">
        <v>3620.35</v>
      </c>
      <c r="O48" s="42">
        <v>1528800</v>
      </c>
      <c r="P48" s="43">
        <v>3.1857451403887689E-2</v>
      </c>
    </row>
    <row r="49" spans="1:16" ht="12.75" customHeight="1">
      <c r="A49" s="31">
        <v>39</v>
      </c>
      <c r="B49" s="32" t="s">
        <v>87</v>
      </c>
      <c r="C49" s="33" t="s">
        <v>323</v>
      </c>
      <c r="D49" s="34">
        <v>44525</v>
      </c>
      <c r="E49" s="40">
        <v>477.05</v>
      </c>
      <c r="F49" s="40">
        <v>464.41666666666669</v>
      </c>
      <c r="G49" s="41">
        <v>448.38333333333338</v>
      </c>
      <c r="H49" s="41">
        <v>419.7166666666667</v>
      </c>
      <c r="I49" s="41">
        <v>403.68333333333339</v>
      </c>
      <c r="J49" s="41">
        <v>493.08333333333337</v>
      </c>
      <c r="K49" s="41">
        <v>509.11666666666667</v>
      </c>
      <c r="L49" s="41">
        <v>537.7833333333333</v>
      </c>
      <c r="M49" s="31">
        <v>480.45</v>
      </c>
      <c r="N49" s="31">
        <v>435.75</v>
      </c>
      <c r="O49" s="42">
        <v>4197700</v>
      </c>
      <c r="P49" s="43">
        <v>0.30940794809407945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44525</v>
      </c>
      <c r="E50" s="40">
        <v>473</v>
      </c>
      <c r="F50" s="40">
        <v>476</v>
      </c>
      <c r="G50" s="41">
        <v>468.85</v>
      </c>
      <c r="H50" s="41">
        <v>464.70000000000005</v>
      </c>
      <c r="I50" s="41">
        <v>457.55000000000007</v>
      </c>
      <c r="J50" s="41">
        <v>480.15</v>
      </c>
      <c r="K50" s="41">
        <v>487.29999999999995</v>
      </c>
      <c r="L50" s="41">
        <v>491.44999999999993</v>
      </c>
      <c r="M50" s="31">
        <v>483.15</v>
      </c>
      <c r="N50" s="31">
        <v>471.85</v>
      </c>
      <c r="O50" s="42">
        <v>20560100</v>
      </c>
      <c r="P50" s="43">
        <v>8.4709183122909249E-3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44525</v>
      </c>
      <c r="E51" s="40">
        <v>220.6</v>
      </c>
      <c r="F51" s="40">
        <v>222.53333333333333</v>
      </c>
      <c r="G51" s="41">
        <v>218.21666666666667</v>
      </c>
      <c r="H51" s="41">
        <v>215.83333333333334</v>
      </c>
      <c r="I51" s="41">
        <v>211.51666666666668</v>
      </c>
      <c r="J51" s="41">
        <v>224.91666666666666</v>
      </c>
      <c r="K51" s="41">
        <v>229.23333333333332</v>
      </c>
      <c r="L51" s="41">
        <v>231.61666666666665</v>
      </c>
      <c r="M51" s="31">
        <v>226.85</v>
      </c>
      <c r="N51" s="31">
        <v>220.15</v>
      </c>
      <c r="O51" s="42">
        <v>47730600</v>
      </c>
      <c r="P51" s="43">
        <v>1.972773419473927E-2</v>
      </c>
    </row>
    <row r="52" spans="1:16" ht="12.75" customHeight="1">
      <c r="A52" s="31">
        <v>42</v>
      </c>
      <c r="B52" s="32" t="s">
        <v>63</v>
      </c>
      <c r="C52" s="33" t="s">
        <v>331</v>
      </c>
      <c r="D52" s="34">
        <v>44525</v>
      </c>
      <c r="E52" s="40">
        <v>662.35</v>
      </c>
      <c r="F52" s="40">
        <v>659.4</v>
      </c>
      <c r="G52" s="41">
        <v>646.19999999999993</v>
      </c>
      <c r="H52" s="41">
        <v>630.04999999999995</v>
      </c>
      <c r="I52" s="41">
        <v>616.84999999999991</v>
      </c>
      <c r="J52" s="41">
        <v>675.55</v>
      </c>
      <c r="K52" s="41">
        <v>688.75</v>
      </c>
      <c r="L52" s="41">
        <v>704.9</v>
      </c>
      <c r="M52" s="31">
        <v>672.6</v>
      </c>
      <c r="N52" s="31">
        <v>643.25</v>
      </c>
      <c r="O52" s="42">
        <v>4812600</v>
      </c>
      <c r="P52" s="43">
        <v>-3.423987477988652E-2</v>
      </c>
    </row>
    <row r="53" spans="1:16" ht="12.75" customHeight="1">
      <c r="A53" s="31">
        <v>43</v>
      </c>
      <c r="B53" s="32" t="s">
        <v>44</v>
      </c>
      <c r="C53" s="33" t="s">
        <v>342</v>
      </c>
      <c r="D53" s="34">
        <v>44525</v>
      </c>
      <c r="E53" s="40">
        <v>354.95</v>
      </c>
      <c r="F53" s="40">
        <v>360.33333333333331</v>
      </c>
      <c r="G53" s="41">
        <v>345.91666666666663</v>
      </c>
      <c r="H53" s="41">
        <v>336.88333333333333</v>
      </c>
      <c r="I53" s="41">
        <v>322.46666666666664</v>
      </c>
      <c r="J53" s="41">
        <v>369.36666666666662</v>
      </c>
      <c r="K53" s="41">
        <v>383.78333333333325</v>
      </c>
      <c r="L53" s="41">
        <v>392.81666666666661</v>
      </c>
      <c r="M53" s="31">
        <v>374.75</v>
      </c>
      <c r="N53" s="31">
        <v>351.3</v>
      </c>
      <c r="O53" s="42">
        <v>969000</v>
      </c>
      <c r="P53" s="43">
        <v>-0.21315468940316687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44525</v>
      </c>
      <c r="E54" s="40">
        <v>628.1</v>
      </c>
      <c r="F54" s="40">
        <v>633.2833333333333</v>
      </c>
      <c r="G54" s="41">
        <v>619.96666666666658</v>
      </c>
      <c r="H54" s="41">
        <v>611.83333333333326</v>
      </c>
      <c r="I54" s="41">
        <v>598.51666666666654</v>
      </c>
      <c r="J54" s="41">
        <v>641.41666666666663</v>
      </c>
      <c r="K54" s="41">
        <v>654.73333333333323</v>
      </c>
      <c r="L54" s="41">
        <v>662.86666666666667</v>
      </c>
      <c r="M54" s="31">
        <v>646.6</v>
      </c>
      <c r="N54" s="31">
        <v>625.15</v>
      </c>
      <c r="O54" s="42">
        <v>8940000</v>
      </c>
      <c r="P54" s="43">
        <v>2.4935511607910577E-2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44525</v>
      </c>
      <c r="E55" s="40">
        <v>904.85</v>
      </c>
      <c r="F55" s="40">
        <v>908.56666666666661</v>
      </c>
      <c r="G55" s="41">
        <v>898.03333333333319</v>
      </c>
      <c r="H55" s="41">
        <v>891.21666666666658</v>
      </c>
      <c r="I55" s="41">
        <v>880.68333333333317</v>
      </c>
      <c r="J55" s="41">
        <v>915.38333333333321</v>
      </c>
      <c r="K55" s="41">
        <v>925.91666666666652</v>
      </c>
      <c r="L55" s="41">
        <v>932.73333333333323</v>
      </c>
      <c r="M55" s="31">
        <v>919.1</v>
      </c>
      <c r="N55" s="31">
        <v>901.75</v>
      </c>
      <c r="O55" s="42">
        <v>11057150</v>
      </c>
      <c r="P55" s="43">
        <v>3.1032183768713254E-2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44525</v>
      </c>
      <c r="E56" s="40">
        <v>156.6</v>
      </c>
      <c r="F56" s="40">
        <v>157.43333333333334</v>
      </c>
      <c r="G56" s="41">
        <v>155.46666666666667</v>
      </c>
      <c r="H56" s="41">
        <v>154.33333333333334</v>
      </c>
      <c r="I56" s="41">
        <v>152.36666666666667</v>
      </c>
      <c r="J56" s="41">
        <v>158.56666666666666</v>
      </c>
      <c r="K56" s="41">
        <v>160.53333333333336</v>
      </c>
      <c r="L56" s="41">
        <v>161.66666666666666</v>
      </c>
      <c r="M56" s="31">
        <v>159.4</v>
      </c>
      <c r="N56" s="31">
        <v>156.30000000000001</v>
      </c>
      <c r="O56" s="42">
        <v>69724200</v>
      </c>
      <c r="P56" s="43">
        <v>2.722603799269847E-2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44525</v>
      </c>
      <c r="E57" s="40">
        <v>5803.65</v>
      </c>
      <c r="F57" s="40">
        <v>5787.3666666666659</v>
      </c>
      <c r="G57" s="41">
        <v>5669.7833333333319</v>
      </c>
      <c r="H57" s="41">
        <v>5535.9166666666661</v>
      </c>
      <c r="I57" s="41">
        <v>5418.3333333333321</v>
      </c>
      <c r="J57" s="41">
        <v>5921.2333333333318</v>
      </c>
      <c r="K57" s="41">
        <v>6038.8166666666657</v>
      </c>
      <c r="L57" s="41">
        <v>6172.6833333333316</v>
      </c>
      <c r="M57" s="31">
        <v>5904.95</v>
      </c>
      <c r="N57" s="31">
        <v>5653.5</v>
      </c>
      <c r="O57" s="42">
        <v>830000</v>
      </c>
      <c r="P57" s="43">
        <v>0.12374763065258597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44525</v>
      </c>
      <c r="E58" s="40">
        <v>1484.85</v>
      </c>
      <c r="F58" s="40">
        <v>1492.0833333333333</v>
      </c>
      <c r="G58" s="41">
        <v>1475.0166666666664</v>
      </c>
      <c r="H58" s="41">
        <v>1465.1833333333332</v>
      </c>
      <c r="I58" s="41">
        <v>1448.1166666666663</v>
      </c>
      <c r="J58" s="41">
        <v>1501.9166666666665</v>
      </c>
      <c r="K58" s="41">
        <v>1518.9833333333336</v>
      </c>
      <c r="L58" s="41">
        <v>1528.8166666666666</v>
      </c>
      <c r="M58" s="31">
        <v>1509.15</v>
      </c>
      <c r="N58" s="31">
        <v>1482.25</v>
      </c>
      <c r="O58" s="42">
        <v>3688650</v>
      </c>
      <c r="P58" s="43">
        <v>3.7303149606299213E-2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44525</v>
      </c>
      <c r="E59" s="40">
        <v>665</v>
      </c>
      <c r="F59" s="40">
        <v>666.85</v>
      </c>
      <c r="G59" s="41">
        <v>661.2</v>
      </c>
      <c r="H59" s="41">
        <v>657.4</v>
      </c>
      <c r="I59" s="41">
        <v>651.75</v>
      </c>
      <c r="J59" s="41">
        <v>670.65000000000009</v>
      </c>
      <c r="K59" s="41">
        <v>676.3</v>
      </c>
      <c r="L59" s="41">
        <v>680.10000000000014</v>
      </c>
      <c r="M59" s="31">
        <v>672.5</v>
      </c>
      <c r="N59" s="31">
        <v>663.05</v>
      </c>
      <c r="O59" s="42">
        <v>6479005</v>
      </c>
      <c r="P59" s="43">
        <v>1.4202264554276528E-2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44525</v>
      </c>
      <c r="E60" s="40">
        <v>793.55</v>
      </c>
      <c r="F60" s="40">
        <v>796.23333333333323</v>
      </c>
      <c r="G60" s="41">
        <v>787.21666666666647</v>
      </c>
      <c r="H60" s="41">
        <v>780.88333333333321</v>
      </c>
      <c r="I60" s="41">
        <v>771.86666666666645</v>
      </c>
      <c r="J60" s="41">
        <v>802.56666666666649</v>
      </c>
      <c r="K60" s="41">
        <v>811.58333333333314</v>
      </c>
      <c r="L60" s="41">
        <v>817.91666666666652</v>
      </c>
      <c r="M60" s="31">
        <v>805.25</v>
      </c>
      <c r="N60" s="31">
        <v>789.9</v>
      </c>
      <c r="O60" s="42">
        <v>1928125</v>
      </c>
      <c r="P60" s="43">
        <v>-3.2915360501567396E-2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44525</v>
      </c>
      <c r="E61" s="40">
        <v>459.45</v>
      </c>
      <c r="F61" s="40">
        <v>460.65000000000003</v>
      </c>
      <c r="G61" s="41">
        <v>456.05000000000007</v>
      </c>
      <c r="H61" s="41">
        <v>452.65000000000003</v>
      </c>
      <c r="I61" s="41">
        <v>448.05000000000007</v>
      </c>
      <c r="J61" s="41">
        <v>464.05000000000007</v>
      </c>
      <c r="K61" s="41">
        <v>468.65000000000009</v>
      </c>
      <c r="L61" s="41">
        <v>472.05000000000007</v>
      </c>
      <c r="M61" s="31">
        <v>465.25</v>
      </c>
      <c r="N61" s="31">
        <v>457.25</v>
      </c>
      <c r="O61" s="42">
        <v>1694000</v>
      </c>
      <c r="P61" s="43">
        <v>-5.8102001291155583E-3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44525</v>
      </c>
      <c r="E62" s="40">
        <v>156.6</v>
      </c>
      <c r="F62" s="40">
        <v>157.81666666666669</v>
      </c>
      <c r="G62" s="41">
        <v>154.88333333333338</v>
      </c>
      <c r="H62" s="41">
        <v>153.16666666666669</v>
      </c>
      <c r="I62" s="41">
        <v>150.23333333333338</v>
      </c>
      <c r="J62" s="41">
        <v>159.53333333333339</v>
      </c>
      <c r="K62" s="41">
        <v>162.46666666666673</v>
      </c>
      <c r="L62" s="41">
        <v>164.18333333333339</v>
      </c>
      <c r="M62" s="31">
        <v>160.75</v>
      </c>
      <c r="N62" s="31">
        <v>156.1</v>
      </c>
      <c r="O62" s="42">
        <v>9879000</v>
      </c>
      <c r="P62" s="43">
        <v>-1.5182478841226959E-2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44525</v>
      </c>
      <c r="E63" s="40">
        <v>924.45</v>
      </c>
      <c r="F63" s="40">
        <v>924.20000000000016</v>
      </c>
      <c r="G63" s="41">
        <v>918.70000000000027</v>
      </c>
      <c r="H63" s="41">
        <v>912.95000000000016</v>
      </c>
      <c r="I63" s="41">
        <v>907.45000000000027</v>
      </c>
      <c r="J63" s="41">
        <v>929.95000000000027</v>
      </c>
      <c r="K63" s="41">
        <v>935.45</v>
      </c>
      <c r="L63" s="41">
        <v>941.20000000000027</v>
      </c>
      <c r="M63" s="31">
        <v>929.7</v>
      </c>
      <c r="N63" s="31">
        <v>918.45</v>
      </c>
      <c r="O63" s="42">
        <v>2452800</v>
      </c>
      <c r="P63" s="43">
        <v>-1.8015853951477302E-2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44525</v>
      </c>
      <c r="E64" s="40">
        <v>607.79999999999995</v>
      </c>
      <c r="F64" s="40">
        <v>608.38333333333333</v>
      </c>
      <c r="G64" s="41">
        <v>605.9666666666667</v>
      </c>
      <c r="H64" s="41">
        <v>604.13333333333333</v>
      </c>
      <c r="I64" s="41">
        <v>601.7166666666667</v>
      </c>
      <c r="J64" s="41">
        <v>610.2166666666667</v>
      </c>
      <c r="K64" s="41">
        <v>612.63333333333344</v>
      </c>
      <c r="L64" s="41">
        <v>614.4666666666667</v>
      </c>
      <c r="M64" s="31">
        <v>610.79999999999995</v>
      </c>
      <c r="N64" s="31">
        <v>606.54999999999995</v>
      </c>
      <c r="O64" s="42">
        <v>10510000</v>
      </c>
      <c r="P64" s="43">
        <v>-2.0046620046620046E-2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44525</v>
      </c>
      <c r="E65" s="40">
        <v>1995.05</v>
      </c>
      <c r="F65" s="40">
        <v>2012.6999999999998</v>
      </c>
      <c r="G65" s="41">
        <v>1963.7999999999997</v>
      </c>
      <c r="H65" s="41">
        <v>1932.55</v>
      </c>
      <c r="I65" s="41">
        <v>1883.6499999999999</v>
      </c>
      <c r="J65" s="41">
        <v>2043.9499999999996</v>
      </c>
      <c r="K65" s="41">
        <v>2092.8499999999995</v>
      </c>
      <c r="L65" s="41">
        <v>2124.0999999999995</v>
      </c>
      <c r="M65" s="31">
        <v>2061.6</v>
      </c>
      <c r="N65" s="31">
        <v>1981.45</v>
      </c>
      <c r="O65" s="42">
        <v>498500</v>
      </c>
      <c r="P65" s="43">
        <v>4.0166927490871154E-2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44525</v>
      </c>
      <c r="E66" s="40">
        <v>2300.4</v>
      </c>
      <c r="F66" s="40">
        <v>2318.2333333333336</v>
      </c>
      <c r="G66" s="41">
        <v>2267.166666666667</v>
      </c>
      <c r="H66" s="41">
        <v>2233.9333333333334</v>
      </c>
      <c r="I66" s="41">
        <v>2182.8666666666668</v>
      </c>
      <c r="J66" s="41">
        <v>2351.4666666666672</v>
      </c>
      <c r="K66" s="41">
        <v>2402.5333333333338</v>
      </c>
      <c r="L66" s="41">
        <v>2435.7666666666673</v>
      </c>
      <c r="M66" s="31">
        <v>2369.3000000000002</v>
      </c>
      <c r="N66" s="31">
        <v>2285</v>
      </c>
      <c r="O66" s="42">
        <v>3289750</v>
      </c>
      <c r="P66" s="43">
        <v>7.5032539621774745E-3</v>
      </c>
    </row>
    <row r="67" spans="1:16" ht="12.75" customHeight="1">
      <c r="A67" s="31">
        <v>57</v>
      </c>
      <c r="B67" s="32" t="s">
        <v>44</v>
      </c>
      <c r="C67" s="33" t="s">
        <v>350</v>
      </c>
      <c r="D67" s="34">
        <v>44525</v>
      </c>
      <c r="E67" s="40">
        <v>298.64999999999998</v>
      </c>
      <c r="F67" s="40">
        <v>299.65000000000003</v>
      </c>
      <c r="G67" s="41">
        <v>294.80000000000007</v>
      </c>
      <c r="H67" s="41">
        <v>290.95000000000005</v>
      </c>
      <c r="I67" s="41">
        <v>286.10000000000008</v>
      </c>
      <c r="J67" s="41">
        <v>303.50000000000006</v>
      </c>
      <c r="K67" s="41">
        <v>308.35000000000008</v>
      </c>
      <c r="L67" s="41">
        <v>312.20000000000005</v>
      </c>
      <c r="M67" s="31">
        <v>304.5</v>
      </c>
      <c r="N67" s="31">
        <v>295.8</v>
      </c>
      <c r="O67" s="42">
        <v>14611900</v>
      </c>
      <c r="P67" s="43">
        <v>-8.5830212234706618E-3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44525</v>
      </c>
      <c r="E68" s="40">
        <v>4773.7</v>
      </c>
      <c r="F68" s="40">
        <v>4792.9000000000005</v>
      </c>
      <c r="G68" s="41">
        <v>4740.8000000000011</v>
      </c>
      <c r="H68" s="41">
        <v>4707.9000000000005</v>
      </c>
      <c r="I68" s="41">
        <v>4655.8000000000011</v>
      </c>
      <c r="J68" s="41">
        <v>4825.8000000000011</v>
      </c>
      <c r="K68" s="41">
        <v>4877.9000000000015</v>
      </c>
      <c r="L68" s="41">
        <v>4910.8000000000011</v>
      </c>
      <c r="M68" s="31">
        <v>4845</v>
      </c>
      <c r="N68" s="31">
        <v>4760</v>
      </c>
      <c r="O68" s="42">
        <v>2228100</v>
      </c>
      <c r="P68" s="43">
        <v>-5.2236806857755159E-3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44525</v>
      </c>
      <c r="E69" s="40">
        <v>5459.75</v>
      </c>
      <c r="F69" s="40">
        <v>5474.583333333333</v>
      </c>
      <c r="G69" s="41">
        <v>5410.1666666666661</v>
      </c>
      <c r="H69" s="41">
        <v>5360.583333333333</v>
      </c>
      <c r="I69" s="41">
        <v>5296.1666666666661</v>
      </c>
      <c r="J69" s="41">
        <v>5524.1666666666661</v>
      </c>
      <c r="K69" s="41">
        <v>5588.5833333333321</v>
      </c>
      <c r="L69" s="41">
        <v>5638.1666666666661</v>
      </c>
      <c r="M69" s="31">
        <v>5539</v>
      </c>
      <c r="N69" s="31">
        <v>5425</v>
      </c>
      <c r="O69" s="42">
        <v>550125</v>
      </c>
      <c r="P69" s="43">
        <v>-3.3967391304347825E-3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44525</v>
      </c>
      <c r="E70" s="40">
        <v>417.7</v>
      </c>
      <c r="F70" s="40">
        <v>420.2166666666667</v>
      </c>
      <c r="G70" s="41">
        <v>413.73333333333341</v>
      </c>
      <c r="H70" s="41">
        <v>409.76666666666671</v>
      </c>
      <c r="I70" s="41">
        <v>403.28333333333342</v>
      </c>
      <c r="J70" s="41">
        <v>424.18333333333339</v>
      </c>
      <c r="K70" s="41">
        <v>430.66666666666674</v>
      </c>
      <c r="L70" s="41">
        <v>434.63333333333338</v>
      </c>
      <c r="M70" s="31">
        <v>426.7</v>
      </c>
      <c r="N70" s="31">
        <v>416.25</v>
      </c>
      <c r="O70" s="42">
        <v>34796850</v>
      </c>
      <c r="P70" s="43">
        <v>-2.6483802317332703E-3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44525</v>
      </c>
      <c r="E71" s="40">
        <v>4767.2</v>
      </c>
      <c r="F71" s="40">
        <v>4780.3</v>
      </c>
      <c r="G71" s="41">
        <v>4737.5</v>
      </c>
      <c r="H71" s="41">
        <v>4707.8</v>
      </c>
      <c r="I71" s="41">
        <v>4665</v>
      </c>
      <c r="J71" s="41">
        <v>4810</v>
      </c>
      <c r="K71" s="41">
        <v>4852.8000000000011</v>
      </c>
      <c r="L71" s="41">
        <v>4882.5</v>
      </c>
      <c r="M71" s="31">
        <v>4823.1000000000004</v>
      </c>
      <c r="N71" s="31">
        <v>4750.6000000000004</v>
      </c>
      <c r="O71" s="42">
        <v>2512750</v>
      </c>
      <c r="P71" s="43">
        <v>-7.9455164585698068E-3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44525</v>
      </c>
      <c r="E72" s="40">
        <v>2675.8</v>
      </c>
      <c r="F72" s="40">
        <v>2698.1166666666668</v>
      </c>
      <c r="G72" s="41">
        <v>2645.9833333333336</v>
      </c>
      <c r="H72" s="41">
        <v>2616.166666666667</v>
      </c>
      <c r="I72" s="41">
        <v>2564.0333333333338</v>
      </c>
      <c r="J72" s="41">
        <v>2727.9333333333334</v>
      </c>
      <c r="K72" s="41">
        <v>2780.0666666666666</v>
      </c>
      <c r="L72" s="41">
        <v>2809.8833333333332</v>
      </c>
      <c r="M72" s="31">
        <v>2750.25</v>
      </c>
      <c r="N72" s="31">
        <v>2668.3</v>
      </c>
      <c r="O72" s="42">
        <v>4302550</v>
      </c>
      <c r="P72" s="43">
        <v>2.0504731861198739E-2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44525</v>
      </c>
      <c r="E73" s="40">
        <v>1635.3</v>
      </c>
      <c r="F73" s="40">
        <v>1632.3999999999999</v>
      </c>
      <c r="G73" s="41">
        <v>1594.1999999999998</v>
      </c>
      <c r="H73" s="41">
        <v>1553.1</v>
      </c>
      <c r="I73" s="41">
        <v>1514.8999999999999</v>
      </c>
      <c r="J73" s="41">
        <v>1673.4999999999998</v>
      </c>
      <c r="K73" s="41">
        <v>1711.7</v>
      </c>
      <c r="L73" s="41">
        <v>1752.7999999999997</v>
      </c>
      <c r="M73" s="31">
        <v>1670.6</v>
      </c>
      <c r="N73" s="31">
        <v>1591.3</v>
      </c>
      <c r="O73" s="42">
        <v>8694950</v>
      </c>
      <c r="P73" s="43">
        <v>7.3251866938221319E-2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44525</v>
      </c>
      <c r="E74" s="40">
        <v>177.55</v>
      </c>
      <c r="F74" s="40">
        <v>178.5</v>
      </c>
      <c r="G74" s="41">
        <v>176.05</v>
      </c>
      <c r="H74" s="41">
        <v>174.55</v>
      </c>
      <c r="I74" s="41">
        <v>172.10000000000002</v>
      </c>
      <c r="J74" s="41">
        <v>180</v>
      </c>
      <c r="K74" s="41">
        <v>182.45</v>
      </c>
      <c r="L74" s="41">
        <v>183.95</v>
      </c>
      <c r="M74" s="31">
        <v>180.95</v>
      </c>
      <c r="N74" s="31">
        <v>177</v>
      </c>
      <c r="O74" s="42">
        <v>30607200</v>
      </c>
      <c r="P74" s="43">
        <v>2.7556200145032631E-2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44525</v>
      </c>
      <c r="E75" s="40">
        <v>97.15</v>
      </c>
      <c r="F75" s="40">
        <v>97.3</v>
      </c>
      <c r="G75" s="41">
        <v>96.25</v>
      </c>
      <c r="H75" s="41">
        <v>95.350000000000009</v>
      </c>
      <c r="I75" s="41">
        <v>94.300000000000011</v>
      </c>
      <c r="J75" s="41">
        <v>98.199999999999989</v>
      </c>
      <c r="K75" s="41">
        <v>99.249999999999972</v>
      </c>
      <c r="L75" s="41">
        <v>100.14999999999998</v>
      </c>
      <c r="M75" s="31">
        <v>98.35</v>
      </c>
      <c r="N75" s="31">
        <v>96.4</v>
      </c>
      <c r="O75" s="42">
        <v>108730000</v>
      </c>
      <c r="P75" s="43">
        <v>-2.7372752482332945E-2</v>
      </c>
    </row>
    <row r="76" spans="1:16" ht="12.75" customHeight="1">
      <c r="A76" s="31">
        <v>66</v>
      </c>
      <c r="B76" s="32" t="s">
        <v>87</v>
      </c>
      <c r="C76" s="33" t="s">
        <v>365</v>
      </c>
      <c r="D76" s="34">
        <v>44525</v>
      </c>
      <c r="E76" s="40">
        <v>178.15</v>
      </c>
      <c r="F76" s="40">
        <v>176.35</v>
      </c>
      <c r="G76" s="41">
        <v>173.2</v>
      </c>
      <c r="H76" s="41">
        <v>168.25</v>
      </c>
      <c r="I76" s="41">
        <v>165.1</v>
      </c>
      <c r="J76" s="41">
        <v>181.29999999999998</v>
      </c>
      <c r="K76" s="41">
        <v>184.45000000000002</v>
      </c>
      <c r="L76" s="41">
        <v>189.39999999999998</v>
      </c>
      <c r="M76" s="31">
        <v>179.5</v>
      </c>
      <c r="N76" s="31">
        <v>171.4</v>
      </c>
      <c r="O76" s="42">
        <v>7573800</v>
      </c>
      <c r="P76" s="43">
        <v>6.2363238512035013E-2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44525</v>
      </c>
      <c r="E77" s="40">
        <v>145.1</v>
      </c>
      <c r="F77" s="40">
        <v>145.46666666666667</v>
      </c>
      <c r="G77" s="41">
        <v>144.23333333333335</v>
      </c>
      <c r="H77" s="41">
        <v>143.36666666666667</v>
      </c>
      <c r="I77" s="41">
        <v>142.13333333333335</v>
      </c>
      <c r="J77" s="41">
        <v>146.33333333333334</v>
      </c>
      <c r="K77" s="41">
        <v>147.56666666666663</v>
      </c>
      <c r="L77" s="41">
        <v>148.43333333333334</v>
      </c>
      <c r="M77" s="31">
        <v>146.69999999999999</v>
      </c>
      <c r="N77" s="31">
        <v>144.6</v>
      </c>
      <c r="O77" s="42">
        <v>54893900</v>
      </c>
      <c r="P77" s="43">
        <v>-2.9913582982495014E-3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44525</v>
      </c>
      <c r="E78" s="40">
        <v>501.25</v>
      </c>
      <c r="F78" s="40">
        <v>505.7833333333333</v>
      </c>
      <c r="G78" s="41">
        <v>494.56666666666661</v>
      </c>
      <c r="H78" s="41">
        <v>487.88333333333333</v>
      </c>
      <c r="I78" s="41">
        <v>476.66666666666663</v>
      </c>
      <c r="J78" s="41">
        <v>512.46666666666658</v>
      </c>
      <c r="K78" s="41">
        <v>523.68333333333328</v>
      </c>
      <c r="L78" s="41">
        <v>530.36666666666656</v>
      </c>
      <c r="M78" s="31">
        <v>517</v>
      </c>
      <c r="N78" s="31">
        <v>499.1</v>
      </c>
      <c r="O78" s="42">
        <v>9839400</v>
      </c>
      <c r="P78" s="43">
        <v>-2.6288835780129739E-2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44525</v>
      </c>
      <c r="E79" s="40">
        <v>39.9</v>
      </c>
      <c r="F79" s="40">
        <v>40.066666666666663</v>
      </c>
      <c r="G79" s="41">
        <v>39.433333333333323</v>
      </c>
      <c r="H79" s="41">
        <v>38.966666666666661</v>
      </c>
      <c r="I79" s="41">
        <v>38.333333333333321</v>
      </c>
      <c r="J79" s="41">
        <v>40.533333333333324</v>
      </c>
      <c r="K79" s="41">
        <v>41.166666666666664</v>
      </c>
      <c r="L79" s="41">
        <v>41.633333333333326</v>
      </c>
      <c r="M79" s="31">
        <v>40.700000000000003</v>
      </c>
      <c r="N79" s="31">
        <v>39.6</v>
      </c>
      <c r="O79" s="42">
        <v>137362500</v>
      </c>
      <c r="P79" s="43">
        <v>4.7708941136090616E-2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44525</v>
      </c>
      <c r="E80" s="40">
        <v>923.4</v>
      </c>
      <c r="F80" s="40">
        <v>925.91666666666663</v>
      </c>
      <c r="G80" s="41">
        <v>917.93333333333328</v>
      </c>
      <c r="H80" s="41">
        <v>912.4666666666667</v>
      </c>
      <c r="I80" s="41">
        <v>904.48333333333335</v>
      </c>
      <c r="J80" s="41">
        <v>931.38333333333321</v>
      </c>
      <c r="K80" s="41">
        <v>939.36666666666656</v>
      </c>
      <c r="L80" s="41">
        <v>944.83333333333314</v>
      </c>
      <c r="M80" s="31">
        <v>933.9</v>
      </c>
      <c r="N80" s="31">
        <v>920.45</v>
      </c>
      <c r="O80" s="42">
        <v>5219500</v>
      </c>
      <c r="P80" s="43">
        <v>-1.6258607498087223E-3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44525</v>
      </c>
      <c r="E81" s="40">
        <v>2229.1999999999998</v>
      </c>
      <c r="F81" s="40">
        <v>2259.6499999999996</v>
      </c>
      <c r="G81" s="41">
        <v>2188.9499999999994</v>
      </c>
      <c r="H81" s="41">
        <v>2148.6999999999998</v>
      </c>
      <c r="I81" s="41">
        <v>2077.9999999999995</v>
      </c>
      <c r="J81" s="41">
        <v>2299.8999999999992</v>
      </c>
      <c r="K81" s="41">
        <v>2370.6</v>
      </c>
      <c r="L81" s="41">
        <v>2410.849999999999</v>
      </c>
      <c r="M81" s="31">
        <v>2330.35</v>
      </c>
      <c r="N81" s="31">
        <v>2219.4</v>
      </c>
      <c r="O81" s="42">
        <v>2401425</v>
      </c>
      <c r="P81" s="43">
        <v>3.4439311213775727E-2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44525</v>
      </c>
      <c r="E82" s="40">
        <v>302.35000000000002</v>
      </c>
      <c r="F82" s="40">
        <v>299.2</v>
      </c>
      <c r="G82" s="41">
        <v>293.89999999999998</v>
      </c>
      <c r="H82" s="41">
        <v>285.45</v>
      </c>
      <c r="I82" s="41">
        <v>280.14999999999998</v>
      </c>
      <c r="J82" s="41">
        <v>307.64999999999998</v>
      </c>
      <c r="K82" s="41">
        <v>312.95000000000005</v>
      </c>
      <c r="L82" s="41">
        <v>321.39999999999998</v>
      </c>
      <c r="M82" s="31">
        <v>304.5</v>
      </c>
      <c r="N82" s="31">
        <v>290.75</v>
      </c>
      <c r="O82" s="42">
        <v>15007100</v>
      </c>
      <c r="P82" s="43">
        <v>1.3609715242881073E-2</v>
      </c>
    </row>
    <row r="83" spans="1:16" ht="12.75" customHeight="1">
      <c r="A83" s="31">
        <v>73</v>
      </c>
      <c r="B83" s="32" t="s">
        <v>42</v>
      </c>
      <c r="C83" s="324" t="s">
        <v>111</v>
      </c>
      <c r="D83" s="34">
        <v>44525</v>
      </c>
      <c r="E83" s="40">
        <v>1795.6</v>
      </c>
      <c r="F83" s="40">
        <v>1803.4833333333333</v>
      </c>
      <c r="G83" s="41">
        <v>1782.1166666666668</v>
      </c>
      <c r="H83" s="41">
        <v>1768.6333333333334</v>
      </c>
      <c r="I83" s="41">
        <v>1747.2666666666669</v>
      </c>
      <c r="J83" s="41">
        <v>1816.9666666666667</v>
      </c>
      <c r="K83" s="41">
        <v>1838.333333333333</v>
      </c>
      <c r="L83" s="41">
        <v>1851.8166666666666</v>
      </c>
      <c r="M83" s="31">
        <v>1824.85</v>
      </c>
      <c r="N83" s="31">
        <v>1790</v>
      </c>
      <c r="O83" s="42">
        <v>10403925</v>
      </c>
      <c r="P83" s="43">
        <v>6.7567567567567571E-3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44525</v>
      </c>
      <c r="E84" s="40">
        <v>321.5</v>
      </c>
      <c r="F84" s="40">
        <v>320.2166666666667</v>
      </c>
      <c r="G84" s="41">
        <v>314.73333333333341</v>
      </c>
      <c r="H84" s="41">
        <v>307.9666666666667</v>
      </c>
      <c r="I84" s="41">
        <v>302.48333333333341</v>
      </c>
      <c r="J84" s="41">
        <v>326.98333333333341</v>
      </c>
      <c r="K84" s="41">
        <v>332.46666666666675</v>
      </c>
      <c r="L84" s="41">
        <v>339.23333333333341</v>
      </c>
      <c r="M84" s="31">
        <v>325.7</v>
      </c>
      <c r="N84" s="31">
        <v>313.45</v>
      </c>
      <c r="O84" s="42">
        <v>1431400</v>
      </c>
      <c r="P84" s="43">
        <v>0.29339477726574503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44525</v>
      </c>
      <c r="E85" s="40">
        <v>658.25</v>
      </c>
      <c r="F85" s="40">
        <v>662.44999999999993</v>
      </c>
      <c r="G85" s="41">
        <v>650.39999999999986</v>
      </c>
      <c r="H85" s="41">
        <v>642.54999999999995</v>
      </c>
      <c r="I85" s="41">
        <v>630.49999999999989</v>
      </c>
      <c r="J85" s="41">
        <v>670.29999999999984</v>
      </c>
      <c r="K85" s="41">
        <v>682.3499999999998</v>
      </c>
      <c r="L85" s="41">
        <v>690.19999999999982</v>
      </c>
      <c r="M85" s="31">
        <v>674.5</v>
      </c>
      <c r="N85" s="31">
        <v>654.6</v>
      </c>
      <c r="O85" s="42">
        <v>3157500</v>
      </c>
      <c r="P85" s="43">
        <v>3.9603960396039607E-4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44525</v>
      </c>
      <c r="E86" s="40">
        <v>1393.45</v>
      </c>
      <c r="F86" s="40">
        <v>1398.8</v>
      </c>
      <c r="G86" s="41">
        <v>1378.85</v>
      </c>
      <c r="H86" s="41">
        <v>1364.25</v>
      </c>
      <c r="I86" s="41">
        <v>1344.3</v>
      </c>
      <c r="J86" s="41">
        <v>1413.3999999999999</v>
      </c>
      <c r="K86" s="41">
        <v>1433.3500000000001</v>
      </c>
      <c r="L86" s="41">
        <v>1447.9499999999998</v>
      </c>
      <c r="M86" s="31">
        <v>1418.75</v>
      </c>
      <c r="N86" s="31">
        <v>1384.2</v>
      </c>
      <c r="O86" s="42">
        <v>3065650</v>
      </c>
      <c r="P86" s="43">
        <v>-4.7802621434078641E-3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44525</v>
      </c>
      <c r="E87" s="40">
        <v>1373.95</v>
      </c>
      <c r="F87" s="40">
        <v>1380.4666666666665</v>
      </c>
      <c r="G87" s="41">
        <v>1359.4333333333329</v>
      </c>
      <c r="H87" s="41">
        <v>1344.9166666666665</v>
      </c>
      <c r="I87" s="41">
        <v>1323.883333333333</v>
      </c>
      <c r="J87" s="41">
        <v>1394.9833333333329</v>
      </c>
      <c r="K87" s="41">
        <v>1416.0166666666662</v>
      </c>
      <c r="L87" s="41">
        <v>1430.5333333333328</v>
      </c>
      <c r="M87" s="31">
        <v>1401.5</v>
      </c>
      <c r="N87" s="31">
        <v>1365.95</v>
      </c>
      <c r="O87" s="42">
        <v>3081500</v>
      </c>
      <c r="P87" s="43">
        <v>-1.4550687559961625E-2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44525</v>
      </c>
      <c r="E88" s="40">
        <v>1155.1500000000001</v>
      </c>
      <c r="F88" s="40">
        <v>1158.2333333333333</v>
      </c>
      <c r="G88" s="41">
        <v>1148.8666666666668</v>
      </c>
      <c r="H88" s="41">
        <v>1142.5833333333335</v>
      </c>
      <c r="I88" s="41">
        <v>1133.2166666666669</v>
      </c>
      <c r="J88" s="41">
        <v>1164.5166666666667</v>
      </c>
      <c r="K88" s="41">
        <v>1173.883333333333</v>
      </c>
      <c r="L88" s="41">
        <v>1180.1666666666665</v>
      </c>
      <c r="M88" s="31">
        <v>1167.5999999999999</v>
      </c>
      <c r="N88" s="31">
        <v>1151.95</v>
      </c>
      <c r="O88" s="42">
        <v>26545400</v>
      </c>
      <c r="P88" s="43">
        <v>3.3043667765398133E-2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44525</v>
      </c>
      <c r="E89" s="40">
        <v>2947.95</v>
      </c>
      <c r="F89" s="40">
        <v>2954.3833333333337</v>
      </c>
      <c r="G89" s="41">
        <v>2930.8666666666672</v>
      </c>
      <c r="H89" s="41">
        <v>2913.7833333333338</v>
      </c>
      <c r="I89" s="41">
        <v>2890.2666666666673</v>
      </c>
      <c r="J89" s="41">
        <v>2971.4666666666672</v>
      </c>
      <c r="K89" s="41">
        <v>2994.9833333333336</v>
      </c>
      <c r="L89" s="41">
        <v>3012.0666666666671</v>
      </c>
      <c r="M89" s="31">
        <v>2977.9</v>
      </c>
      <c r="N89" s="31">
        <v>2937.3</v>
      </c>
      <c r="O89" s="42">
        <v>12016800</v>
      </c>
      <c r="P89" s="43">
        <v>7.3179932101093926E-3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44525</v>
      </c>
      <c r="E90" s="40">
        <v>2646.9</v>
      </c>
      <c r="F90" s="40">
        <v>2653.8833333333332</v>
      </c>
      <c r="G90" s="41">
        <v>2634.7666666666664</v>
      </c>
      <c r="H90" s="41">
        <v>2622.6333333333332</v>
      </c>
      <c r="I90" s="41">
        <v>2603.5166666666664</v>
      </c>
      <c r="J90" s="41">
        <v>2666.0166666666664</v>
      </c>
      <c r="K90" s="41">
        <v>2685.1333333333332</v>
      </c>
      <c r="L90" s="41">
        <v>2697.2666666666664</v>
      </c>
      <c r="M90" s="31">
        <v>2673</v>
      </c>
      <c r="N90" s="31">
        <v>2641.75</v>
      </c>
      <c r="O90" s="42">
        <v>3628400</v>
      </c>
      <c r="P90" s="43">
        <v>-2.6388125343595383E-3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44525</v>
      </c>
      <c r="E91" s="40">
        <v>1535.15</v>
      </c>
      <c r="F91" s="40">
        <v>1538.8833333333334</v>
      </c>
      <c r="G91" s="41">
        <v>1528.8166666666668</v>
      </c>
      <c r="H91" s="41">
        <v>1522.4833333333333</v>
      </c>
      <c r="I91" s="41">
        <v>1512.4166666666667</v>
      </c>
      <c r="J91" s="41">
        <v>1545.2166666666669</v>
      </c>
      <c r="K91" s="41">
        <v>1555.2833333333335</v>
      </c>
      <c r="L91" s="41">
        <v>1561.616666666667</v>
      </c>
      <c r="M91" s="31">
        <v>1548.95</v>
      </c>
      <c r="N91" s="31">
        <v>1532.55</v>
      </c>
      <c r="O91" s="42">
        <v>38402650</v>
      </c>
      <c r="P91" s="43">
        <v>2.0088242169237963E-2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44525</v>
      </c>
      <c r="E92" s="40">
        <v>710.9</v>
      </c>
      <c r="F92" s="40">
        <v>713.94999999999993</v>
      </c>
      <c r="G92" s="41">
        <v>705.99999999999989</v>
      </c>
      <c r="H92" s="41">
        <v>701.09999999999991</v>
      </c>
      <c r="I92" s="41">
        <v>693.14999999999986</v>
      </c>
      <c r="J92" s="41">
        <v>718.84999999999991</v>
      </c>
      <c r="K92" s="41">
        <v>726.8</v>
      </c>
      <c r="L92" s="41">
        <v>731.69999999999993</v>
      </c>
      <c r="M92" s="31">
        <v>721.9</v>
      </c>
      <c r="N92" s="31">
        <v>709.05</v>
      </c>
      <c r="O92" s="42">
        <v>16683700</v>
      </c>
      <c r="P92" s="43">
        <v>-1.1148780805841701E-2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44525</v>
      </c>
      <c r="E93" s="40">
        <v>2749.05</v>
      </c>
      <c r="F93" s="40">
        <v>2755.2000000000003</v>
      </c>
      <c r="G93" s="41">
        <v>2730.4500000000007</v>
      </c>
      <c r="H93" s="41">
        <v>2711.8500000000004</v>
      </c>
      <c r="I93" s="41">
        <v>2687.1000000000008</v>
      </c>
      <c r="J93" s="41">
        <v>2773.8000000000006</v>
      </c>
      <c r="K93" s="41">
        <v>2798.5499999999997</v>
      </c>
      <c r="L93" s="41">
        <v>2817.1500000000005</v>
      </c>
      <c r="M93" s="31">
        <v>2779.95</v>
      </c>
      <c r="N93" s="31">
        <v>2736.6</v>
      </c>
      <c r="O93" s="42">
        <v>4537200</v>
      </c>
      <c r="P93" s="43">
        <v>8.266666666666667E-3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44525</v>
      </c>
      <c r="E94" s="40">
        <v>445.1</v>
      </c>
      <c r="F94" s="40">
        <v>444.70000000000005</v>
      </c>
      <c r="G94" s="41">
        <v>439.85000000000008</v>
      </c>
      <c r="H94" s="41">
        <v>434.6</v>
      </c>
      <c r="I94" s="41">
        <v>429.75000000000006</v>
      </c>
      <c r="J94" s="41">
        <v>449.9500000000001</v>
      </c>
      <c r="K94" s="41">
        <v>454.8</v>
      </c>
      <c r="L94" s="41">
        <v>460.05000000000013</v>
      </c>
      <c r="M94" s="31">
        <v>449.55</v>
      </c>
      <c r="N94" s="31">
        <v>439.45</v>
      </c>
      <c r="O94" s="42">
        <v>26761050</v>
      </c>
      <c r="P94" s="43">
        <v>-1.5641920346528696E-3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44525</v>
      </c>
      <c r="E95" s="40">
        <v>327</v>
      </c>
      <c r="F95" s="40">
        <v>330.45</v>
      </c>
      <c r="G95" s="41">
        <v>323</v>
      </c>
      <c r="H95" s="41">
        <v>319</v>
      </c>
      <c r="I95" s="41">
        <v>311.55</v>
      </c>
      <c r="J95" s="41">
        <v>334.45</v>
      </c>
      <c r="K95" s="41">
        <v>341.89999999999992</v>
      </c>
      <c r="L95" s="41">
        <v>345.9</v>
      </c>
      <c r="M95" s="31">
        <v>337.9</v>
      </c>
      <c r="N95" s="31">
        <v>326.45</v>
      </c>
      <c r="O95" s="42">
        <v>15673500</v>
      </c>
      <c r="P95" s="43">
        <v>-2.9199587770525593E-3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44525</v>
      </c>
      <c r="E96" s="40">
        <v>2391.25</v>
      </c>
      <c r="F96" s="40">
        <v>2396.2999999999997</v>
      </c>
      <c r="G96" s="41">
        <v>2382.6499999999996</v>
      </c>
      <c r="H96" s="41">
        <v>2374.0499999999997</v>
      </c>
      <c r="I96" s="41">
        <v>2360.3999999999996</v>
      </c>
      <c r="J96" s="41">
        <v>2404.8999999999996</v>
      </c>
      <c r="K96" s="41">
        <v>2418.5500000000002</v>
      </c>
      <c r="L96" s="41">
        <v>2427.1499999999996</v>
      </c>
      <c r="M96" s="31">
        <v>2409.9499999999998</v>
      </c>
      <c r="N96" s="31">
        <v>2387.6999999999998</v>
      </c>
      <c r="O96" s="42">
        <v>10359600</v>
      </c>
      <c r="P96" s="43">
        <v>2.6069576803869885E-4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44525</v>
      </c>
      <c r="E97" s="40">
        <v>218.15</v>
      </c>
      <c r="F97" s="40">
        <v>219.04999999999998</v>
      </c>
      <c r="G97" s="41">
        <v>216.09999999999997</v>
      </c>
      <c r="H97" s="41">
        <v>214.04999999999998</v>
      </c>
      <c r="I97" s="41">
        <v>211.09999999999997</v>
      </c>
      <c r="J97" s="41">
        <v>221.09999999999997</v>
      </c>
      <c r="K97" s="41">
        <v>224.04999999999995</v>
      </c>
      <c r="L97" s="41">
        <v>226.09999999999997</v>
      </c>
      <c r="M97" s="31">
        <v>222</v>
      </c>
      <c r="N97" s="31">
        <v>217</v>
      </c>
      <c r="O97" s="42">
        <v>37327100</v>
      </c>
      <c r="P97" s="43">
        <v>-1.8663406682966587E-2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44525</v>
      </c>
      <c r="E98" s="40">
        <v>763.65</v>
      </c>
      <c r="F98" s="40">
        <v>765.23333333333323</v>
      </c>
      <c r="G98" s="41">
        <v>756.81666666666649</v>
      </c>
      <c r="H98" s="41">
        <v>749.98333333333323</v>
      </c>
      <c r="I98" s="41">
        <v>741.56666666666649</v>
      </c>
      <c r="J98" s="41">
        <v>772.06666666666649</v>
      </c>
      <c r="K98" s="41">
        <v>780.48333333333323</v>
      </c>
      <c r="L98" s="41">
        <v>787.31666666666649</v>
      </c>
      <c r="M98" s="31">
        <v>773.65</v>
      </c>
      <c r="N98" s="31">
        <v>758.4</v>
      </c>
      <c r="O98" s="42">
        <v>96074000</v>
      </c>
      <c r="P98" s="43">
        <v>1.815638387783056E-2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44525</v>
      </c>
      <c r="E99" s="40">
        <v>1528.05</v>
      </c>
      <c r="F99" s="40">
        <v>1525.55</v>
      </c>
      <c r="G99" s="41">
        <v>1519.6999999999998</v>
      </c>
      <c r="H99" s="41">
        <v>1511.35</v>
      </c>
      <c r="I99" s="41">
        <v>1505.4999999999998</v>
      </c>
      <c r="J99" s="41">
        <v>1533.8999999999999</v>
      </c>
      <c r="K99" s="41">
        <v>1539.7499999999998</v>
      </c>
      <c r="L99" s="41">
        <v>1548.1</v>
      </c>
      <c r="M99" s="31">
        <v>1531.4</v>
      </c>
      <c r="N99" s="31">
        <v>1517.2</v>
      </c>
      <c r="O99" s="42">
        <v>2665175</v>
      </c>
      <c r="P99" s="43">
        <v>-2.5788410750349541E-2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44525</v>
      </c>
      <c r="E100" s="40">
        <v>644.1</v>
      </c>
      <c r="F100" s="40">
        <v>650.66666666666663</v>
      </c>
      <c r="G100" s="41">
        <v>635.7833333333333</v>
      </c>
      <c r="H100" s="41">
        <v>627.4666666666667</v>
      </c>
      <c r="I100" s="41">
        <v>612.58333333333337</v>
      </c>
      <c r="J100" s="41">
        <v>658.98333333333323</v>
      </c>
      <c r="K100" s="41">
        <v>673.86666666666667</v>
      </c>
      <c r="L100" s="41">
        <v>682.18333333333317</v>
      </c>
      <c r="M100" s="31">
        <v>665.55</v>
      </c>
      <c r="N100" s="31">
        <v>642.35</v>
      </c>
      <c r="O100" s="42">
        <v>3912000</v>
      </c>
      <c r="P100" s="43">
        <v>-1.9135093761959434E-3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44525</v>
      </c>
      <c r="E101" s="40">
        <v>10</v>
      </c>
      <c r="F101" s="40">
        <v>10.049999999999999</v>
      </c>
      <c r="G101" s="41">
        <v>9.8999999999999986</v>
      </c>
      <c r="H101" s="41">
        <v>9.7999999999999989</v>
      </c>
      <c r="I101" s="41">
        <v>9.6499999999999986</v>
      </c>
      <c r="J101" s="41">
        <v>10.149999999999999</v>
      </c>
      <c r="K101" s="41">
        <v>10.3</v>
      </c>
      <c r="L101" s="41">
        <v>10.399999999999999</v>
      </c>
      <c r="M101" s="31">
        <v>10.199999999999999</v>
      </c>
      <c r="N101" s="31">
        <v>9.9499999999999993</v>
      </c>
      <c r="O101" s="42">
        <v>1006740000</v>
      </c>
      <c r="P101" s="43">
        <v>3.7961893764434179E-2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44525</v>
      </c>
      <c r="E102" s="40">
        <v>49.55</v>
      </c>
      <c r="F102" s="40">
        <v>49.800000000000004</v>
      </c>
      <c r="G102" s="41">
        <v>49.100000000000009</v>
      </c>
      <c r="H102" s="41">
        <v>48.650000000000006</v>
      </c>
      <c r="I102" s="41">
        <v>47.95000000000001</v>
      </c>
      <c r="J102" s="41">
        <v>50.250000000000007</v>
      </c>
      <c r="K102" s="41">
        <v>50.95000000000001</v>
      </c>
      <c r="L102" s="41">
        <v>51.400000000000006</v>
      </c>
      <c r="M102" s="31">
        <v>50.5</v>
      </c>
      <c r="N102" s="31">
        <v>49.35</v>
      </c>
      <c r="O102" s="42">
        <v>178609500</v>
      </c>
      <c r="P102" s="43">
        <v>1.6024574427236656E-2</v>
      </c>
    </row>
    <row r="103" spans="1:16" ht="12.75" customHeight="1">
      <c r="A103" s="31">
        <v>93</v>
      </c>
      <c r="B103" s="32" t="s">
        <v>44</v>
      </c>
      <c r="C103" s="33" t="s">
        <v>408</v>
      </c>
      <c r="D103" s="34">
        <v>44525</v>
      </c>
      <c r="E103" s="40">
        <v>816.2</v>
      </c>
      <c r="F103" s="40">
        <v>818.38333333333333</v>
      </c>
      <c r="G103" s="41">
        <v>810.56666666666661</v>
      </c>
      <c r="H103" s="41">
        <v>804.93333333333328</v>
      </c>
      <c r="I103" s="41">
        <v>797.11666666666656</v>
      </c>
      <c r="J103" s="41">
        <v>824.01666666666665</v>
      </c>
      <c r="K103" s="41">
        <v>831.83333333333348</v>
      </c>
      <c r="L103" s="41">
        <v>837.4666666666667</v>
      </c>
      <c r="M103" s="31">
        <v>826.2</v>
      </c>
      <c r="N103" s="31">
        <v>812.75</v>
      </c>
      <c r="O103" s="42">
        <v>14585000</v>
      </c>
      <c r="P103" s="43">
        <v>-1.7431578947368419E-2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44525</v>
      </c>
      <c r="E104" s="40">
        <v>497</v>
      </c>
      <c r="F104" s="40">
        <v>499.2</v>
      </c>
      <c r="G104" s="41">
        <v>493.5</v>
      </c>
      <c r="H104" s="41">
        <v>490</v>
      </c>
      <c r="I104" s="41">
        <v>484.3</v>
      </c>
      <c r="J104" s="41">
        <v>502.7</v>
      </c>
      <c r="K104" s="41">
        <v>508.39999999999992</v>
      </c>
      <c r="L104" s="41">
        <v>511.9</v>
      </c>
      <c r="M104" s="31">
        <v>504.9</v>
      </c>
      <c r="N104" s="31">
        <v>495.7</v>
      </c>
      <c r="O104" s="42">
        <v>14942125</v>
      </c>
      <c r="P104" s="43">
        <v>-3.5587504437344694E-2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44525</v>
      </c>
      <c r="E105" s="40">
        <v>216.2</v>
      </c>
      <c r="F105" s="40">
        <v>216.53333333333333</v>
      </c>
      <c r="G105" s="41">
        <v>212.41666666666666</v>
      </c>
      <c r="H105" s="41">
        <v>208.63333333333333</v>
      </c>
      <c r="I105" s="41">
        <v>204.51666666666665</v>
      </c>
      <c r="J105" s="41">
        <v>220.31666666666666</v>
      </c>
      <c r="K105" s="41">
        <v>224.43333333333334</v>
      </c>
      <c r="L105" s="41">
        <v>228.21666666666667</v>
      </c>
      <c r="M105" s="31">
        <v>220.65</v>
      </c>
      <c r="N105" s="31">
        <v>212.75</v>
      </c>
      <c r="O105" s="42">
        <v>19192984</v>
      </c>
      <c r="P105" s="43">
        <v>2.1185533918253799E-2</v>
      </c>
    </row>
    <row r="106" spans="1:16" ht="12.75" customHeight="1">
      <c r="A106" s="31">
        <v>96</v>
      </c>
      <c r="B106" s="32" t="s">
        <v>42</v>
      </c>
      <c r="C106" s="33" t="s">
        <v>405</v>
      </c>
      <c r="D106" s="34">
        <v>44525</v>
      </c>
      <c r="E106" s="40">
        <v>201.05</v>
      </c>
      <c r="F106" s="40">
        <v>201.86666666666667</v>
      </c>
      <c r="G106" s="41">
        <v>199.83333333333334</v>
      </c>
      <c r="H106" s="41">
        <v>198.61666666666667</v>
      </c>
      <c r="I106" s="41">
        <v>196.58333333333334</v>
      </c>
      <c r="J106" s="41">
        <v>203.08333333333334</v>
      </c>
      <c r="K106" s="41">
        <v>205.11666666666665</v>
      </c>
      <c r="L106" s="41">
        <v>206.33333333333334</v>
      </c>
      <c r="M106" s="31">
        <v>203.9</v>
      </c>
      <c r="N106" s="31">
        <v>200.65</v>
      </c>
      <c r="O106" s="42">
        <v>12838300</v>
      </c>
      <c r="P106" s="43">
        <v>9.0436355414876782E-4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44525</v>
      </c>
      <c r="E107" s="40">
        <v>7802.7</v>
      </c>
      <c r="F107" s="40">
        <v>7824.5333333333328</v>
      </c>
      <c r="G107" s="41">
        <v>7729.0666666666657</v>
      </c>
      <c r="H107" s="41">
        <v>7655.4333333333325</v>
      </c>
      <c r="I107" s="41">
        <v>7559.9666666666653</v>
      </c>
      <c r="J107" s="41">
        <v>7898.1666666666661</v>
      </c>
      <c r="K107" s="41">
        <v>7993.6333333333332</v>
      </c>
      <c r="L107" s="41">
        <v>8067.2666666666664</v>
      </c>
      <c r="M107" s="31">
        <v>7920</v>
      </c>
      <c r="N107" s="31">
        <v>7750.9</v>
      </c>
      <c r="O107" s="42">
        <v>246675</v>
      </c>
      <c r="P107" s="43">
        <v>-2.8073286052009455E-2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44525</v>
      </c>
      <c r="E108" s="40">
        <v>2335.9</v>
      </c>
      <c r="F108" s="40">
        <v>2340.7333333333331</v>
      </c>
      <c r="G108" s="41">
        <v>2310.2166666666662</v>
      </c>
      <c r="H108" s="41">
        <v>2284.5333333333333</v>
      </c>
      <c r="I108" s="41">
        <v>2254.0166666666664</v>
      </c>
      <c r="J108" s="41">
        <v>2366.4166666666661</v>
      </c>
      <c r="K108" s="41">
        <v>2396.9333333333334</v>
      </c>
      <c r="L108" s="41">
        <v>2422.6166666666659</v>
      </c>
      <c r="M108" s="31">
        <v>2371.25</v>
      </c>
      <c r="N108" s="31">
        <v>2315.0500000000002</v>
      </c>
      <c r="O108" s="42">
        <v>3941250</v>
      </c>
      <c r="P108" s="43">
        <v>-2.3959881129271918E-2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44525</v>
      </c>
      <c r="E109" s="40">
        <v>1034.95</v>
      </c>
      <c r="F109" s="40">
        <v>1031.6499999999999</v>
      </c>
      <c r="G109" s="41">
        <v>1018.3499999999997</v>
      </c>
      <c r="H109" s="41">
        <v>1001.7499999999998</v>
      </c>
      <c r="I109" s="41">
        <v>988.44999999999959</v>
      </c>
      <c r="J109" s="41">
        <v>1048.2499999999998</v>
      </c>
      <c r="K109" s="41">
        <v>1061.55</v>
      </c>
      <c r="L109" s="41">
        <v>1078.1499999999999</v>
      </c>
      <c r="M109" s="31">
        <v>1044.95</v>
      </c>
      <c r="N109" s="31">
        <v>1015.05</v>
      </c>
      <c r="O109" s="42">
        <v>21250800</v>
      </c>
      <c r="P109" s="43">
        <v>-3.3869602032176124E-4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44525</v>
      </c>
      <c r="E110" s="40">
        <v>289.60000000000002</v>
      </c>
      <c r="F110" s="40">
        <v>290.66666666666669</v>
      </c>
      <c r="G110" s="41">
        <v>283.33333333333337</v>
      </c>
      <c r="H110" s="41">
        <v>277.06666666666666</v>
      </c>
      <c r="I110" s="41">
        <v>269.73333333333335</v>
      </c>
      <c r="J110" s="41">
        <v>296.93333333333339</v>
      </c>
      <c r="K110" s="41">
        <v>304.26666666666677</v>
      </c>
      <c r="L110" s="41">
        <v>310.53333333333342</v>
      </c>
      <c r="M110" s="31">
        <v>298</v>
      </c>
      <c r="N110" s="31">
        <v>284.39999999999998</v>
      </c>
      <c r="O110" s="42">
        <v>16511600</v>
      </c>
      <c r="P110" s="43">
        <v>5.3223789962493301E-2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44525</v>
      </c>
      <c r="E111" s="40">
        <v>1791.3</v>
      </c>
      <c r="F111" s="40">
        <v>1792.9833333333333</v>
      </c>
      <c r="G111" s="41">
        <v>1781.4166666666667</v>
      </c>
      <c r="H111" s="41">
        <v>1771.5333333333333</v>
      </c>
      <c r="I111" s="41">
        <v>1759.9666666666667</v>
      </c>
      <c r="J111" s="41">
        <v>1802.8666666666668</v>
      </c>
      <c r="K111" s="41">
        <v>1814.4333333333334</v>
      </c>
      <c r="L111" s="41">
        <v>1824.3166666666668</v>
      </c>
      <c r="M111" s="31">
        <v>1804.55</v>
      </c>
      <c r="N111" s="31">
        <v>1783.1</v>
      </c>
      <c r="O111" s="42">
        <v>40737900</v>
      </c>
      <c r="P111" s="43">
        <v>-7.9919933960127705E-3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44525</v>
      </c>
      <c r="E112" s="40">
        <v>128.69999999999999</v>
      </c>
      <c r="F112" s="40">
        <v>129.46666666666667</v>
      </c>
      <c r="G112" s="41">
        <v>127.63333333333333</v>
      </c>
      <c r="H112" s="41">
        <v>126.56666666666666</v>
      </c>
      <c r="I112" s="41">
        <v>124.73333333333332</v>
      </c>
      <c r="J112" s="41">
        <v>130.53333333333333</v>
      </c>
      <c r="K112" s="41">
        <v>132.36666666666665</v>
      </c>
      <c r="L112" s="41">
        <v>133.43333333333334</v>
      </c>
      <c r="M112" s="31">
        <v>131.30000000000001</v>
      </c>
      <c r="N112" s="31">
        <v>128.4</v>
      </c>
      <c r="O112" s="42">
        <v>34411000</v>
      </c>
      <c r="P112" s="43">
        <v>1.7029328287606433E-3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44525</v>
      </c>
      <c r="E113" s="40">
        <v>2056.75</v>
      </c>
      <c r="F113" s="40">
        <v>2073.5333333333333</v>
      </c>
      <c r="G113" s="41">
        <v>2024.8666666666668</v>
      </c>
      <c r="H113" s="41">
        <v>1992.9833333333336</v>
      </c>
      <c r="I113" s="41">
        <v>1944.3166666666671</v>
      </c>
      <c r="J113" s="41">
        <v>2105.4166666666665</v>
      </c>
      <c r="K113" s="41">
        <v>2154.0833333333335</v>
      </c>
      <c r="L113" s="41">
        <v>2185.9666666666662</v>
      </c>
      <c r="M113" s="31">
        <v>2122.1999999999998</v>
      </c>
      <c r="N113" s="31">
        <v>2041.65</v>
      </c>
      <c r="O113" s="42">
        <v>2954025</v>
      </c>
      <c r="P113" s="43">
        <v>8.4593143329202813E-2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44525</v>
      </c>
      <c r="E114" s="40">
        <v>904.15</v>
      </c>
      <c r="F114" s="40">
        <v>910.63333333333333</v>
      </c>
      <c r="G114" s="41">
        <v>894.01666666666665</v>
      </c>
      <c r="H114" s="41">
        <v>883.88333333333333</v>
      </c>
      <c r="I114" s="41">
        <v>867.26666666666665</v>
      </c>
      <c r="J114" s="41">
        <v>920.76666666666665</v>
      </c>
      <c r="K114" s="41">
        <v>937.38333333333321</v>
      </c>
      <c r="L114" s="41">
        <v>947.51666666666665</v>
      </c>
      <c r="M114" s="31">
        <v>927.25</v>
      </c>
      <c r="N114" s="31">
        <v>900.5</v>
      </c>
      <c r="O114" s="42">
        <v>12890625</v>
      </c>
      <c r="P114" s="43">
        <v>-5.7246290692678288E-2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44525</v>
      </c>
      <c r="E115" s="40">
        <v>240.05</v>
      </c>
      <c r="F115" s="40">
        <v>240.20000000000002</v>
      </c>
      <c r="G115" s="41">
        <v>235.15000000000003</v>
      </c>
      <c r="H115" s="41">
        <v>230.25000000000003</v>
      </c>
      <c r="I115" s="41">
        <v>225.20000000000005</v>
      </c>
      <c r="J115" s="41">
        <v>245.10000000000002</v>
      </c>
      <c r="K115" s="41">
        <v>250.15000000000003</v>
      </c>
      <c r="L115" s="41">
        <v>255.05</v>
      </c>
      <c r="M115" s="31">
        <v>245.25</v>
      </c>
      <c r="N115" s="31">
        <v>235.3</v>
      </c>
      <c r="O115" s="42">
        <v>246038400</v>
      </c>
      <c r="P115" s="43">
        <v>-1.018306341563892E-2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44525</v>
      </c>
      <c r="E116" s="40">
        <v>381.6</v>
      </c>
      <c r="F116" s="40">
        <v>384.2</v>
      </c>
      <c r="G116" s="41">
        <v>377.75</v>
      </c>
      <c r="H116" s="41">
        <v>373.90000000000003</v>
      </c>
      <c r="I116" s="41">
        <v>367.45000000000005</v>
      </c>
      <c r="J116" s="41">
        <v>388.04999999999995</v>
      </c>
      <c r="K116" s="41">
        <v>394.49999999999989</v>
      </c>
      <c r="L116" s="41">
        <v>398.34999999999991</v>
      </c>
      <c r="M116" s="31">
        <v>390.65</v>
      </c>
      <c r="N116" s="31">
        <v>380.35</v>
      </c>
      <c r="O116" s="42">
        <v>39060000</v>
      </c>
      <c r="P116" s="43">
        <v>-4.1430301485116958E-3</v>
      </c>
    </row>
    <row r="117" spans="1:16" ht="12.75" customHeight="1">
      <c r="A117" s="31">
        <v>107</v>
      </c>
      <c r="B117" s="32" t="s">
        <v>42</v>
      </c>
      <c r="C117" s="33" t="s">
        <v>417</v>
      </c>
      <c r="D117" s="34">
        <v>44525</v>
      </c>
      <c r="E117" s="40">
        <v>3569.15</v>
      </c>
      <c r="F117" s="40">
        <v>3556.0333333333333</v>
      </c>
      <c r="G117" s="41">
        <v>3473.4166666666665</v>
      </c>
      <c r="H117" s="41">
        <v>3377.6833333333334</v>
      </c>
      <c r="I117" s="41">
        <v>3295.0666666666666</v>
      </c>
      <c r="J117" s="41">
        <v>3651.7666666666664</v>
      </c>
      <c r="K117" s="41">
        <v>3734.3833333333332</v>
      </c>
      <c r="L117" s="41">
        <v>3830.1166666666663</v>
      </c>
      <c r="M117" s="31">
        <v>3638.65</v>
      </c>
      <c r="N117" s="31">
        <v>3460.3</v>
      </c>
      <c r="O117" s="42">
        <v>172025</v>
      </c>
      <c r="P117" s="43">
        <v>2.7168234064785787E-2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44525</v>
      </c>
      <c r="E118" s="40">
        <v>662.1</v>
      </c>
      <c r="F118" s="40">
        <v>664.48333333333335</v>
      </c>
      <c r="G118" s="41">
        <v>656.41666666666674</v>
      </c>
      <c r="H118" s="41">
        <v>650.73333333333335</v>
      </c>
      <c r="I118" s="41">
        <v>642.66666666666674</v>
      </c>
      <c r="J118" s="41">
        <v>670.16666666666674</v>
      </c>
      <c r="K118" s="41">
        <v>678.23333333333335</v>
      </c>
      <c r="L118" s="41">
        <v>683.91666666666674</v>
      </c>
      <c r="M118" s="31">
        <v>672.55</v>
      </c>
      <c r="N118" s="31">
        <v>658.8</v>
      </c>
      <c r="O118" s="42">
        <v>45651600</v>
      </c>
      <c r="P118" s="43">
        <v>6.5100313665147663E-4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44525</v>
      </c>
      <c r="E119" s="40">
        <v>3924.3</v>
      </c>
      <c r="F119" s="40">
        <v>3949.3500000000004</v>
      </c>
      <c r="G119" s="41">
        <v>3886.5500000000006</v>
      </c>
      <c r="H119" s="41">
        <v>3848.8</v>
      </c>
      <c r="I119" s="41">
        <v>3786.0000000000005</v>
      </c>
      <c r="J119" s="41">
        <v>3987.1000000000008</v>
      </c>
      <c r="K119" s="41">
        <v>4049.9</v>
      </c>
      <c r="L119" s="41">
        <v>4087.650000000001</v>
      </c>
      <c r="M119" s="31">
        <v>4012.15</v>
      </c>
      <c r="N119" s="31">
        <v>3911.6</v>
      </c>
      <c r="O119" s="42">
        <v>1508125</v>
      </c>
      <c r="P119" s="43">
        <v>5.9196264799066204E-3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44525</v>
      </c>
      <c r="E120" s="40">
        <v>2050.3000000000002</v>
      </c>
      <c r="F120" s="40">
        <v>2058.9166666666665</v>
      </c>
      <c r="G120" s="41">
        <v>2036.5333333333328</v>
      </c>
      <c r="H120" s="41">
        <v>2022.7666666666664</v>
      </c>
      <c r="I120" s="41">
        <v>2000.3833333333328</v>
      </c>
      <c r="J120" s="41">
        <v>2072.6833333333329</v>
      </c>
      <c r="K120" s="41">
        <v>2095.0666666666671</v>
      </c>
      <c r="L120" s="41">
        <v>2108.833333333333</v>
      </c>
      <c r="M120" s="31">
        <v>2081.3000000000002</v>
      </c>
      <c r="N120" s="31">
        <v>2045.15</v>
      </c>
      <c r="O120" s="42">
        <v>11626400</v>
      </c>
      <c r="P120" s="43">
        <v>1.4307649357900614E-2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44525</v>
      </c>
      <c r="E121" s="40">
        <v>82.6</v>
      </c>
      <c r="F121" s="40">
        <v>82.75</v>
      </c>
      <c r="G121" s="41">
        <v>82.1</v>
      </c>
      <c r="H121" s="41">
        <v>81.599999999999994</v>
      </c>
      <c r="I121" s="41">
        <v>80.949999999999989</v>
      </c>
      <c r="J121" s="41">
        <v>83.25</v>
      </c>
      <c r="K121" s="41">
        <v>83.9</v>
      </c>
      <c r="L121" s="41">
        <v>84.4</v>
      </c>
      <c r="M121" s="31">
        <v>83.4</v>
      </c>
      <c r="N121" s="31">
        <v>82.25</v>
      </c>
      <c r="O121" s="42">
        <v>78531200</v>
      </c>
      <c r="P121" s="43">
        <v>-7.4441687344913151E-3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44525</v>
      </c>
      <c r="E122" s="40">
        <v>3665.65</v>
      </c>
      <c r="F122" s="40">
        <v>3657.1666666666665</v>
      </c>
      <c r="G122" s="41">
        <v>3608.333333333333</v>
      </c>
      <c r="H122" s="41">
        <v>3551.0166666666664</v>
      </c>
      <c r="I122" s="41">
        <v>3502.1833333333329</v>
      </c>
      <c r="J122" s="41">
        <v>3714.4833333333331</v>
      </c>
      <c r="K122" s="41">
        <v>3763.3166666666662</v>
      </c>
      <c r="L122" s="41">
        <v>3820.6333333333332</v>
      </c>
      <c r="M122" s="31">
        <v>3706</v>
      </c>
      <c r="N122" s="31">
        <v>3599.85</v>
      </c>
      <c r="O122" s="42">
        <v>623250</v>
      </c>
      <c r="P122" s="43">
        <v>0.10947930574098798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44525</v>
      </c>
      <c r="E123" s="40">
        <v>485.65</v>
      </c>
      <c r="F123" s="40">
        <v>487</v>
      </c>
      <c r="G123" s="41">
        <v>476.65</v>
      </c>
      <c r="H123" s="41">
        <v>467.65</v>
      </c>
      <c r="I123" s="41">
        <v>457.29999999999995</v>
      </c>
      <c r="J123" s="41">
        <v>496</v>
      </c>
      <c r="K123" s="41">
        <v>506.35</v>
      </c>
      <c r="L123" s="41">
        <v>515.35</v>
      </c>
      <c r="M123" s="31">
        <v>497.35</v>
      </c>
      <c r="N123" s="31">
        <v>478</v>
      </c>
      <c r="O123" s="42">
        <v>4325400</v>
      </c>
      <c r="P123" s="43">
        <v>3.0225080385852091E-2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44525</v>
      </c>
      <c r="E124" s="40">
        <v>409.95</v>
      </c>
      <c r="F124" s="40">
        <v>411.8</v>
      </c>
      <c r="G124" s="41">
        <v>407.05</v>
      </c>
      <c r="H124" s="41">
        <v>404.15</v>
      </c>
      <c r="I124" s="41">
        <v>399.4</v>
      </c>
      <c r="J124" s="41">
        <v>414.70000000000005</v>
      </c>
      <c r="K124" s="41">
        <v>419.45000000000005</v>
      </c>
      <c r="L124" s="41">
        <v>422.35000000000008</v>
      </c>
      <c r="M124" s="31">
        <v>416.55</v>
      </c>
      <c r="N124" s="31">
        <v>408.9</v>
      </c>
      <c r="O124" s="42">
        <v>15068000</v>
      </c>
      <c r="P124" s="43">
        <v>1.8521022035960524E-2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44525</v>
      </c>
      <c r="E125" s="40">
        <v>1956.7</v>
      </c>
      <c r="F125" s="40">
        <v>1960.05</v>
      </c>
      <c r="G125" s="41">
        <v>1942.25</v>
      </c>
      <c r="H125" s="41">
        <v>1927.8</v>
      </c>
      <c r="I125" s="41">
        <v>1910</v>
      </c>
      <c r="J125" s="41">
        <v>1974.5</v>
      </c>
      <c r="K125" s="41">
        <v>1992.2999999999997</v>
      </c>
      <c r="L125" s="41">
        <v>2006.75</v>
      </c>
      <c r="M125" s="31">
        <v>1977.85</v>
      </c>
      <c r="N125" s="31">
        <v>1945.6</v>
      </c>
      <c r="O125" s="42">
        <v>10646700</v>
      </c>
      <c r="P125" s="43">
        <v>1.9154557463672391E-2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44525</v>
      </c>
      <c r="E126" s="40">
        <v>7392.1</v>
      </c>
      <c r="F126" s="40">
        <v>7409.916666666667</v>
      </c>
      <c r="G126" s="41">
        <v>7255.0333333333338</v>
      </c>
      <c r="H126" s="41">
        <v>7117.9666666666672</v>
      </c>
      <c r="I126" s="41">
        <v>6963.0833333333339</v>
      </c>
      <c r="J126" s="41">
        <v>7546.9833333333336</v>
      </c>
      <c r="K126" s="41">
        <v>7701.8666666666668</v>
      </c>
      <c r="L126" s="41">
        <v>7838.9333333333334</v>
      </c>
      <c r="M126" s="31">
        <v>7564.8</v>
      </c>
      <c r="N126" s="31">
        <v>7272.85</v>
      </c>
      <c r="O126" s="42">
        <v>595650</v>
      </c>
      <c r="P126" s="43">
        <v>1.2493625701172871E-2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44525</v>
      </c>
      <c r="E127" s="40">
        <v>5687.35</v>
      </c>
      <c r="F127" s="40">
        <v>5602.5166666666664</v>
      </c>
      <c r="G127" s="41">
        <v>5447.2833333333328</v>
      </c>
      <c r="H127" s="41">
        <v>5207.2166666666662</v>
      </c>
      <c r="I127" s="41">
        <v>5051.9833333333327</v>
      </c>
      <c r="J127" s="41">
        <v>5842.583333333333</v>
      </c>
      <c r="K127" s="41">
        <v>5997.8166666666666</v>
      </c>
      <c r="L127" s="41">
        <v>6237.8833333333332</v>
      </c>
      <c r="M127" s="31">
        <v>5757.75</v>
      </c>
      <c r="N127" s="31">
        <v>5362.45</v>
      </c>
      <c r="O127" s="42">
        <v>658600</v>
      </c>
      <c r="P127" s="43">
        <v>6.3287051985792708E-2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44525</v>
      </c>
      <c r="E128" s="40">
        <v>910.4</v>
      </c>
      <c r="F128" s="40">
        <v>916.31666666666661</v>
      </c>
      <c r="G128" s="41">
        <v>902.93333333333317</v>
      </c>
      <c r="H128" s="41">
        <v>895.46666666666658</v>
      </c>
      <c r="I128" s="41">
        <v>882.08333333333314</v>
      </c>
      <c r="J128" s="41">
        <v>923.78333333333319</v>
      </c>
      <c r="K128" s="41">
        <v>937.16666666666663</v>
      </c>
      <c r="L128" s="41">
        <v>944.63333333333321</v>
      </c>
      <c r="M128" s="31">
        <v>929.7</v>
      </c>
      <c r="N128" s="31">
        <v>908.85</v>
      </c>
      <c r="O128" s="42">
        <v>9128150</v>
      </c>
      <c r="P128" s="43">
        <v>3.9090469279148526E-2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44525</v>
      </c>
      <c r="E129" s="40">
        <v>954</v>
      </c>
      <c r="F129" s="40">
        <v>960.85</v>
      </c>
      <c r="G129" s="41">
        <v>943.30000000000007</v>
      </c>
      <c r="H129" s="41">
        <v>932.6</v>
      </c>
      <c r="I129" s="41">
        <v>915.05000000000007</v>
      </c>
      <c r="J129" s="41">
        <v>971.55000000000007</v>
      </c>
      <c r="K129" s="41">
        <v>989.1</v>
      </c>
      <c r="L129" s="41">
        <v>999.80000000000007</v>
      </c>
      <c r="M129" s="31">
        <v>978.4</v>
      </c>
      <c r="N129" s="31">
        <v>950.15</v>
      </c>
      <c r="O129" s="42">
        <v>12341700</v>
      </c>
      <c r="P129" s="43">
        <v>9.4469254551700441E-3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44525</v>
      </c>
      <c r="E130" s="40">
        <v>179.75</v>
      </c>
      <c r="F130" s="40">
        <v>180.88333333333333</v>
      </c>
      <c r="G130" s="41">
        <v>178.06666666666666</v>
      </c>
      <c r="H130" s="41">
        <v>176.38333333333333</v>
      </c>
      <c r="I130" s="41">
        <v>173.56666666666666</v>
      </c>
      <c r="J130" s="41">
        <v>182.56666666666666</v>
      </c>
      <c r="K130" s="41">
        <v>185.38333333333333</v>
      </c>
      <c r="L130" s="41">
        <v>187.06666666666666</v>
      </c>
      <c r="M130" s="31">
        <v>183.7</v>
      </c>
      <c r="N130" s="31">
        <v>179.2</v>
      </c>
      <c r="O130" s="42">
        <v>25176000</v>
      </c>
      <c r="P130" s="43">
        <v>4.2570813317873116E-2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44525</v>
      </c>
      <c r="E131" s="40">
        <v>189</v>
      </c>
      <c r="F131" s="40">
        <v>189</v>
      </c>
      <c r="G131" s="41">
        <v>186.2</v>
      </c>
      <c r="H131" s="41">
        <v>183.39999999999998</v>
      </c>
      <c r="I131" s="41">
        <v>180.59999999999997</v>
      </c>
      <c r="J131" s="41">
        <v>191.8</v>
      </c>
      <c r="K131" s="41">
        <v>194.60000000000002</v>
      </c>
      <c r="L131" s="41">
        <v>197.40000000000003</v>
      </c>
      <c r="M131" s="31">
        <v>191.8</v>
      </c>
      <c r="N131" s="31">
        <v>186.2</v>
      </c>
      <c r="O131" s="42">
        <v>26421000</v>
      </c>
      <c r="P131" s="43">
        <v>1.4631336405529953E-2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44525</v>
      </c>
      <c r="E132" s="40">
        <v>551.54999999999995</v>
      </c>
      <c r="F132" s="40">
        <v>552.16666666666663</v>
      </c>
      <c r="G132" s="41">
        <v>549.58333333333326</v>
      </c>
      <c r="H132" s="41">
        <v>547.61666666666667</v>
      </c>
      <c r="I132" s="41">
        <v>545.0333333333333</v>
      </c>
      <c r="J132" s="41">
        <v>554.13333333333321</v>
      </c>
      <c r="K132" s="41">
        <v>556.71666666666647</v>
      </c>
      <c r="L132" s="41">
        <v>558.68333333333317</v>
      </c>
      <c r="M132" s="31">
        <v>554.75</v>
      </c>
      <c r="N132" s="31">
        <v>550.20000000000005</v>
      </c>
      <c r="O132" s="42">
        <v>7413000</v>
      </c>
      <c r="P132" s="43">
        <v>-5.9004961780877024E-3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44525</v>
      </c>
      <c r="E133" s="40">
        <v>8262.85</v>
      </c>
      <c r="F133" s="40">
        <v>8214.1999999999989</v>
      </c>
      <c r="G133" s="41">
        <v>8083.7499999999982</v>
      </c>
      <c r="H133" s="41">
        <v>7904.65</v>
      </c>
      <c r="I133" s="41">
        <v>7774.1999999999989</v>
      </c>
      <c r="J133" s="41">
        <v>8393.2999999999975</v>
      </c>
      <c r="K133" s="41">
        <v>8523.7499999999982</v>
      </c>
      <c r="L133" s="41">
        <v>8702.8499999999967</v>
      </c>
      <c r="M133" s="31">
        <v>8344.65</v>
      </c>
      <c r="N133" s="31">
        <v>8035.1</v>
      </c>
      <c r="O133" s="42">
        <v>2668500</v>
      </c>
      <c r="P133" s="43">
        <v>-6.718635299052679E-2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44525</v>
      </c>
      <c r="E134" s="40">
        <v>930.15</v>
      </c>
      <c r="F134" s="40">
        <v>934.41666666666663</v>
      </c>
      <c r="G134" s="41">
        <v>923.2833333333333</v>
      </c>
      <c r="H134" s="41">
        <v>916.41666666666663</v>
      </c>
      <c r="I134" s="41">
        <v>905.2833333333333</v>
      </c>
      <c r="J134" s="41">
        <v>941.2833333333333</v>
      </c>
      <c r="K134" s="41">
        <v>952.41666666666674</v>
      </c>
      <c r="L134" s="41">
        <v>959.2833333333333</v>
      </c>
      <c r="M134" s="31">
        <v>945.55</v>
      </c>
      <c r="N134" s="31">
        <v>927.55</v>
      </c>
      <c r="O134" s="42">
        <v>18666250</v>
      </c>
      <c r="P134" s="43">
        <v>-3.6696023485455029E-3</v>
      </c>
    </row>
    <row r="135" spans="1:16" ht="12.75" customHeight="1">
      <c r="A135" s="31">
        <v>125</v>
      </c>
      <c r="B135" s="32" t="s">
        <v>44</v>
      </c>
      <c r="C135" s="33" t="s">
        <v>458</v>
      </c>
      <c r="D135" s="34">
        <v>44525</v>
      </c>
      <c r="E135" s="40">
        <v>1876.35</v>
      </c>
      <c r="F135" s="40">
        <v>1893.5</v>
      </c>
      <c r="G135" s="41">
        <v>1848.05</v>
      </c>
      <c r="H135" s="41">
        <v>1819.75</v>
      </c>
      <c r="I135" s="41">
        <v>1774.3</v>
      </c>
      <c r="J135" s="41">
        <v>1921.8</v>
      </c>
      <c r="K135" s="41">
        <v>1967.2499999999998</v>
      </c>
      <c r="L135" s="41">
        <v>1995.55</v>
      </c>
      <c r="M135" s="31">
        <v>1938.95</v>
      </c>
      <c r="N135" s="31">
        <v>1865.2</v>
      </c>
      <c r="O135" s="42">
        <v>1609300</v>
      </c>
      <c r="P135" s="43">
        <v>2.8405278461194363E-2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44525</v>
      </c>
      <c r="E136" s="40">
        <v>3244.65</v>
      </c>
      <c r="F136" s="40">
        <v>3253.1166666666663</v>
      </c>
      <c r="G136" s="41">
        <v>3112.4833333333327</v>
      </c>
      <c r="H136" s="41">
        <v>2980.3166666666662</v>
      </c>
      <c r="I136" s="41">
        <v>2839.6833333333325</v>
      </c>
      <c r="J136" s="41">
        <v>3385.2833333333328</v>
      </c>
      <c r="K136" s="41">
        <v>3525.916666666667</v>
      </c>
      <c r="L136" s="41">
        <v>3658.083333333333</v>
      </c>
      <c r="M136" s="31">
        <v>3393.75</v>
      </c>
      <c r="N136" s="31">
        <v>3120.95</v>
      </c>
      <c r="O136" s="42">
        <v>889800</v>
      </c>
      <c r="P136" s="43">
        <v>4.5156920298035676E-3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44525</v>
      </c>
      <c r="E137" s="40">
        <v>947.8</v>
      </c>
      <c r="F137" s="40">
        <v>949.9666666666667</v>
      </c>
      <c r="G137" s="41">
        <v>942.83333333333337</v>
      </c>
      <c r="H137" s="41">
        <v>937.86666666666667</v>
      </c>
      <c r="I137" s="41">
        <v>930.73333333333335</v>
      </c>
      <c r="J137" s="41">
        <v>954.93333333333339</v>
      </c>
      <c r="K137" s="41">
        <v>962.06666666666661</v>
      </c>
      <c r="L137" s="41">
        <v>967.03333333333342</v>
      </c>
      <c r="M137" s="31">
        <v>957.1</v>
      </c>
      <c r="N137" s="31">
        <v>945</v>
      </c>
      <c r="O137" s="42">
        <v>2288000</v>
      </c>
      <c r="P137" s="43">
        <v>1.7047096214966771E-2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44525</v>
      </c>
      <c r="E138" s="40">
        <v>1000.8</v>
      </c>
      <c r="F138" s="40">
        <v>1003.8333333333334</v>
      </c>
      <c r="G138" s="41">
        <v>995.66666666666674</v>
      </c>
      <c r="H138" s="41">
        <v>990.53333333333342</v>
      </c>
      <c r="I138" s="41">
        <v>982.36666666666679</v>
      </c>
      <c r="J138" s="41">
        <v>1008.9666666666667</v>
      </c>
      <c r="K138" s="41">
        <v>1017.1333333333334</v>
      </c>
      <c r="L138" s="41">
        <v>1022.2666666666667</v>
      </c>
      <c r="M138" s="31">
        <v>1012</v>
      </c>
      <c r="N138" s="31">
        <v>998.7</v>
      </c>
      <c r="O138" s="42">
        <v>3778200</v>
      </c>
      <c r="P138" s="43">
        <v>-2.5344527166165057E-3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44525</v>
      </c>
      <c r="E139" s="40">
        <v>5005.2</v>
      </c>
      <c r="F139" s="40">
        <v>4975.0999999999995</v>
      </c>
      <c r="G139" s="41">
        <v>4920.1499999999987</v>
      </c>
      <c r="H139" s="41">
        <v>4835.0999999999995</v>
      </c>
      <c r="I139" s="41">
        <v>4780.1499999999987</v>
      </c>
      <c r="J139" s="41">
        <v>5060.1499999999987</v>
      </c>
      <c r="K139" s="41">
        <v>5115.0999999999995</v>
      </c>
      <c r="L139" s="41">
        <v>5200.1499999999987</v>
      </c>
      <c r="M139" s="31">
        <v>5030.05</v>
      </c>
      <c r="N139" s="31">
        <v>4890.05</v>
      </c>
      <c r="O139" s="42">
        <v>2164400</v>
      </c>
      <c r="P139" s="43">
        <v>2.8218527315914489E-2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44525</v>
      </c>
      <c r="E140" s="40">
        <v>244.45</v>
      </c>
      <c r="F140" s="40">
        <v>246.88333333333335</v>
      </c>
      <c r="G140" s="41">
        <v>240.3666666666667</v>
      </c>
      <c r="H140" s="41">
        <v>236.28333333333336</v>
      </c>
      <c r="I140" s="41">
        <v>229.76666666666671</v>
      </c>
      <c r="J140" s="41">
        <v>250.9666666666667</v>
      </c>
      <c r="K140" s="41">
        <v>257.48333333333335</v>
      </c>
      <c r="L140" s="41">
        <v>261.56666666666672</v>
      </c>
      <c r="M140" s="31">
        <v>253.4</v>
      </c>
      <c r="N140" s="31">
        <v>242.8</v>
      </c>
      <c r="O140" s="42">
        <v>29606500</v>
      </c>
      <c r="P140" s="43">
        <v>-2.9819933478609933E-2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44525</v>
      </c>
      <c r="E141" s="40">
        <v>3452.65</v>
      </c>
      <c r="F141" s="40">
        <v>3445.35</v>
      </c>
      <c r="G141" s="41">
        <v>3403.25</v>
      </c>
      <c r="H141" s="41">
        <v>3353.85</v>
      </c>
      <c r="I141" s="41">
        <v>3311.75</v>
      </c>
      <c r="J141" s="41">
        <v>3494.75</v>
      </c>
      <c r="K141" s="41">
        <v>3536.8499999999995</v>
      </c>
      <c r="L141" s="41">
        <v>3586.25</v>
      </c>
      <c r="M141" s="31">
        <v>3487.45</v>
      </c>
      <c r="N141" s="31">
        <v>3395.95</v>
      </c>
      <c r="O141" s="42">
        <v>1516775</v>
      </c>
      <c r="P141" s="43">
        <v>-1.0680624857319897E-2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44525</v>
      </c>
      <c r="E142" s="40">
        <v>79326.649999999994</v>
      </c>
      <c r="F142" s="40">
        <v>79142.5</v>
      </c>
      <c r="G142" s="41">
        <v>78795</v>
      </c>
      <c r="H142" s="41">
        <v>78263.350000000006</v>
      </c>
      <c r="I142" s="41">
        <v>77915.850000000006</v>
      </c>
      <c r="J142" s="41">
        <v>79674.149999999994</v>
      </c>
      <c r="K142" s="41">
        <v>80021.649999999994</v>
      </c>
      <c r="L142" s="41">
        <v>80553.299999999988</v>
      </c>
      <c r="M142" s="31">
        <v>79490</v>
      </c>
      <c r="N142" s="31">
        <v>78610.850000000006</v>
      </c>
      <c r="O142" s="42">
        <v>62730</v>
      </c>
      <c r="P142" s="43">
        <v>-3.6701474201474203E-2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44525</v>
      </c>
      <c r="E143" s="40">
        <v>1644.1</v>
      </c>
      <c r="F143" s="40">
        <v>1647.2</v>
      </c>
      <c r="G143" s="41">
        <v>1624.8000000000002</v>
      </c>
      <c r="H143" s="41">
        <v>1605.5000000000002</v>
      </c>
      <c r="I143" s="41">
        <v>1583.1000000000004</v>
      </c>
      <c r="J143" s="41">
        <v>1666.5</v>
      </c>
      <c r="K143" s="41">
        <v>1688.9</v>
      </c>
      <c r="L143" s="41">
        <v>1708.1999999999998</v>
      </c>
      <c r="M143" s="31">
        <v>1669.6</v>
      </c>
      <c r="N143" s="31">
        <v>1627.9</v>
      </c>
      <c r="O143" s="42">
        <v>3765375</v>
      </c>
      <c r="P143" s="43">
        <v>-1.5298617240364814E-2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44525</v>
      </c>
      <c r="E144" s="40">
        <v>419.55</v>
      </c>
      <c r="F144" s="40">
        <v>419.48333333333335</v>
      </c>
      <c r="G144" s="41">
        <v>416.31666666666672</v>
      </c>
      <c r="H144" s="41">
        <v>413.08333333333337</v>
      </c>
      <c r="I144" s="41">
        <v>409.91666666666674</v>
      </c>
      <c r="J144" s="41">
        <v>422.7166666666667</v>
      </c>
      <c r="K144" s="41">
        <v>425.88333333333333</v>
      </c>
      <c r="L144" s="41">
        <v>429.11666666666667</v>
      </c>
      <c r="M144" s="31">
        <v>422.65</v>
      </c>
      <c r="N144" s="31">
        <v>416.25</v>
      </c>
      <c r="O144" s="42">
        <v>3011200</v>
      </c>
      <c r="P144" s="43">
        <v>-1.0515247108307046E-2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44525</v>
      </c>
      <c r="E145" s="40">
        <v>97</v>
      </c>
      <c r="F145" s="40">
        <v>97.166666666666671</v>
      </c>
      <c r="G145" s="41">
        <v>96.083333333333343</v>
      </c>
      <c r="H145" s="41">
        <v>95.166666666666671</v>
      </c>
      <c r="I145" s="41">
        <v>94.083333333333343</v>
      </c>
      <c r="J145" s="41">
        <v>98.083333333333343</v>
      </c>
      <c r="K145" s="41">
        <v>99.166666666666686</v>
      </c>
      <c r="L145" s="41">
        <v>100.08333333333334</v>
      </c>
      <c r="M145" s="31">
        <v>98.25</v>
      </c>
      <c r="N145" s="31">
        <v>96.25</v>
      </c>
      <c r="O145" s="42">
        <v>103394000</v>
      </c>
      <c r="P145" s="43">
        <v>-2.3677662733766754E-2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44525</v>
      </c>
      <c r="E146" s="40">
        <v>6561.35</v>
      </c>
      <c r="F146" s="40">
        <v>6565.6500000000005</v>
      </c>
      <c r="G146" s="41">
        <v>6488.4500000000007</v>
      </c>
      <c r="H146" s="41">
        <v>6415.55</v>
      </c>
      <c r="I146" s="41">
        <v>6338.35</v>
      </c>
      <c r="J146" s="41">
        <v>6638.5500000000011</v>
      </c>
      <c r="K146" s="41">
        <v>6715.75</v>
      </c>
      <c r="L146" s="41">
        <v>6788.6500000000015</v>
      </c>
      <c r="M146" s="31">
        <v>6642.85</v>
      </c>
      <c r="N146" s="31">
        <v>6492.75</v>
      </c>
      <c r="O146" s="42">
        <v>936000</v>
      </c>
      <c r="P146" s="43">
        <v>-5.9737156511350063E-3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44525</v>
      </c>
      <c r="E147" s="40">
        <v>3574.4</v>
      </c>
      <c r="F147" s="40">
        <v>3553.2833333333328</v>
      </c>
      <c r="G147" s="41">
        <v>3506.5666666666657</v>
      </c>
      <c r="H147" s="41">
        <v>3438.7333333333327</v>
      </c>
      <c r="I147" s="41">
        <v>3392.0166666666655</v>
      </c>
      <c r="J147" s="41">
        <v>3621.1166666666659</v>
      </c>
      <c r="K147" s="41">
        <v>3667.833333333333</v>
      </c>
      <c r="L147" s="41">
        <v>3735.6666666666661</v>
      </c>
      <c r="M147" s="31">
        <v>3600</v>
      </c>
      <c r="N147" s="31">
        <v>3485.45</v>
      </c>
      <c r="O147" s="42">
        <v>752175</v>
      </c>
      <c r="P147" s="43">
        <v>-2.0796719390743994E-2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44525</v>
      </c>
      <c r="E148" s="40">
        <v>19474.3</v>
      </c>
      <c r="F148" s="40">
        <v>19456.8</v>
      </c>
      <c r="G148" s="41">
        <v>19359.5</v>
      </c>
      <c r="H148" s="41">
        <v>19244.7</v>
      </c>
      <c r="I148" s="41">
        <v>19147.400000000001</v>
      </c>
      <c r="J148" s="41">
        <v>19571.599999999999</v>
      </c>
      <c r="K148" s="41">
        <v>19668.899999999994</v>
      </c>
      <c r="L148" s="41">
        <v>19783.699999999997</v>
      </c>
      <c r="M148" s="31">
        <v>19554.099999999999</v>
      </c>
      <c r="N148" s="31">
        <v>19342</v>
      </c>
      <c r="O148" s="42">
        <v>246050</v>
      </c>
      <c r="P148" s="43">
        <v>2.6705612351345713E-2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44525</v>
      </c>
      <c r="E149" s="40">
        <v>138.30000000000001</v>
      </c>
      <c r="F149" s="40">
        <v>138.85</v>
      </c>
      <c r="G149" s="41">
        <v>136.85</v>
      </c>
      <c r="H149" s="41">
        <v>135.4</v>
      </c>
      <c r="I149" s="41">
        <v>133.4</v>
      </c>
      <c r="J149" s="41">
        <v>140.29999999999998</v>
      </c>
      <c r="K149" s="41">
        <v>142.29999999999998</v>
      </c>
      <c r="L149" s="41">
        <v>143.74999999999997</v>
      </c>
      <c r="M149" s="31">
        <v>140.85</v>
      </c>
      <c r="N149" s="31">
        <v>137.4</v>
      </c>
      <c r="O149" s="42">
        <v>104030900</v>
      </c>
      <c r="P149" s="43">
        <v>5.9068276379510266E-2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44525</v>
      </c>
      <c r="E150" s="40">
        <v>136.55000000000001</v>
      </c>
      <c r="F150" s="40">
        <v>136.28333333333333</v>
      </c>
      <c r="G150" s="41">
        <v>134.41666666666666</v>
      </c>
      <c r="H150" s="41">
        <v>132.28333333333333</v>
      </c>
      <c r="I150" s="41">
        <v>130.41666666666666</v>
      </c>
      <c r="J150" s="41">
        <v>138.41666666666666</v>
      </c>
      <c r="K150" s="41">
        <v>140.28333333333333</v>
      </c>
      <c r="L150" s="41">
        <v>142.41666666666666</v>
      </c>
      <c r="M150" s="31">
        <v>138.15</v>
      </c>
      <c r="N150" s="31">
        <v>134.15</v>
      </c>
      <c r="O150" s="42">
        <v>51448200</v>
      </c>
      <c r="P150" s="43">
        <v>-3.6198611852642816E-2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44525</v>
      </c>
      <c r="E151" s="40">
        <v>958.6</v>
      </c>
      <c r="F151" s="40">
        <v>962.9666666666667</v>
      </c>
      <c r="G151" s="41">
        <v>949.63333333333344</v>
      </c>
      <c r="H151" s="41">
        <v>940.66666666666674</v>
      </c>
      <c r="I151" s="41">
        <v>927.33333333333348</v>
      </c>
      <c r="J151" s="41">
        <v>971.93333333333339</v>
      </c>
      <c r="K151" s="41">
        <v>985.26666666666665</v>
      </c>
      <c r="L151" s="41">
        <v>994.23333333333335</v>
      </c>
      <c r="M151" s="31">
        <v>976.3</v>
      </c>
      <c r="N151" s="31">
        <v>954</v>
      </c>
      <c r="O151" s="42">
        <v>2551500</v>
      </c>
      <c r="P151" s="43">
        <v>3.8556871385293308E-3</v>
      </c>
    </row>
    <row r="152" spans="1:16" ht="12.75" customHeight="1">
      <c r="A152" s="31">
        <v>142</v>
      </c>
      <c r="B152" s="32" t="s">
        <v>87</v>
      </c>
      <c r="C152" s="33" t="s">
        <v>469</v>
      </c>
      <c r="D152" s="34">
        <v>44525</v>
      </c>
      <c r="E152" s="40">
        <v>4485.5</v>
      </c>
      <c r="F152" s="40">
        <v>4488.833333333333</v>
      </c>
      <c r="G152" s="41">
        <v>4447.6666666666661</v>
      </c>
      <c r="H152" s="41">
        <v>4409.833333333333</v>
      </c>
      <c r="I152" s="41">
        <v>4368.6666666666661</v>
      </c>
      <c r="J152" s="41">
        <v>4526.6666666666661</v>
      </c>
      <c r="K152" s="41">
        <v>4567.8333333333321</v>
      </c>
      <c r="L152" s="41">
        <v>4605.6666666666661</v>
      </c>
      <c r="M152" s="31">
        <v>4530</v>
      </c>
      <c r="N152" s="31">
        <v>4451</v>
      </c>
      <c r="O152" s="42">
        <v>755000</v>
      </c>
      <c r="P152" s="43">
        <v>-1.1780104712041885E-2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44525</v>
      </c>
      <c r="E153" s="40">
        <v>152.35</v>
      </c>
      <c r="F153" s="40">
        <v>152.63333333333333</v>
      </c>
      <c r="G153" s="41">
        <v>151.16666666666666</v>
      </c>
      <c r="H153" s="41">
        <v>149.98333333333332</v>
      </c>
      <c r="I153" s="41">
        <v>148.51666666666665</v>
      </c>
      <c r="J153" s="41">
        <v>153.81666666666666</v>
      </c>
      <c r="K153" s="41">
        <v>155.28333333333336</v>
      </c>
      <c r="L153" s="41">
        <v>156.46666666666667</v>
      </c>
      <c r="M153" s="31">
        <v>154.1</v>
      </c>
      <c r="N153" s="31">
        <v>151.44999999999999</v>
      </c>
      <c r="O153" s="42">
        <v>41064100</v>
      </c>
      <c r="P153" s="43">
        <v>7.557150954090308E-3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44525</v>
      </c>
      <c r="E154" s="40">
        <v>40964.35</v>
      </c>
      <c r="F154" s="40">
        <v>41061.450000000004</v>
      </c>
      <c r="G154" s="41">
        <v>40762.900000000009</v>
      </c>
      <c r="H154" s="41">
        <v>40561.450000000004</v>
      </c>
      <c r="I154" s="41">
        <v>40262.900000000009</v>
      </c>
      <c r="J154" s="41">
        <v>41262.900000000009</v>
      </c>
      <c r="K154" s="41">
        <v>41561.450000000012</v>
      </c>
      <c r="L154" s="41">
        <v>41762.900000000009</v>
      </c>
      <c r="M154" s="31">
        <v>41360</v>
      </c>
      <c r="N154" s="31">
        <v>40860</v>
      </c>
      <c r="O154" s="42">
        <v>90360</v>
      </c>
      <c r="P154" s="43">
        <v>5.005005005005005E-3</v>
      </c>
    </row>
    <row r="155" spans="1:16" ht="12.75" customHeight="1">
      <c r="A155" s="31">
        <v>145</v>
      </c>
      <c r="B155" s="322" t="s">
        <v>47</v>
      </c>
      <c r="C155" s="33" t="s">
        <v>174</v>
      </c>
      <c r="D155" s="34">
        <v>44525</v>
      </c>
      <c r="E155" s="40">
        <v>2574.9</v>
      </c>
      <c r="F155" s="40">
        <v>2597.5000000000005</v>
      </c>
      <c r="G155" s="41">
        <v>2544.9500000000007</v>
      </c>
      <c r="H155" s="41">
        <v>2515.0000000000005</v>
      </c>
      <c r="I155" s="41">
        <v>2462.4500000000007</v>
      </c>
      <c r="J155" s="41">
        <v>2627.4500000000007</v>
      </c>
      <c r="K155" s="41">
        <v>2680.0000000000009</v>
      </c>
      <c r="L155" s="41">
        <v>2709.9500000000007</v>
      </c>
      <c r="M155" s="31">
        <v>2650.05</v>
      </c>
      <c r="N155" s="31">
        <v>2567.5500000000002</v>
      </c>
      <c r="O155" s="42">
        <v>3599200</v>
      </c>
      <c r="P155" s="43">
        <v>2.6813759289052324E-3</v>
      </c>
    </row>
    <row r="156" spans="1:16" ht="12.75" customHeight="1">
      <c r="A156" s="31">
        <v>146</v>
      </c>
      <c r="B156" s="32" t="s">
        <v>87</v>
      </c>
      <c r="C156" s="33" t="s">
        <v>474</v>
      </c>
      <c r="D156" s="34">
        <v>44525</v>
      </c>
      <c r="E156" s="40">
        <v>4324.05</v>
      </c>
      <c r="F156" s="40">
        <v>4312.0999999999995</v>
      </c>
      <c r="G156" s="41">
        <v>4284.1999999999989</v>
      </c>
      <c r="H156" s="41">
        <v>4244.3499999999995</v>
      </c>
      <c r="I156" s="41">
        <v>4216.4499999999989</v>
      </c>
      <c r="J156" s="41">
        <v>4351.9499999999989</v>
      </c>
      <c r="K156" s="41">
        <v>4379.8499999999985</v>
      </c>
      <c r="L156" s="41">
        <v>4419.6999999999989</v>
      </c>
      <c r="M156" s="31">
        <v>4340</v>
      </c>
      <c r="N156" s="31">
        <v>4272.25</v>
      </c>
      <c r="O156" s="42">
        <v>390900</v>
      </c>
      <c r="P156" s="43">
        <v>2.1960784313725491E-2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44525</v>
      </c>
      <c r="E157" s="40">
        <v>228.05</v>
      </c>
      <c r="F157" s="40">
        <v>228.65</v>
      </c>
      <c r="G157" s="41">
        <v>226.75</v>
      </c>
      <c r="H157" s="41">
        <v>225.45</v>
      </c>
      <c r="I157" s="41">
        <v>223.54999999999998</v>
      </c>
      <c r="J157" s="41">
        <v>229.95000000000002</v>
      </c>
      <c r="K157" s="41">
        <v>231.85000000000005</v>
      </c>
      <c r="L157" s="41">
        <v>233.15000000000003</v>
      </c>
      <c r="M157" s="31">
        <v>230.55</v>
      </c>
      <c r="N157" s="31">
        <v>227.35</v>
      </c>
      <c r="O157" s="42">
        <v>18072000</v>
      </c>
      <c r="P157" s="43">
        <v>4.1673612268711448E-3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44525</v>
      </c>
      <c r="E158" s="40">
        <v>129.55000000000001</v>
      </c>
      <c r="F158" s="40">
        <v>130.11666666666667</v>
      </c>
      <c r="G158" s="41">
        <v>128.68333333333334</v>
      </c>
      <c r="H158" s="41">
        <v>127.81666666666666</v>
      </c>
      <c r="I158" s="41">
        <v>126.38333333333333</v>
      </c>
      <c r="J158" s="41">
        <v>130.98333333333335</v>
      </c>
      <c r="K158" s="41">
        <v>132.41666666666669</v>
      </c>
      <c r="L158" s="41">
        <v>133.28333333333336</v>
      </c>
      <c r="M158" s="31">
        <v>131.55000000000001</v>
      </c>
      <c r="N158" s="31">
        <v>129.25</v>
      </c>
      <c r="O158" s="42">
        <v>46394600</v>
      </c>
      <c r="P158" s="43">
        <v>6.3206024744486286E-3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44525</v>
      </c>
      <c r="E159" s="40">
        <v>5063.3500000000004</v>
      </c>
      <c r="F159" s="40">
        <v>5099.1166666666659</v>
      </c>
      <c r="G159" s="41">
        <v>4993.7833333333319</v>
      </c>
      <c r="H159" s="41">
        <v>4924.2166666666662</v>
      </c>
      <c r="I159" s="41">
        <v>4818.8833333333323</v>
      </c>
      <c r="J159" s="41">
        <v>5168.6833333333316</v>
      </c>
      <c r="K159" s="41">
        <v>5274.0166666666655</v>
      </c>
      <c r="L159" s="41">
        <v>5343.5833333333312</v>
      </c>
      <c r="M159" s="31">
        <v>5204.45</v>
      </c>
      <c r="N159" s="31">
        <v>5029.55</v>
      </c>
      <c r="O159" s="42">
        <v>215250</v>
      </c>
      <c r="P159" s="43">
        <v>6.4289888953828174E-3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44525</v>
      </c>
      <c r="E160" s="40">
        <v>2421.25</v>
      </c>
      <c r="F160" s="40">
        <v>2431.7333333333331</v>
      </c>
      <c r="G160" s="41">
        <v>2406.5166666666664</v>
      </c>
      <c r="H160" s="41">
        <v>2391.7833333333333</v>
      </c>
      <c r="I160" s="41">
        <v>2366.5666666666666</v>
      </c>
      <c r="J160" s="41">
        <v>2446.4666666666662</v>
      </c>
      <c r="K160" s="41">
        <v>2471.6833333333325</v>
      </c>
      <c r="L160" s="41">
        <v>2486.4166666666661</v>
      </c>
      <c r="M160" s="31">
        <v>2456.9499999999998</v>
      </c>
      <c r="N160" s="31">
        <v>2417</v>
      </c>
      <c r="O160" s="42">
        <v>2376250</v>
      </c>
      <c r="P160" s="43">
        <v>2.1493820526598602E-2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44525</v>
      </c>
      <c r="E161" s="40">
        <v>2893.4</v>
      </c>
      <c r="F161" s="40">
        <v>2894.1833333333329</v>
      </c>
      <c r="G161" s="41">
        <v>2863.3666666666659</v>
      </c>
      <c r="H161" s="41">
        <v>2833.333333333333</v>
      </c>
      <c r="I161" s="41">
        <v>2802.516666666666</v>
      </c>
      <c r="J161" s="41">
        <v>2924.2166666666658</v>
      </c>
      <c r="K161" s="41">
        <v>2955.0333333333324</v>
      </c>
      <c r="L161" s="41">
        <v>2985.0666666666657</v>
      </c>
      <c r="M161" s="31">
        <v>2925</v>
      </c>
      <c r="N161" s="31">
        <v>2864.15</v>
      </c>
      <c r="O161" s="42">
        <v>1700750</v>
      </c>
      <c r="P161" s="43">
        <v>-8.1644554599795884E-3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44525</v>
      </c>
      <c r="E162" s="40">
        <v>40.65</v>
      </c>
      <c r="F162" s="40">
        <v>40.833333333333336</v>
      </c>
      <c r="G162" s="41">
        <v>40.266666666666673</v>
      </c>
      <c r="H162" s="41">
        <v>39.88333333333334</v>
      </c>
      <c r="I162" s="41">
        <v>39.316666666666677</v>
      </c>
      <c r="J162" s="41">
        <v>41.216666666666669</v>
      </c>
      <c r="K162" s="41">
        <v>41.783333333333331</v>
      </c>
      <c r="L162" s="41">
        <v>42.166666666666664</v>
      </c>
      <c r="M162" s="31">
        <v>41.4</v>
      </c>
      <c r="N162" s="31">
        <v>40.450000000000003</v>
      </c>
      <c r="O162" s="42">
        <v>284432000</v>
      </c>
      <c r="P162" s="43">
        <v>-1.0519870867193588E-2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44525</v>
      </c>
      <c r="E163" s="40">
        <v>2501.0500000000002</v>
      </c>
      <c r="F163" s="40">
        <v>2507.6000000000004</v>
      </c>
      <c r="G163" s="41">
        <v>2475.5500000000006</v>
      </c>
      <c r="H163" s="41">
        <v>2450.0500000000002</v>
      </c>
      <c r="I163" s="41">
        <v>2418.0000000000005</v>
      </c>
      <c r="J163" s="41">
        <v>2533.1000000000008</v>
      </c>
      <c r="K163" s="41">
        <v>2565.15</v>
      </c>
      <c r="L163" s="41">
        <v>2590.650000000001</v>
      </c>
      <c r="M163" s="31">
        <v>2539.65</v>
      </c>
      <c r="N163" s="31">
        <v>2482.1</v>
      </c>
      <c r="O163" s="42">
        <v>900300</v>
      </c>
      <c r="P163" s="43">
        <v>3.2335741314069487E-2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44525</v>
      </c>
      <c r="E164" s="40">
        <v>191.5</v>
      </c>
      <c r="F164" s="40">
        <v>190.79999999999998</v>
      </c>
      <c r="G164" s="41">
        <v>187.94999999999996</v>
      </c>
      <c r="H164" s="41">
        <v>184.39999999999998</v>
      </c>
      <c r="I164" s="41">
        <v>181.54999999999995</v>
      </c>
      <c r="J164" s="41">
        <v>194.34999999999997</v>
      </c>
      <c r="K164" s="41">
        <v>197.2</v>
      </c>
      <c r="L164" s="41">
        <v>200.74999999999997</v>
      </c>
      <c r="M164" s="31">
        <v>193.65</v>
      </c>
      <c r="N164" s="31">
        <v>187.25</v>
      </c>
      <c r="O164" s="42">
        <v>22633252</v>
      </c>
      <c r="P164" s="43">
        <v>2.2404239942182606E-2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44525</v>
      </c>
      <c r="E165" s="40">
        <v>1737.9</v>
      </c>
      <c r="F165" s="40">
        <v>1737.9166666666667</v>
      </c>
      <c r="G165" s="41">
        <v>1699.0333333333335</v>
      </c>
      <c r="H165" s="41">
        <v>1660.1666666666667</v>
      </c>
      <c r="I165" s="41">
        <v>1621.2833333333335</v>
      </c>
      <c r="J165" s="41">
        <v>1776.7833333333335</v>
      </c>
      <c r="K165" s="41">
        <v>1815.6666666666667</v>
      </c>
      <c r="L165" s="41">
        <v>1854.5333333333335</v>
      </c>
      <c r="M165" s="31">
        <v>1776.8</v>
      </c>
      <c r="N165" s="31">
        <v>1699.05</v>
      </c>
      <c r="O165" s="42">
        <v>3153843</v>
      </c>
      <c r="P165" s="43">
        <v>2.1486949644081203E-2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44525</v>
      </c>
      <c r="E166" s="40">
        <v>1021.15</v>
      </c>
      <c r="F166" s="40">
        <v>1024.7166666666665</v>
      </c>
      <c r="G166" s="41">
        <v>1012.9833333333329</v>
      </c>
      <c r="H166" s="41">
        <v>1004.8166666666664</v>
      </c>
      <c r="I166" s="41">
        <v>993.0833333333328</v>
      </c>
      <c r="J166" s="41">
        <v>1032.883333333333</v>
      </c>
      <c r="K166" s="41">
        <v>1044.6166666666666</v>
      </c>
      <c r="L166" s="41">
        <v>1052.7833333333331</v>
      </c>
      <c r="M166" s="31">
        <v>1036.45</v>
      </c>
      <c r="N166" s="31">
        <v>1016.55</v>
      </c>
      <c r="O166" s="42">
        <v>3001350</v>
      </c>
      <c r="P166" s="43">
        <v>1.5530629853321829E-2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44525</v>
      </c>
      <c r="E167" s="40">
        <v>207.7</v>
      </c>
      <c r="F167" s="40">
        <v>209.04999999999998</v>
      </c>
      <c r="G167" s="41">
        <v>203.79999999999995</v>
      </c>
      <c r="H167" s="41">
        <v>199.89999999999998</v>
      </c>
      <c r="I167" s="41">
        <v>194.64999999999995</v>
      </c>
      <c r="J167" s="41">
        <v>212.94999999999996</v>
      </c>
      <c r="K167" s="41">
        <v>218.20000000000002</v>
      </c>
      <c r="L167" s="41">
        <v>222.09999999999997</v>
      </c>
      <c r="M167" s="31">
        <v>214.3</v>
      </c>
      <c r="N167" s="31">
        <v>205.15</v>
      </c>
      <c r="O167" s="42">
        <v>30328200</v>
      </c>
      <c r="P167" s="43">
        <v>3.9665970772442591E-2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44525</v>
      </c>
      <c r="E168" s="40">
        <v>138.44999999999999</v>
      </c>
      <c r="F168" s="40">
        <v>139.56666666666663</v>
      </c>
      <c r="G168" s="41">
        <v>137.03333333333327</v>
      </c>
      <c r="H168" s="41">
        <v>135.61666666666665</v>
      </c>
      <c r="I168" s="41">
        <v>133.08333333333329</v>
      </c>
      <c r="J168" s="41">
        <v>140.98333333333326</v>
      </c>
      <c r="K168" s="41">
        <v>143.51666666666662</v>
      </c>
      <c r="L168" s="41">
        <v>144.93333333333325</v>
      </c>
      <c r="M168" s="31">
        <v>142.1</v>
      </c>
      <c r="N168" s="31">
        <v>138.15</v>
      </c>
      <c r="O168" s="42">
        <v>44526000</v>
      </c>
      <c r="P168" s="43">
        <v>4.5064075482326431E-2</v>
      </c>
    </row>
    <row r="169" spans="1:16" ht="12.75" customHeight="1">
      <c r="A169" s="31">
        <v>159</v>
      </c>
      <c r="B169" s="323" t="s">
        <v>79</v>
      </c>
      <c r="C169" s="33" t="s">
        <v>187</v>
      </c>
      <c r="D169" s="34">
        <v>44525</v>
      </c>
      <c r="E169" s="40">
        <v>2465</v>
      </c>
      <c r="F169" s="40">
        <v>2476.5333333333333</v>
      </c>
      <c r="G169" s="41">
        <v>2450.7166666666667</v>
      </c>
      <c r="H169" s="41">
        <v>2436.4333333333334</v>
      </c>
      <c r="I169" s="41">
        <v>2410.6166666666668</v>
      </c>
      <c r="J169" s="41">
        <v>2490.8166666666666</v>
      </c>
      <c r="K169" s="41">
        <v>2516.6333333333332</v>
      </c>
      <c r="L169" s="41">
        <v>2530.9166666666665</v>
      </c>
      <c r="M169" s="31">
        <v>2502.35</v>
      </c>
      <c r="N169" s="31">
        <v>2462.25</v>
      </c>
      <c r="O169" s="42">
        <v>34458500</v>
      </c>
      <c r="P169" s="43">
        <v>-5.9283406415878148E-3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44525</v>
      </c>
      <c r="E170" s="40">
        <v>113.5</v>
      </c>
      <c r="F170" s="40">
        <v>113.93333333333334</v>
      </c>
      <c r="G170" s="41">
        <v>112.56666666666668</v>
      </c>
      <c r="H170" s="41">
        <v>111.63333333333334</v>
      </c>
      <c r="I170" s="41">
        <v>110.26666666666668</v>
      </c>
      <c r="J170" s="41">
        <v>114.86666666666667</v>
      </c>
      <c r="K170" s="41">
        <v>116.23333333333335</v>
      </c>
      <c r="L170" s="41">
        <v>117.16666666666667</v>
      </c>
      <c r="M170" s="31">
        <v>115.3</v>
      </c>
      <c r="N170" s="31">
        <v>113</v>
      </c>
      <c r="O170" s="42">
        <v>163409500</v>
      </c>
      <c r="P170" s="43">
        <v>-1.2968382395133987E-2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44525</v>
      </c>
      <c r="E171" s="40">
        <v>1063.0999999999999</v>
      </c>
      <c r="F171" s="40">
        <v>1068.4333333333334</v>
      </c>
      <c r="G171" s="41">
        <v>1054.9166666666667</v>
      </c>
      <c r="H171" s="41">
        <v>1046.7333333333333</v>
      </c>
      <c r="I171" s="41">
        <v>1033.2166666666667</v>
      </c>
      <c r="J171" s="41">
        <v>1076.6166666666668</v>
      </c>
      <c r="K171" s="41">
        <v>1090.1333333333332</v>
      </c>
      <c r="L171" s="41">
        <v>1098.3166666666668</v>
      </c>
      <c r="M171" s="31">
        <v>1081.95</v>
      </c>
      <c r="N171" s="31">
        <v>1060.25</v>
      </c>
      <c r="O171" s="42">
        <v>1687000</v>
      </c>
      <c r="P171" s="43">
        <v>3.4017775053631627E-2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44525</v>
      </c>
      <c r="E172" s="40">
        <v>1185.7</v>
      </c>
      <c r="F172" s="40">
        <v>1179.95</v>
      </c>
      <c r="G172" s="41">
        <v>1164.3000000000002</v>
      </c>
      <c r="H172" s="41">
        <v>1142.9000000000001</v>
      </c>
      <c r="I172" s="41">
        <v>1127.2500000000002</v>
      </c>
      <c r="J172" s="41">
        <v>1201.3500000000001</v>
      </c>
      <c r="K172" s="41">
        <v>1217.0000000000002</v>
      </c>
      <c r="L172" s="41">
        <v>1238.4000000000001</v>
      </c>
      <c r="M172" s="31">
        <v>1195.5999999999999</v>
      </c>
      <c r="N172" s="31">
        <v>1158.55</v>
      </c>
      <c r="O172" s="42">
        <v>7353750</v>
      </c>
      <c r="P172" s="43">
        <v>-6.3514804202483288E-2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44525</v>
      </c>
      <c r="E173" s="40">
        <v>499.15</v>
      </c>
      <c r="F173" s="40">
        <v>498.84999999999997</v>
      </c>
      <c r="G173" s="41">
        <v>491.79999999999995</v>
      </c>
      <c r="H173" s="41">
        <v>484.45</v>
      </c>
      <c r="I173" s="41">
        <v>477.4</v>
      </c>
      <c r="J173" s="41">
        <v>506.19999999999993</v>
      </c>
      <c r="K173" s="41">
        <v>513.25</v>
      </c>
      <c r="L173" s="41">
        <v>520.59999999999991</v>
      </c>
      <c r="M173" s="31">
        <v>505.9</v>
      </c>
      <c r="N173" s="31">
        <v>491.5</v>
      </c>
      <c r="O173" s="42">
        <v>112935000</v>
      </c>
      <c r="P173" s="43">
        <v>3.2274871119885924E-2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44525</v>
      </c>
      <c r="E174" s="40">
        <v>27757.45</v>
      </c>
      <c r="F174" s="40">
        <v>27922.933333333334</v>
      </c>
      <c r="G174" s="41">
        <v>27544.51666666667</v>
      </c>
      <c r="H174" s="41">
        <v>27331.583333333336</v>
      </c>
      <c r="I174" s="41">
        <v>26953.166666666672</v>
      </c>
      <c r="J174" s="41">
        <v>28135.866666666669</v>
      </c>
      <c r="K174" s="41">
        <v>28514.283333333333</v>
      </c>
      <c r="L174" s="41">
        <v>28727.216666666667</v>
      </c>
      <c r="M174" s="31">
        <v>28301.35</v>
      </c>
      <c r="N174" s="31">
        <v>27710</v>
      </c>
      <c r="O174" s="42">
        <v>164275</v>
      </c>
      <c r="P174" s="43">
        <v>5.0855589317127782E-2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44525</v>
      </c>
      <c r="E175" s="40">
        <v>2360.35</v>
      </c>
      <c r="F175" s="40">
        <v>2374.4166666666665</v>
      </c>
      <c r="G175" s="41">
        <v>2322.6833333333329</v>
      </c>
      <c r="H175" s="41">
        <v>2285.0166666666664</v>
      </c>
      <c r="I175" s="41">
        <v>2233.2833333333328</v>
      </c>
      <c r="J175" s="41">
        <v>2412.083333333333</v>
      </c>
      <c r="K175" s="41">
        <v>2463.8166666666666</v>
      </c>
      <c r="L175" s="41">
        <v>2501.4833333333331</v>
      </c>
      <c r="M175" s="31">
        <v>2426.15</v>
      </c>
      <c r="N175" s="31">
        <v>2336.75</v>
      </c>
      <c r="O175" s="42">
        <v>1812525</v>
      </c>
      <c r="P175" s="43">
        <v>4.6688899475940925E-2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44525</v>
      </c>
      <c r="E176" s="40">
        <v>2157.5</v>
      </c>
      <c r="F176" s="40">
        <v>2167.6166666666668</v>
      </c>
      <c r="G176" s="41">
        <v>2135.2333333333336</v>
      </c>
      <c r="H176" s="41">
        <v>2112.9666666666667</v>
      </c>
      <c r="I176" s="41">
        <v>2080.5833333333335</v>
      </c>
      <c r="J176" s="41">
        <v>2189.8833333333337</v>
      </c>
      <c r="K176" s="41">
        <v>2222.2666666666669</v>
      </c>
      <c r="L176" s="41">
        <v>2244.5333333333338</v>
      </c>
      <c r="M176" s="31">
        <v>2200</v>
      </c>
      <c r="N176" s="31">
        <v>2145.35</v>
      </c>
      <c r="O176" s="42">
        <v>3842000</v>
      </c>
      <c r="P176" s="43">
        <v>-1.4650722918603533E-2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44525</v>
      </c>
      <c r="E177" s="40">
        <v>1629.85</v>
      </c>
      <c r="F177" s="40">
        <v>1630.5999999999997</v>
      </c>
      <c r="G177" s="41">
        <v>1611.5999999999995</v>
      </c>
      <c r="H177" s="41">
        <v>1593.3499999999997</v>
      </c>
      <c r="I177" s="41">
        <v>1574.3499999999995</v>
      </c>
      <c r="J177" s="41">
        <v>1648.8499999999995</v>
      </c>
      <c r="K177" s="41">
        <v>1667.85</v>
      </c>
      <c r="L177" s="41">
        <v>1686.0999999999995</v>
      </c>
      <c r="M177" s="31">
        <v>1649.6</v>
      </c>
      <c r="N177" s="31">
        <v>1612.35</v>
      </c>
      <c r="O177" s="42">
        <v>2983200</v>
      </c>
      <c r="P177" s="43">
        <v>-8.9036544850498341E-3</v>
      </c>
    </row>
    <row r="178" spans="1:16" ht="12.75" customHeight="1">
      <c r="A178" s="31">
        <v>168</v>
      </c>
      <c r="B178" s="32" t="s">
        <v>47</v>
      </c>
      <c r="C178" s="33" t="s">
        <v>515</v>
      </c>
      <c r="D178" s="34">
        <v>44525</v>
      </c>
      <c r="E178" s="40">
        <v>501</v>
      </c>
      <c r="F178" s="40">
        <v>506.48333333333335</v>
      </c>
      <c r="G178" s="41">
        <v>493.7166666666667</v>
      </c>
      <c r="H178" s="41">
        <v>486.43333333333334</v>
      </c>
      <c r="I178" s="41">
        <v>473.66666666666669</v>
      </c>
      <c r="J178" s="41">
        <v>513.76666666666665</v>
      </c>
      <c r="K178" s="41">
        <v>526.5333333333333</v>
      </c>
      <c r="L178" s="41">
        <v>533.81666666666672</v>
      </c>
      <c r="M178" s="31">
        <v>519.25</v>
      </c>
      <c r="N178" s="31">
        <v>499.2</v>
      </c>
      <c r="O178" s="42">
        <v>3789225</v>
      </c>
      <c r="P178" s="43">
        <v>9.349715313155529E-3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44525</v>
      </c>
      <c r="E179" s="40">
        <v>791.25</v>
      </c>
      <c r="F179" s="40">
        <v>795.29999999999984</v>
      </c>
      <c r="G179" s="41">
        <v>784.99999999999966</v>
      </c>
      <c r="H179" s="41">
        <v>778.74999999999977</v>
      </c>
      <c r="I179" s="41">
        <v>768.44999999999959</v>
      </c>
      <c r="J179" s="41">
        <v>801.54999999999973</v>
      </c>
      <c r="K179" s="41">
        <v>811.84999999999991</v>
      </c>
      <c r="L179" s="41">
        <v>818.0999999999998</v>
      </c>
      <c r="M179" s="31">
        <v>805.6</v>
      </c>
      <c r="N179" s="31">
        <v>789.05</v>
      </c>
      <c r="O179" s="42">
        <v>31841600</v>
      </c>
      <c r="P179" s="43">
        <v>7.263064658990257E-3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44525</v>
      </c>
      <c r="E180" s="40">
        <v>551.35</v>
      </c>
      <c r="F180" s="40">
        <v>550.48333333333346</v>
      </c>
      <c r="G180" s="41">
        <v>543.01666666666688</v>
      </c>
      <c r="H180" s="41">
        <v>534.68333333333339</v>
      </c>
      <c r="I180" s="41">
        <v>527.21666666666681</v>
      </c>
      <c r="J180" s="41">
        <v>558.81666666666695</v>
      </c>
      <c r="K180" s="41">
        <v>566.28333333333342</v>
      </c>
      <c r="L180" s="41">
        <v>574.61666666666702</v>
      </c>
      <c r="M180" s="31">
        <v>557.95000000000005</v>
      </c>
      <c r="N180" s="31">
        <v>542.15</v>
      </c>
      <c r="O180" s="42">
        <v>12441000</v>
      </c>
      <c r="P180" s="43">
        <v>-1.7182130584192441E-2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44525</v>
      </c>
      <c r="E181" s="40">
        <v>609.20000000000005</v>
      </c>
      <c r="F181" s="40">
        <v>607.4</v>
      </c>
      <c r="G181" s="41">
        <v>603.29999999999995</v>
      </c>
      <c r="H181" s="41">
        <v>597.4</v>
      </c>
      <c r="I181" s="41">
        <v>593.29999999999995</v>
      </c>
      <c r="J181" s="41">
        <v>613.29999999999995</v>
      </c>
      <c r="K181" s="41">
        <v>617.40000000000009</v>
      </c>
      <c r="L181" s="41">
        <v>623.29999999999995</v>
      </c>
      <c r="M181" s="31">
        <v>611.5</v>
      </c>
      <c r="N181" s="31">
        <v>601.5</v>
      </c>
      <c r="O181" s="42">
        <v>1378700</v>
      </c>
      <c r="P181" s="43">
        <v>-3.6244800950683304E-2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44525</v>
      </c>
      <c r="E182" s="40">
        <v>941.85</v>
      </c>
      <c r="F182" s="40">
        <v>941.40000000000009</v>
      </c>
      <c r="G182" s="41">
        <v>933.85000000000014</v>
      </c>
      <c r="H182" s="41">
        <v>925.85</v>
      </c>
      <c r="I182" s="41">
        <v>918.30000000000007</v>
      </c>
      <c r="J182" s="41">
        <v>949.4000000000002</v>
      </c>
      <c r="K182" s="41">
        <v>956.95000000000016</v>
      </c>
      <c r="L182" s="41">
        <v>964.95000000000027</v>
      </c>
      <c r="M182" s="31">
        <v>948.95</v>
      </c>
      <c r="N182" s="31">
        <v>933.4</v>
      </c>
      <c r="O182" s="42">
        <v>8822000</v>
      </c>
      <c r="P182" s="43">
        <v>-2.6054316626186798E-2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44525</v>
      </c>
      <c r="E183" s="40">
        <v>837.3</v>
      </c>
      <c r="F183" s="40">
        <v>839.85</v>
      </c>
      <c r="G183" s="41">
        <v>831.75</v>
      </c>
      <c r="H183" s="41">
        <v>826.19999999999993</v>
      </c>
      <c r="I183" s="41">
        <v>818.09999999999991</v>
      </c>
      <c r="J183" s="41">
        <v>845.40000000000009</v>
      </c>
      <c r="K183" s="41">
        <v>853.50000000000023</v>
      </c>
      <c r="L183" s="41">
        <v>859.05000000000018</v>
      </c>
      <c r="M183" s="31">
        <v>847.95</v>
      </c>
      <c r="N183" s="31">
        <v>834.3</v>
      </c>
      <c r="O183" s="42">
        <v>9068625</v>
      </c>
      <c r="P183" s="43">
        <v>-2.6724073936604557E-3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44525</v>
      </c>
      <c r="E184" s="40">
        <v>530.1</v>
      </c>
      <c r="F184" s="40">
        <v>529.55000000000007</v>
      </c>
      <c r="G184" s="41">
        <v>521.70000000000016</v>
      </c>
      <c r="H184" s="41">
        <v>513.30000000000007</v>
      </c>
      <c r="I184" s="41">
        <v>505.45000000000016</v>
      </c>
      <c r="J184" s="41">
        <v>537.95000000000016</v>
      </c>
      <c r="K184" s="41">
        <v>545.80000000000007</v>
      </c>
      <c r="L184" s="41">
        <v>554.20000000000016</v>
      </c>
      <c r="M184" s="31">
        <v>537.4</v>
      </c>
      <c r="N184" s="31">
        <v>521.15</v>
      </c>
      <c r="O184" s="42">
        <v>96694800</v>
      </c>
      <c r="P184" s="43">
        <v>-1.5381043589297115E-2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44525</v>
      </c>
      <c r="E185" s="40">
        <v>250.1</v>
      </c>
      <c r="F185" s="40">
        <v>248.71666666666667</v>
      </c>
      <c r="G185" s="41">
        <v>244.58333333333334</v>
      </c>
      <c r="H185" s="41">
        <v>239.06666666666666</v>
      </c>
      <c r="I185" s="41">
        <v>234.93333333333334</v>
      </c>
      <c r="J185" s="41">
        <v>254.23333333333335</v>
      </c>
      <c r="K185" s="41">
        <v>258.36666666666667</v>
      </c>
      <c r="L185" s="41">
        <v>263.88333333333333</v>
      </c>
      <c r="M185" s="31">
        <v>252.85</v>
      </c>
      <c r="N185" s="31">
        <v>243.2</v>
      </c>
      <c r="O185" s="42">
        <v>110079000</v>
      </c>
      <c r="P185" s="43">
        <v>-7.6670317634173054E-3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44525</v>
      </c>
      <c r="E186" s="40">
        <v>1221.4000000000001</v>
      </c>
      <c r="F186" s="40">
        <v>1226.4666666666667</v>
      </c>
      <c r="G186" s="41">
        <v>1211.9333333333334</v>
      </c>
      <c r="H186" s="41">
        <v>1202.4666666666667</v>
      </c>
      <c r="I186" s="41">
        <v>1187.9333333333334</v>
      </c>
      <c r="J186" s="41">
        <v>1235.9333333333334</v>
      </c>
      <c r="K186" s="41">
        <v>1250.4666666666667</v>
      </c>
      <c r="L186" s="41">
        <v>1259.9333333333334</v>
      </c>
      <c r="M186" s="31">
        <v>1241</v>
      </c>
      <c r="N186" s="31">
        <v>1217</v>
      </c>
      <c r="O186" s="42">
        <v>51379525</v>
      </c>
      <c r="P186" s="43">
        <v>1.8149202445720831E-2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44525</v>
      </c>
      <c r="E187" s="40">
        <v>3522.95</v>
      </c>
      <c r="F187" s="40">
        <v>3533.6999999999994</v>
      </c>
      <c r="G187" s="41">
        <v>3505.0499999999988</v>
      </c>
      <c r="H187" s="41">
        <v>3487.1499999999996</v>
      </c>
      <c r="I187" s="41">
        <v>3458.4999999999991</v>
      </c>
      <c r="J187" s="41">
        <v>3551.5999999999985</v>
      </c>
      <c r="K187" s="41">
        <v>3580.2499999999991</v>
      </c>
      <c r="L187" s="41">
        <v>3598.1499999999983</v>
      </c>
      <c r="M187" s="31">
        <v>3562.35</v>
      </c>
      <c r="N187" s="31">
        <v>3515.8</v>
      </c>
      <c r="O187" s="42">
        <v>15662400</v>
      </c>
      <c r="P187" s="43">
        <v>-3.0743378716416199E-3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44525</v>
      </c>
      <c r="E188" s="40">
        <v>1617.9</v>
      </c>
      <c r="F188" s="40">
        <v>1612.9833333333336</v>
      </c>
      <c r="G188" s="41">
        <v>1601.5666666666671</v>
      </c>
      <c r="H188" s="41">
        <v>1585.2333333333336</v>
      </c>
      <c r="I188" s="41">
        <v>1573.8166666666671</v>
      </c>
      <c r="J188" s="41">
        <v>1629.3166666666671</v>
      </c>
      <c r="K188" s="41">
        <v>1640.7333333333336</v>
      </c>
      <c r="L188" s="41">
        <v>1657.0666666666671</v>
      </c>
      <c r="M188" s="31">
        <v>1624.4</v>
      </c>
      <c r="N188" s="31">
        <v>1596.65</v>
      </c>
      <c r="O188" s="42">
        <v>9889800</v>
      </c>
      <c r="P188" s="43">
        <v>1.3973268529769137E-3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44525</v>
      </c>
      <c r="E189" s="40">
        <v>2498.1</v>
      </c>
      <c r="F189" s="40">
        <v>2510.0666666666662</v>
      </c>
      <c r="G189" s="41">
        <v>2481.1833333333325</v>
      </c>
      <c r="H189" s="41">
        <v>2464.2666666666664</v>
      </c>
      <c r="I189" s="41">
        <v>2435.3833333333328</v>
      </c>
      <c r="J189" s="41">
        <v>2526.9833333333322</v>
      </c>
      <c r="K189" s="41">
        <v>2555.8666666666663</v>
      </c>
      <c r="L189" s="41">
        <v>2572.7833333333319</v>
      </c>
      <c r="M189" s="31">
        <v>2538.9499999999998</v>
      </c>
      <c r="N189" s="31">
        <v>2493.15</v>
      </c>
      <c r="O189" s="42">
        <v>5025375</v>
      </c>
      <c r="P189" s="43">
        <v>-2.9124103455770486E-2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44525</v>
      </c>
      <c r="E190" s="40">
        <v>2836.6</v>
      </c>
      <c r="F190" s="40">
        <v>2806.5333333333333</v>
      </c>
      <c r="G190" s="41">
        <v>2765.0666666666666</v>
      </c>
      <c r="H190" s="41">
        <v>2693.5333333333333</v>
      </c>
      <c r="I190" s="41">
        <v>2652.0666666666666</v>
      </c>
      <c r="J190" s="41">
        <v>2878.0666666666666</v>
      </c>
      <c r="K190" s="41">
        <v>2919.5333333333328</v>
      </c>
      <c r="L190" s="41">
        <v>2991.0666666666666</v>
      </c>
      <c r="M190" s="31">
        <v>2848</v>
      </c>
      <c r="N190" s="31">
        <v>2735</v>
      </c>
      <c r="O190" s="42">
        <v>948250</v>
      </c>
      <c r="P190" s="43">
        <v>-6.8080649384655665E-3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44525</v>
      </c>
      <c r="E191" s="40">
        <v>541</v>
      </c>
      <c r="F191" s="40">
        <v>540.25</v>
      </c>
      <c r="G191" s="41">
        <v>537.4</v>
      </c>
      <c r="H191" s="41">
        <v>533.79999999999995</v>
      </c>
      <c r="I191" s="41">
        <v>530.94999999999993</v>
      </c>
      <c r="J191" s="41">
        <v>543.85</v>
      </c>
      <c r="K191" s="41">
        <v>546.69999999999993</v>
      </c>
      <c r="L191" s="41">
        <v>550.30000000000007</v>
      </c>
      <c r="M191" s="31">
        <v>543.1</v>
      </c>
      <c r="N191" s="31">
        <v>536.65</v>
      </c>
      <c r="O191" s="42">
        <v>3565500</v>
      </c>
      <c r="P191" s="43">
        <v>-2.221308103661045E-2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44525</v>
      </c>
      <c r="E192" s="40">
        <v>1154.2</v>
      </c>
      <c r="F192" s="40">
        <v>1167.4333333333332</v>
      </c>
      <c r="G192" s="41">
        <v>1135.8666666666663</v>
      </c>
      <c r="H192" s="41">
        <v>1117.5333333333331</v>
      </c>
      <c r="I192" s="41">
        <v>1085.9666666666662</v>
      </c>
      <c r="J192" s="41">
        <v>1185.7666666666664</v>
      </c>
      <c r="K192" s="41">
        <v>1217.3333333333335</v>
      </c>
      <c r="L192" s="41">
        <v>1235.6666666666665</v>
      </c>
      <c r="M192" s="31">
        <v>1199</v>
      </c>
      <c r="N192" s="31">
        <v>1149.0999999999999</v>
      </c>
      <c r="O192" s="42">
        <v>2132950</v>
      </c>
      <c r="P192" s="43">
        <v>-5.8258642765685022E-2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44525</v>
      </c>
      <c r="E193" s="40">
        <v>742.05</v>
      </c>
      <c r="F193" s="40">
        <v>743.33333333333337</v>
      </c>
      <c r="G193" s="41">
        <v>736.91666666666674</v>
      </c>
      <c r="H193" s="41">
        <v>731.78333333333342</v>
      </c>
      <c r="I193" s="41">
        <v>725.36666666666679</v>
      </c>
      <c r="J193" s="41">
        <v>748.4666666666667</v>
      </c>
      <c r="K193" s="41">
        <v>754.88333333333344</v>
      </c>
      <c r="L193" s="41">
        <v>760.01666666666665</v>
      </c>
      <c r="M193" s="31">
        <v>749.75</v>
      </c>
      <c r="N193" s="31">
        <v>738.2</v>
      </c>
      <c r="O193" s="42">
        <v>6735400</v>
      </c>
      <c r="P193" s="43">
        <v>-1.0285949393128985E-2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44525</v>
      </c>
      <c r="E194" s="40">
        <v>1655.1</v>
      </c>
      <c r="F194" s="40">
        <v>1663.3166666666666</v>
      </c>
      <c r="G194" s="41">
        <v>1638.9833333333331</v>
      </c>
      <c r="H194" s="41">
        <v>1622.8666666666666</v>
      </c>
      <c r="I194" s="41">
        <v>1598.5333333333331</v>
      </c>
      <c r="J194" s="41">
        <v>1679.4333333333332</v>
      </c>
      <c r="K194" s="41">
        <v>1703.7666666666667</v>
      </c>
      <c r="L194" s="41">
        <v>1719.8833333333332</v>
      </c>
      <c r="M194" s="31">
        <v>1687.65</v>
      </c>
      <c r="N194" s="31">
        <v>1647.2</v>
      </c>
      <c r="O194" s="42">
        <v>1373400</v>
      </c>
      <c r="P194" s="43">
        <v>4.0941658137154556E-3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44525</v>
      </c>
      <c r="E195" s="40">
        <v>7867.8</v>
      </c>
      <c r="F195" s="40">
        <v>7879.2000000000007</v>
      </c>
      <c r="G195" s="41">
        <v>7798.5500000000011</v>
      </c>
      <c r="H195" s="41">
        <v>7729.3</v>
      </c>
      <c r="I195" s="41">
        <v>7648.6500000000005</v>
      </c>
      <c r="J195" s="41">
        <v>7948.4500000000016</v>
      </c>
      <c r="K195" s="41">
        <v>8029.1000000000013</v>
      </c>
      <c r="L195" s="41">
        <v>8098.3500000000022</v>
      </c>
      <c r="M195" s="31">
        <v>7959.85</v>
      </c>
      <c r="N195" s="31">
        <v>7809.95</v>
      </c>
      <c r="O195" s="42">
        <v>1689300</v>
      </c>
      <c r="P195" s="43">
        <v>4.69846556441061E-3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44525</v>
      </c>
      <c r="E196" s="40">
        <v>757.15</v>
      </c>
      <c r="F196" s="40">
        <v>762.98333333333323</v>
      </c>
      <c r="G196" s="41">
        <v>748.66666666666652</v>
      </c>
      <c r="H196" s="41">
        <v>740.18333333333328</v>
      </c>
      <c r="I196" s="41">
        <v>725.86666666666656</v>
      </c>
      <c r="J196" s="41">
        <v>771.46666666666647</v>
      </c>
      <c r="K196" s="41">
        <v>785.7833333333333</v>
      </c>
      <c r="L196" s="41">
        <v>794.26666666666642</v>
      </c>
      <c r="M196" s="31">
        <v>777.3</v>
      </c>
      <c r="N196" s="31">
        <v>754.5</v>
      </c>
      <c r="O196" s="42">
        <v>25099100</v>
      </c>
      <c r="P196" s="43">
        <v>-1.4496452452656832E-2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44525</v>
      </c>
      <c r="E197" s="40">
        <v>338.65</v>
      </c>
      <c r="F197" s="40">
        <v>336.31666666666666</v>
      </c>
      <c r="G197" s="41">
        <v>331.63333333333333</v>
      </c>
      <c r="H197" s="41">
        <v>324.61666666666667</v>
      </c>
      <c r="I197" s="41">
        <v>319.93333333333334</v>
      </c>
      <c r="J197" s="41">
        <v>343.33333333333331</v>
      </c>
      <c r="K197" s="41">
        <v>348.01666666666659</v>
      </c>
      <c r="L197" s="41">
        <v>355.0333333333333</v>
      </c>
      <c r="M197" s="31">
        <v>341</v>
      </c>
      <c r="N197" s="31">
        <v>329.3</v>
      </c>
      <c r="O197" s="42">
        <v>165177300</v>
      </c>
      <c r="P197" s="43">
        <v>-1.1060702635821678E-3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44525</v>
      </c>
      <c r="E198" s="40">
        <v>1237.6500000000001</v>
      </c>
      <c r="F198" s="40">
        <v>1235.0000000000002</v>
      </c>
      <c r="G198" s="41">
        <v>1224.8000000000004</v>
      </c>
      <c r="H198" s="41">
        <v>1211.9500000000003</v>
      </c>
      <c r="I198" s="41">
        <v>1201.7500000000005</v>
      </c>
      <c r="J198" s="41">
        <v>1247.8500000000004</v>
      </c>
      <c r="K198" s="41">
        <v>1258.0500000000002</v>
      </c>
      <c r="L198" s="41">
        <v>1270.9000000000003</v>
      </c>
      <c r="M198" s="31">
        <v>1245.2</v>
      </c>
      <c r="N198" s="31">
        <v>1222.1500000000001</v>
      </c>
      <c r="O198" s="42">
        <v>2072000</v>
      </c>
      <c r="P198" s="43">
        <v>3.875968992248062E-3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44525</v>
      </c>
      <c r="E199" s="40">
        <v>2315.5</v>
      </c>
      <c r="F199" s="40">
        <v>2336.7833333333333</v>
      </c>
      <c r="G199" s="41">
        <v>2283.9166666666665</v>
      </c>
      <c r="H199" s="41">
        <v>2252.333333333333</v>
      </c>
      <c r="I199" s="41">
        <v>2199.4666666666662</v>
      </c>
      <c r="J199" s="41">
        <v>2368.3666666666668</v>
      </c>
      <c r="K199" s="41">
        <v>2421.2333333333336</v>
      </c>
      <c r="L199" s="41">
        <v>2452.8166666666671</v>
      </c>
      <c r="M199" s="31">
        <v>2389.65</v>
      </c>
      <c r="N199" s="31">
        <v>2305.1999999999998</v>
      </c>
      <c r="O199" s="42">
        <v>467750</v>
      </c>
      <c r="P199" s="43">
        <v>2.9152915291529153E-2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44525</v>
      </c>
      <c r="E200" s="40">
        <v>664.1</v>
      </c>
      <c r="F200" s="40">
        <v>663.80000000000007</v>
      </c>
      <c r="G200" s="41">
        <v>658.80000000000018</v>
      </c>
      <c r="H200" s="41">
        <v>653.50000000000011</v>
      </c>
      <c r="I200" s="41">
        <v>648.50000000000023</v>
      </c>
      <c r="J200" s="41">
        <v>669.10000000000014</v>
      </c>
      <c r="K200" s="41">
        <v>674.09999999999991</v>
      </c>
      <c r="L200" s="41">
        <v>679.40000000000009</v>
      </c>
      <c r="M200" s="31">
        <v>668.8</v>
      </c>
      <c r="N200" s="31">
        <v>658.5</v>
      </c>
      <c r="O200" s="42">
        <v>30368800</v>
      </c>
      <c r="P200" s="43">
        <v>6.0957833081550982E-3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44525</v>
      </c>
      <c r="E201" s="40">
        <v>320.8</v>
      </c>
      <c r="F201" s="40">
        <v>322.2</v>
      </c>
      <c r="G201" s="41">
        <v>317.09999999999997</v>
      </c>
      <c r="H201" s="41">
        <v>313.39999999999998</v>
      </c>
      <c r="I201" s="41">
        <v>308.29999999999995</v>
      </c>
      <c r="J201" s="41">
        <v>325.89999999999998</v>
      </c>
      <c r="K201" s="41">
        <v>331</v>
      </c>
      <c r="L201" s="41">
        <v>334.7</v>
      </c>
      <c r="M201" s="31">
        <v>327.3</v>
      </c>
      <c r="N201" s="31">
        <v>318.5</v>
      </c>
      <c r="O201" s="42">
        <v>78597000</v>
      </c>
      <c r="P201" s="43">
        <v>2.103733170134639E-3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44518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15" t="s">
        <v>16</v>
      </c>
      <c r="B8" s="517"/>
      <c r="C8" s="521" t="s">
        <v>20</v>
      </c>
      <c r="D8" s="521" t="s">
        <v>21</v>
      </c>
      <c r="E8" s="512" t="s">
        <v>22</v>
      </c>
      <c r="F8" s="513"/>
      <c r="G8" s="514"/>
      <c r="H8" s="512" t="s">
        <v>23</v>
      </c>
      <c r="I8" s="513"/>
      <c r="J8" s="514"/>
      <c r="K8" s="26"/>
      <c r="L8" s="53"/>
      <c r="M8" s="53"/>
      <c r="N8" s="1"/>
      <c r="O8" s="1"/>
    </row>
    <row r="9" spans="1:15" ht="36" customHeight="1">
      <c r="A9" s="519"/>
      <c r="B9" s="520"/>
      <c r="C9" s="520"/>
      <c r="D9" s="52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17898.650000000001</v>
      </c>
      <c r="D10" s="35">
        <v>17933.516666666666</v>
      </c>
      <c r="E10" s="35">
        <v>17844.383333333331</v>
      </c>
      <c r="F10" s="35">
        <v>17790.116666666665</v>
      </c>
      <c r="G10" s="35">
        <v>17700.98333333333</v>
      </c>
      <c r="H10" s="35">
        <v>17987.783333333333</v>
      </c>
      <c r="I10" s="35">
        <v>18076.916666666672</v>
      </c>
      <c r="J10" s="35">
        <v>18131.183333333334</v>
      </c>
      <c r="K10" s="37">
        <v>18022.650000000001</v>
      </c>
      <c r="L10" s="37">
        <v>17879.25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38041.550000000003</v>
      </c>
      <c r="D11" s="40">
        <v>38159.683333333334</v>
      </c>
      <c r="E11" s="40">
        <v>37863.066666666666</v>
      </c>
      <c r="F11" s="40">
        <v>37684.583333333328</v>
      </c>
      <c r="G11" s="40">
        <v>37387.96666666666</v>
      </c>
      <c r="H11" s="40">
        <v>38338.166666666672</v>
      </c>
      <c r="I11" s="40">
        <v>38634.78333333334</v>
      </c>
      <c r="J11" s="40">
        <v>38813.266666666677</v>
      </c>
      <c r="K11" s="31">
        <v>38456.300000000003</v>
      </c>
      <c r="L11" s="31">
        <v>37981.199999999997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2334.85</v>
      </c>
      <c r="D12" s="40">
        <v>2337.7333333333331</v>
      </c>
      <c r="E12" s="40">
        <v>2319.1166666666663</v>
      </c>
      <c r="F12" s="40">
        <v>2303.3833333333332</v>
      </c>
      <c r="G12" s="40">
        <v>2284.7666666666664</v>
      </c>
      <c r="H12" s="40">
        <v>2353.4666666666662</v>
      </c>
      <c r="I12" s="40">
        <v>2372.083333333333</v>
      </c>
      <c r="J12" s="40">
        <v>2387.8166666666662</v>
      </c>
      <c r="K12" s="31">
        <v>2356.35</v>
      </c>
      <c r="L12" s="31">
        <v>2322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5245.6</v>
      </c>
      <c r="D13" s="40">
        <v>5259.3666666666668</v>
      </c>
      <c r="E13" s="40">
        <v>5224.7333333333336</v>
      </c>
      <c r="F13" s="40">
        <v>5203.8666666666668</v>
      </c>
      <c r="G13" s="40">
        <v>5169.2333333333336</v>
      </c>
      <c r="H13" s="40">
        <v>5280.2333333333336</v>
      </c>
      <c r="I13" s="40">
        <v>5314.8666666666668</v>
      </c>
      <c r="J13" s="40">
        <v>5335.7333333333336</v>
      </c>
      <c r="K13" s="31">
        <v>5294</v>
      </c>
      <c r="L13" s="31">
        <v>5238.5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36660.9</v>
      </c>
      <c r="D14" s="40">
        <v>36642.700000000004</v>
      </c>
      <c r="E14" s="40">
        <v>36449.450000000012</v>
      </c>
      <c r="F14" s="40">
        <v>36238.000000000007</v>
      </c>
      <c r="G14" s="40">
        <v>36044.750000000015</v>
      </c>
      <c r="H14" s="40">
        <v>36854.150000000009</v>
      </c>
      <c r="I14" s="40">
        <v>37047.399999999994</v>
      </c>
      <c r="J14" s="40">
        <v>37258.850000000006</v>
      </c>
      <c r="K14" s="31">
        <v>36835.949999999997</v>
      </c>
      <c r="L14" s="31">
        <v>36431.25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4061.7</v>
      </c>
      <c r="D15" s="40">
        <v>4072.3833333333332</v>
      </c>
      <c r="E15" s="40">
        <v>4044.3666666666668</v>
      </c>
      <c r="F15" s="40">
        <v>4027.0333333333338</v>
      </c>
      <c r="G15" s="40">
        <v>3999.0166666666673</v>
      </c>
      <c r="H15" s="40">
        <v>4089.7166666666662</v>
      </c>
      <c r="I15" s="40">
        <v>4117.7333333333327</v>
      </c>
      <c r="J15" s="40">
        <v>4135.0666666666657</v>
      </c>
      <c r="K15" s="31">
        <v>4100.3999999999996</v>
      </c>
      <c r="L15" s="31">
        <v>4055.05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8884.7999999999993</v>
      </c>
      <c r="D16" s="40">
        <v>8899.4333333333325</v>
      </c>
      <c r="E16" s="40">
        <v>8854.9166666666642</v>
      </c>
      <c r="F16" s="40">
        <v>8825.033333333331</v>
      </c>
      <c r="G16" s="40">
        <v>8780.5166666666628</v>
      </c>
      <c r="H16" s="40">
        <v>8929.3166666666657</v>
      </c>
      <c r="I16" s="40">
        <v>8973.8333333333321</v>
      </c>
      <c r="J16" s="40">
        <v>9003.7166666666672</v>
      </c>
      <c r="K16" s="31">
        <v>8943.9500000000007</v>
      </c>
      <c r="L16" s="31">
        <v>8869.5499999999993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2471.5500000000002</v>
      </c>
      <c r="D17" s="40">
        <v>2476.9833333333331</v>
      </c>
      <c r="E17" s="40">
        <v>2457.6166666666663</v>
      </c>
      <c r="F17" s="40">
        <v>2443.6833333333334</v>
      </c>
      <c r="G17" s="40">
        <v>2424.3166666666666</v>
      </c>
      <c r="H17" s="40">
        <v>2490.9166666666661</v>
      </c>
      <c r="I17" s="40">
        <v>2510.2833333333328</v>
      </c>
      <c r="J17" s="40">
        <v>2524.2166666666658</v>
      </c>
      <c r="K17" s="31">
        <v>2496.35</v>
      </c>
      <c r="L17" s="31">
        <v>2463.0500000000002</v>
      </c>
      <c r="M17" s="31">
        <v>2.7903699999999998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1244.7</v>
      </c>
      <c r="D18" s="40">
        <v>1243.25</v>
      </c>
      <c r="E18" s="40">
        <v>1231.6500000000001</v>
      </c>
      <c r="F18" s="40">
        <v>1218.6000000000001</v>
      </c>
      <c r="G18" s="40">
        <v>1207.0000000000002</v>
      </c>
      <c r="H18" s="40">
        <v>1256.3</v>
      </c>
      <c r="I18" s="40">
        <v>1267.8999999999999</v>
      </c>
      <c r="J18" s="40">
        <v>1280.9499999999998</v>
      </c>
      <c r="K18" s="31">
        <v>1254.8499999999999</v>
      </c>
      <c r="L18" s="31">
        <v>1230.2</v>
      </c>
      <c r="M18" s="31">
        <v>10.27782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987.2</v>
      </c>
      <c r="D19" s="40">
        <v>980.73333333333323</v>
      </c>
      <c r="E19" s="40">
        <v>966.46666666666647</v>
      </c>
      <c r="F19" s="40">
        <v>945.73333333333323</v>
      </c>
      <c r="G19" s="40">
        <v>931.46666666666647</v>
      </c>
      <c r="H19" s="40">
        <v>1001.4666666666665</v>
      </c>
      <c r="I19" s="40">
        <v>1015.7333333333331</v>
      </c>
      <c r="J19" s="40">
        <v>1036.4666666666665</v>
      </c>
      <c r="K19" s="31">
        <v>995</v>
      </c>
      <c r="L19" s="31">
        <v>960</v>
      </c>
      <c r="M19" s="31">
        <v>14.060140000000001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1706.45</v>
      </c>
      <c r="D20" s="40">
        <v>1706.2166666666665</v>
      </c>
      <c r="E20" s="40">
        <v>1682.7333333333329</v>
      </c>
      <c r="F20" s="40">
        <v>1659.0166666666664</v>
      </c>
      <c r="G20" s="40">
        <v>1635.5333333333328</v>
      </c>
      <c r="H20" s="40">
        <v>1729.9333333333329</v>
      </c>
      <c r="I20" s="40">
        <v>1753.4166666666665</v>
      </c>
      <c r="J20" s="40">
        <v>1777.133333333333</v>
      </c>
      <c r="K20" s="31">
        <v>1729.7</v>
      </c>
      <c r="L20" s="31">
        <v>1682.5</v>
      </c>
      <c r="M20" s="31">
        <v>14.76385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1313.5</v>
      </c>
      <c r="D21" s="40">
        <v>1321.9333333333334</v>
      </c>
      <c r="E21" s="40">
        <v>1285.5666666666668</v>
      </c>
      <c r="F21" s="40">
        <v>1257.6333333333334</v>
      </c>
      <c r="G21" s="40">
        <v>1221.2666666666669</v>
      </c>
      <c r="H21" s="40">
        <v>1349.8666666666668</v>
      </c>
      <c r="I21" s="40">
        <v>1386.2333333333336</v>
      </c>
      <c r="J21" s="40">
        <v>1414.1666666666667</v>
      </c>
      <c r="K21" s="31">
        <v>1358.3</v>
      </c>
      <c r="L21" s="31">
        <v>1294</v>
      </c>
      <c r="M21" s="31">
        <v>21.8019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735.55</v>
      </c>
      <c r="D22" s="40">
        <v>737.85</v>
      </c>
      <c r="E22" s="40">
        <v>730.7</v>
      </c>
      <c r="F22" s="40">
        <v>725.85</v>
      </c>
      <c r="G22" s="40">
        <v>718.7</v>
      </c>
      <c r="H22" s="40">
        <v>742.7</v>
      </c>
      <c r="I22" s="40">
        <v>749.84999999999991</v>
      </c>
      <c r="J22" s="40">
        <v>754.7</v>
      </c>
      <c r="K22" s="31">
        <v>745</v>
      </c>
      <c r="L22" s="31">
        <v>733</v>
      </c>
      <c r="M22" s="31">
        <v>24.440249999999999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1636.2</v>
      </c>
      <c r="D23" s="40">
        <v>1635.7333333333333</v>
      </c>
      <c r="E23" s="40">
        <v>1611.4666666666667</v>
      </c>
      <c r="F23" s="40">
        <v>1586.7333333333333</v>
      </c>
      <c r="G23" s="40">
        <v>1562.4666666666667</v>
      </c>
      <c r="H23" s="40">
        <v>1660.4666666666667</v>
      </c>
      <c r="I23" s="40">
        <v>1684.7333333333336</v>
      </c>
      <c r="J23" s="40">
        <v>1709.4666666666667</v>
      </c>
      <c r="K23" s="31">
        <v>1660</v>
      </c>
      <c r="L23" s="31">
        <v>1611</v>
      </c>
      <c r="M23" s="31">
        <v>5.9319199999999999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1857.5</v>
      </c>
      <c r="D24" s="40">
        <v>1870.7333333333333</v>
      </c>
      <c r="E24" s="40">
        <v>1816.7666666666667</v>
      </c>
      <c r="F24" s="40">
        <v>1776.0333333333333</v>
      </c>
      <c r="G24" s="40">
        <v>1722.0666666666666</v>
      </c>
      <c r="H24" s="40">
        <v>1911.4666666666667</v>
      </c>
      <c r="I24" s="40">
        <v>1965.4333333333334</v>
      </c>
      <c r="J24" s="40">
        <v>2006.1666666666667</v>
      </c>
      <c r="K24" s="31">
        <v>1924.7</v>
      </c>
      <c r="L24" s="31">
        <v>1830</v>
      </c>
      <c r="M24" s="31">
        <v>0.81540999999999997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104.55</v>
      </c>
      <c r="D25" s="40">
        <v>105.41666666666667</v>
      </c>
      <c r="E25" s="40">
        <v>103.38333333333334</v>
      </c>
      <c r="F25" s="40">
        <v>102.21666666666667</v>
      </c>
      <c r="G25" s="40">
        <v>100.18333333333334</v>
      </c>
      <c r="H25" s="40">
        <v>106.58333333333334</v>
      </c>
      <c r="I25" s="40">
        <v>108.61666666666667</v>
      </c>
      <c r="J25" s="40">
        <v>109.78333333333335</v>
      </c>
      <c r="K25" s="31">
        <v>107.45</v>
      </c>
      <c r="L25" s="31">
        <v>104.25</v>
      </c>
      <c r="M25" s="31">
        <v>19.026489999999999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281.60000000000002</v>
      </c>
      <c r="D26" s="40">
        <v>284.25000000000006</v>
      </c>
      <c r="E26" s="40">
        <v>276.9500000000001</v>
      </c>
      <c r="F26" s="40">
        <v>272.30000000000007</v>
      </c>
      <c r="G26" s="40">
        <v>265.00000000000011</v>
      </c>
      <c r="H26" s="40">
        <v>288.90000000000009</v>
      </c>
      <c r="I26" s="40">
        <v>296.20000000000005</v>
      </c>
      <c r="J26" s="40">
        <v>300.85000000000008</v>
      </c>
      <c r="K26" s="31">
        <v>291.55</v>
      </c>
      <c r="L26" s="31">
        <v>279.60000000000002</v>
      </c>
      <c r="M26" s="31">
        <v>29.7043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2163.6</v>
      </c>
      <c r="D27" s="40">
        <v>2156.4166666666665</v>
      </c>
      <c r="E27" s="40">
        <v>2112.833333333333</v>
      </c>
      <c r="F27" s="40">
        <v>2062.0666666666666</v>
      </c>
      <c r="G27" s="40">
        <v>2018.4833333333331</v>
      </c>
      <c r="H27" s="40">
        <v>2207.1833333333329</v>
      </c>
      <c r="I27" s="40">
        <v>2250.766666666666</v>
      </c>
      <c r="J27" s="40">
        <v>2301.5333333333328</v>
      </c>
      <c r="K27" s="31">
        <v>2200</v>
      </c>
      <c r="L27" s="31">
        <v>2105.65</v>
      </c>
      <c r="M27" s="31">
        <v>0.57621999999999995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785.7</v>
      </c>
      <c r="D28" s="40">
        <v>785.1</v>
      </c>
      <c r="E28" s="40">
        <v>775.7</v>
      </c>
      <c r="F28" s="40">
        <v>765.7</v>
      </c>
      <c r="G28" s="40">
        <v>756.30000000000007</v>
      </c>
      <c r="H28" s="40">
        <v>795.1</v>
      </c>
      <c r="I28" s="40">
        <v>804.49999999999989</v>
      </c>
      <c r="J28" s="40">
        <v>814.5</v>
      </c>
      <c r="K28" s="31">
        <v>794.5</v>
      </c>
      <c r="L28" s="31">
        <v>775.1</v>
      </c>
      <c r="M28" s="31">
        <v>8.7420899999999993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3476.9</v>
      </c>
      <c r="D29" s="40">
        <v>3493.25</v>
      </c>
      <c r="E29" s="40">
        <v>3446.45</v>
      </c>
      <c r="F29" s="40">
        <v>3416</v>
      </c>
      <c r="G29" s="40">
        <v>3369.2</v>
      </c>
      <c r="H29" s="40">
        <v>3523.7</v>
      </c>
      <c r="I29" s="40">
        <v>3570.5</v>
      </c>
      <c r="J29" s="40">
        <v>3600.95</v>
      </c>
      <c r="K29" s="31">
        <v>3540.05</v>
      </c>
      <c r="L29" s="31">
        <v>3462.8</v>
      </c>
      <c r="M29" s="31">
        <v>1.10409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665.55</v>
      </c>
      <c r="D30" s="40">
        <v>668.35</v>
      </c>
      <c r="E30" s="40">
        <v>661.7</v>
      </c>
      <c r="F30" s="40">
        <v>657.85</v>
      </c>
      <c r="G30" s="40">
        <v>651.20000000000005</v>
      </c>
      <c r="H30" s="40">
        <v>672.2</v>
      </c>
      <c r="I30" s="40">
        <v>678.84999999999991</v>
      </c>
      <c r="J30" s="40">
        <v>682.7</v>
      </c>
      <c r="K30" s="31">
        <v>675</v>
      </c>
      <c r="L30" s="31">
        <v>664.5</v>
      </c>
      <c r="M30" s="31">
        <v>10.4299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409.15</v>
      </c>
      <c r="D31" s="40">
        <v>408.38333333333327</v>
      </c>
      <c r="E31" s="40">
        <v>405.81666666666655</v>
      </c>
      <c r="F31" s="40">
        <v>402.48333333333329</v>
      </c>
      <c r="G31" s="40">
        <v>399.91666666666657</v>
      </c>
      <c r="H31" s="40">
        <v>411.71666666666653</v>
      </c>
      <c r="I31" s="40">
        <v>414.28333333333325</v>
      </c>
      <c r="J31" s="40">
        <v>417.6166666666665</v>
      </c>
      <c r="K31" s="31">
        <v>410.95</v>
      </c>
      <c r="L31" s="31">
        <v>405.05</v>
      </c>
      <c r="M31" s="31">
        <v>14.48686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5733.95</v>
      </c>
      <c r="D32" s="40">
        <v>5551.166666666667</v>
      </c>
      <c r="E32" s="40">
        <v>5257.9333333333343</v>
      </c>
      <c r="F32" s="40">
        <v>4781.916666666667</v>
      </c>
      <c r="G32" s="40">
        <v>4488.6833333333343</v>
      </c>
      <c r="H32" s="40">
        <v>6027.1833333333343</v>
      </c>
      <c r="I32" s="40">
        <v>6320.4166666666661</v>
      </c>
      <c r="J32" s="40">
        <v>6796.4333333333343</v>
      </c>
      <c r="K32" s="31">
        <v>5844.4</v>
      </c>
      <c r="L32" s="31">
        <v>5075.1499999999996</v>
      </c>
      <c r="M32" s="31">
        <v>64.821250000000006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230.2</v>
      </c>
      <c r="D33" s="40">
        <v>231.44999999999996</v>
      </c>
      <c r="E33" s="40">
        <v>228.04999999999993</v>
      </c>
      <c r="F33" s="40">
        <v>225.89999999999998</v>
      </c>
      <c r="G33" s="40">
        <v>222.49999999999994</v>
      </c>
      <c r="H33" s="40">
        <v>233.59999999999991</v>
      </c>
      <c r="I33" s="40">
        <v>236.99999999999994</v>
      </c>
      <c r="J33" s="40">
        <v>239.14999999999989</v>
      </c>
      <c r="K33" s="31">
        <v>234.85</v>
      </c>
      <c r="L33" s="31">
        <v>229.3</v>
      </c>
      <c r="M33" s="31">
        <v>20.320329999999998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146</v>
      </c>
      <c r="D34" s="40">
        <v>146</v>
      </c>
      <c r="E34" s="40">
        <v>144</v>
      </c>
      <c r="F34" s="40">
        <v>142</v>
      </c>
      <c r="G34" s="40">
        <v>140</v>
      </c>
      <c r="H34" s="40">
        <v>148</v>
      </c>
      <c r="I34" s="40">
        <v>150</v>
      </c>
      <c r="J34" s="40">
        <v>152</v>
      </c>
      <c r="K34" s="31">
        <v>148</v>
      </c>
      <c r="L34" s="31">
        <v>144</v>
      </c>
      <c r="M34" s="31">
        <v>163.42804000000001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3230.25</v>
      </c>
      <c r="D35" s="40">
        <v>3211.7333333333336</v>
      </c>
      <c r="E35" s="40">
        <v>3183.5666666666671</v>
      </c>
      <c r="F35" s="40">
        <v>3136.8833333333337</v>
      </c>
      <c r="G35" s="40">
        <v>3108.7166666666672</v>
      </c>
      <c r="H35" s="40">
        <v>3258.416666666667</v>
      </c>
      <c r="I35" s="40">
        <v>3286.583333333333</v>
      </c>
      <c r="J35" s="40">
        <v>3333.2666666666669</v>
      </c>
      <c r="K35" s="31">
        <v>3239.9</v>
      </c>
      <c r="L35" s="31">
        <v>3165.05</v>
      </c>
      <c r="M35" s="31">
        <v>16.16452</v>
      </c>
      <c r="N35" s="1"/>
      <c r="O35" s="1"/>
    </row>
    <row r="36" spans="1:15" ht="12.75" customHeight="1">
      <c r="A36" s="56">
        <v>27</v>
      </c>
      <c r="B36" s="31" t="s">
        <v>308</v>
      </c>
      <c r="C36" s="31">
        <v>2291.85</v>
      </c>
      <c r="D36" s="40">
        <v>2310.5</v>
      </c>
      <c r="E36" s="40">
        <v>2261.35</v>
      </c>
      <c r="F36" s="40">
        <v>2230.85</v>
      </c>
      <c r="G36" s="40">
        <v>2181.6999999999998</v>
      </c>
      <c r="H36" s="40">
        <v>2341</v>
      </c>
      <c r="I36" s="40">
        <v>2390.1499999999996</v>
      </c>
      <c r="J36" s="40">
        <v>2420.65</v>
      </c>
      <c r="K36" s="31">
        <v>2359.65</v>
      </c>
      <c r="L36" s="31">
        <v>2280</v>
      </c>
      <c r="M36" s="31">
        <v>5.9579800000000001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666.55</v>
      </c>
      <c r="D37" s="40">
        <v>672.66666666666663</v>
      </c>
      <c r="E37" s="40">
        <v>658.7833333333333</v>
      </c>
      <c r="F37" s="40">
        <v>651.01666666666665</v>
      </c>
      <c r="G37" s="40">
        <v>637.13333333333333</v>
      </c>
      <c r="H37" s="40">
        <v>680.43333333333328</v>
      </c>
      <c r="I37" s="40">
        <v>694.31666666666672</v>
      </c>
      <c r="J37" s="40">
        <v>702.08333333333326</v>
      </c>
      <c r="K37" s="31">
        <v>686.55</v>
      </c>
      <c r="L37" s="31">
        <v>664.9</v>
      </c>
      <c r="M37" s="31">
        <v>18.91189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5126.3999999999996</v>
      </c>
      <c r="D38" s="40">
        <v>5128.7166666666662</v>
      </c>
      <c r="E38" s="40">
        <v>5077.4333333333325</v>
      </c>
      <c r="F38" s="40">
        <v>5028.4666666666662</v>
      </c>
      <c r="G38" s="40">
        <v>4977.1833333333325</v>
      </c>
      <c r="H38" s="40">
        <v>5177.6833333333325</v>
      </c>
      <c r="I38" s="40">
        <v>5228.9666666666672</v>
      </c>
      <c r="J38" s="40">
        <v>5277.9333333333325</v>
      </c>
      <c r="K38" s="31">
        <v>5180</v>
      </c>
      <c r="L38" s="31">
        <v>5079.75</v>
      </c>
      <c r="M38" s="31">
        <v>4.4791400000000001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712.35</v>
      </c>
      <c r="D39" s="40">
        <v>714.66666666666663</v>
      </c>
      <c r="E39" s="40">
        <v>704.43333333333328</v>
      </c>
      <c r="F39" s="40">
        <v>696.51666666666665</v>
      </c>
      <c r="G39" s="40">
        <v>686.2833333333333</v>
      </c>
      <c r="H39" s="40">
        <v>722.58333333333326</v>
      </c>
      <c r="I39" s="40">
        <v>732.81666666666661</v>
      </c>
      <c r="J39" s="40">
        <v>740.73333333333323</v>
      </c>
      <c r="K39" s="31">
        <v>724.9</v>
      </c>
      <c r="L39" s="31">
        <v>706.75</v>
      </c>
      <c r="M39" s="31">
        <v>180.83445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3583.8</v>
      </c>
      <c r="D40" s="40">
        <v>3601.4</v>
      </c>
      <c r="E40" s="40">
        <v>3558.8</v>
      </c>
      <c r="F40" s="40">
        <v>3533.8</v>
      </c>
      <c r="G40" s="40">
        <v>3491.2000000000003</v>
      </c>
      <c r="H40" s="40">
        <v>3626.4</v>
      </c>
      <c r="I40" s="40">
        <v>3668.9999999999995</v>
      </c>
      <c r="J40" s="40">
        <v>3694</v>
      </c>
      <c r="K40" s="31">
        <v>3644</v>
      </c>
      <c r="L40" s="31">
        <v>3576.4</v>
      </c>
      <c r="M40" s="31">
        <v>3.48752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7607.65</v>
      </c>
      <c r="D41" s="40">
        <v>7606.9666666666672</v>
      </c>
      <c r="E41" s="40">
        <v>7521.9333333333343</v>
      </c>
      <c r="F41" s="40">
        <v>7436.2166666666672</v>
      </c>
      <c r="G41" s="40">
        <v>7351.1833333333343</v>
      </c>
      <c r="H41" s="40">
        <v>7692.6833333333343</v>
      </c>
      <c r="I41" s="40">
        <v>7777.7166666666672</v>
      </c>
      <c r="J41" s="40">
        <v>7863.4333333333343</v>
      </c>
      <c r="K41" s="31">
        <v>7692</v>
      </c>
      <c r="L41" s="31">
        <v>7521.25</v>
      </c>
      <c r="M41" s="31">
        <v>6.4557399999999996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18255.400000000001</v>
      </c>
      <c r="D42" s="40">
        <v>18262.433333333334</v>
      </c>
      <c r="E42" s="40">
        <v>18104.866666666669</v>
      </c>
      <c r="F42" s="40">
        <v>17954.333333333336</v>
      </c>
      <c r="G42" s="40">
        <v>17796.76666666667</v>
      </c>
      <c r="H42" s="40">
        <v>18412.966666666667</v>
      </c>
      <c r="I42" s="40">
        <v>18570.533333333333</v>
      </c>
      <c r="J42" s="40">
        <v>18721.066666666666</v>
      </c>
      <c r="K42" s="31">
        <v>18420</v>
      </c>
      <c r="L42" s="31">
        <v>18111.900000000001</v>
      </c>
      <c r="M42" s="31">
        <v>1.4610000000000001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4929.7</v>
      </c>
      <c r="D43" s="40">
        <v>4937.05</v>
      </c>
      <c r="E43" s="40">
        <v>4890.1500000000005</v>
      </c>
      <c r="F43" s="40">
        <v>4850.6000000000004</v>
      </c>
      <c r="G43" s="40">
        <v>4803.7000000000007</v>
      </c>
      <c r="H43" s="40">
        <v>4976.6000000000004</v>
      </c>
      <c r="I43" s="40">
        <v>5023.5</v>
      </c>
      <c r="J43" s="40">
        <v>5063.05</v>
      </c>
      <c r="K43" s="31">
        <v>4983.95</v>
      </c>
      <c r="L43" s="31">
        <v>4897.5</v>
      </c>
      <c r="M43" s="31">
        <v>0.13178000000000001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2322.15</v>
      </c>
      <c r="D44" s="40">
        <v>2332.7166666666667</v>
      </c>
      <c r="E44" s="40">
        <v>2305.4333333333334</v>
      </c>
      <c r="F44" s="40">
        <v>2288.7166666666667</v>
      </c>
      <c r="G44" s="40">
        <v>2261.4333333333334</v>
      </c>
      <c r="H44" s="40">
        <v>2349.4333333333334</v>
      </c>
      <c r="I44" s="40">
        <v>2376.7166666666672</v>
      </c>
      <c r="J44" s="40">
        <v>2393.4333333333334</v>
      </c>
      <c r="K44" s="31">
        <v>2360</v>
      </c>
      <c r="L44" s="31">
        <v>2316</v>
      </c>
      <c r="M44" s="31">
        <v>1.86764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311.2</v>
      </c>
      <c r="D45" s="40">
        <v>312.88333333333327</v>
      </c>
      <c r="E45" s="40">
        <v>308.11666666666656</v>
      </c>
      <c r="F45" s="40">
        <v>305.0333333333333</v>
      </c>
      <c r="G45" s="40">
        <v>300.26666666666659</v>
      </c>
      <c r="H45" s="40">
        <v>315.96666666666653</v>
      </c>
      <c r="I45" s="40">
        <v>320.73333333333329</v>
      </c>
      <c r="J45" s="40">
        <v>323.81666666666649</v>
      </c>
      <c r="K45" s="31">
        <v>317.64999999999998</v>
      </c>
      <c r="L45" s="31">
        <v>309.8</v>
      </c>
      <c r="M45" s="31">
        <v>33.094740000000002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97.55</v>
      </c>
      <c r="D46" s="40">
        <v>97.3</v>
      </c>
      <c r="E46" s="40">
        <v>95.75</v>
      </c>
      <c r="F46" s="40">
        <v>93.95</v>
      </c>
      <c r="G46" s="40">
        <v>92.4</v>
      </c>
      <c r="H46" s="40">
        <v>99.1</v>
      </c>
      <c r="I46" s="40">
        <v>100.64999999999998</v>
      </c>
      <c r="J46" s="40">
        <v>102.44999999999999</v>
      </c>
      <c r="K46" s="31">
        <v>98.85</v>
      </c>
      <c r="L46" s="31">
        <v>95.5</v>
      </c>
      <c r="M46" s="31">
        <v>366.09591999999998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59.5</v>
      </c>
      <c r="D47" s="40">
        <v>59.866666666666667</v>
      </c>
      <c r="E47" s="40">
        <v>58.933333333333337</v>
      </c>
      <c r="F47" s="40">
        <v>58.366666666666667</v>
      </c>
      <c r="G47" s="40">
        <v>57.433333333333337</v>
      </c>
      <c r="H47" s="40">
        <v>60.433333333333337</v>
      </c>
      <c r="I47" s="40">
        <v>61.36666666666666</v>
      </c>
      <c r="J47" s="40">
        <v>61.933333333333337</v>
      </c>
      <c r="K47" s="31">
        <v>60.8</v>
      </c>
      <c r="L47" s="31">
        <v>59.3</v>
      </c>
      <c r="M47" s="31">
        <v>39.510509999999996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2174.35</v>
      </c>
      <c r="D48" s="40">
        <v>2195.25</v>
      </c>
      <c r="E48" s="40">
        <v>2147.65</v>
      </c>
      <c r="F48" s="40">
        <v>2120.9500000000003</v>
      </c>
      <c r="G48" s="40">
        <v>2073.3500000000004</v>
      </c>
      <c r="H48" s="40">
        <v>2221.9499999999998</v>
      </c>
      <c r="I48" s="40">
        <v>2269.5500000000002</v>
      </c>
      <c r="J48" s="40">
        <v>2296.2499999999995</v>
      </c>
      <c r="K48" s="31">
        <v>2242.85</v>
      </c>
      <c r="L48" s="31">
        <v>2168.5500000000002</v>
      </c>
      <c r="M48" s="31">
        <v>8.4494399999999992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792.15</v>
      </c>
      <c r="D49" s="40">
        <v>796.18333333333339</v>
      </c>
      <c r="E49" s="40">
        <v>780.96666666666681</v>
      </c>
      <c r="F49" s="40">
        <v>769.78333333333342</v>
      </c>
      <c r="G49" s="40">
        <v>754.56666666666683</v>
      </c>
      <c r="H49" s="40">
        <v>807.36666666666679</v>
      </c>
      <c r="I49" s="40">
        <v>822.58333333333348</v>
      </c>
      <c r="J49" s="40">
        <v>833.76666666666677</v>
      </c>
      <c r="K49" s="31">
        <v>811.4</v>
      </c>
      <c r="L49" s="31">
        <v>785</v>
      </c>
      <c r="M49" s="31">
        <v>6.7751599999999996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215.45</v>
      </c>
      <c r="D50" s="40">
        <v>215.43333333333331</v>
      </c>
      <c r="E50" s="40">
        <v>213.06666666666661</v>
      </c>
      <c r="F50" s="40">
        <v>210.68333333333331</v>
      </c>
      <c r="G50" s="40">
        <v>208.31666666666661</v>
      </c>
      <c r="H50" s="40">
        <v>217.81666666666661</v>
      </c>
      <c r="I50" s="40">
        <v>220.18333333333334</v>
      </c>
      <c r="J50" s="40">
        <v>222.56666666666661</v>
      </c>
      <c r="K50" s="31">
        <v>217.8</v>
      </c>
      <c r="L50" s="31">
        <v>213.05</v>
      </c>
      <c r="M50" s="31">
        <v>60.282020000000003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802.75</v>
      </c>
      <c r="D51" s="40">
        <v>807.91666666666663</v>
      </c>
      <c r="E51" s="40">
        <v>790.83333333333326</v>
      </c>
      <c r="F51" s="40">
        <v>778.91666666666663</v>
      </c>
      <c r="G51" s="40">
        <v>761.83333333333326</v>
      </c>
      <c r="H51" s="40">
        <v>819.83333333333326</v>
      </c>
      <c r="I51" s="40">
        <v>836.91666666666652</v>
      </c>
      <c r="J51" s="40">
        <v>848.83333333333326</v>
      </c>
      <c r="K51" s="31">
        <v>825</v>
      </c>
      <c r="L51" s="31">
        <v>796</v>
      </c>
      <c r="M51" s="31">
        <v>28.671759999999999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64.05</v>
      </c>
      <c r="D52" s="40">
        <v>64.100000000000009</v>
      </c>
      <c r="E52" s="40">
        <v>63.250000000000014</v>
      </c>
      <c r="F52" s="40">
        <v>62.45</v>
      </c>
      <c r="G52" s="40">
        <v>61.600000000000009</v>
      </c>
      <c r="H52" s="40">
        <v>64.90000000000002</v>
      </c>
      <c r="I52" s="40">
        <v>65.750000000000014</v>
      </c>
      <c r="J52" s="40">
        <v>66.550000000000026</v>
      </c>
      <c r="K52" s="31">
        <v>64.95</v>
      </c>
      <c r="L52" s="31">
        <v>63.3</v>
      </c>
      <c r="M52" s="31">
        <v>194.32447999999999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413.8</v>
      </c>
      <c r="D53" s="40">
        <v>415.58333333333331</v>
      </c>
      <c r="E53" s="40">
        <v>410.41666666666663</v>
      </c>
      <c r="F53" s="40">
        <v>407.0333333333333</v>
      </c>
      <c r="G53" s="40">
        <v>401.86666666666662</v>
      </c>
      <c r="H53" s="40">
        <v>418.96666666666664</v>
      </c>
      <c r="I53" s="40">
        <v>424.13333333333327</v>
      </c>
      <c r="J53" s="40">
        <v>427.51666666666665</v>
      </c>
      <c r="K53" s="31">
        <v>420.75</v>
      </c>
      <c r="L53" s="31">
        <v>412.2</v>
      </c>
      <c r="M53" s="31">
        <v>37.693989999999999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720.05</v>
      </c>
      <c r="D54" s="40">
        <v>722.88333333333333</v>
      </c>
      <c r="E54" s="40">
        <v>713.41666666666663</v>
      </c>
      <c r="F54" s="40">
        <v>706.7833333333333</v>
      </c>
      <c r="G54" s="40">
        <v>697.31666666666661</v>
      </c>
      <c r="H54" s="40">
        <v>729.51666666666665</v>
      </c>
      <c r="I54" s="40">
        <v>738.98333333333335</v>
      </c>
      <c r="J54" s="40">
        <v>745.61666666666667</v>
      </c>
      <c r="K54" s="31">
        <v>732.35</v>
      </c>
      <c r="L54" s="31">
        <v>716.25</v>
      </c>
      <c r="M54" s="31">
        <v>80.029269999999997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376.4</v>
      </c>
      <c r="D55" s="40">
        <v>373.86666666666662</v>
      </c>
      <c r="E55" s="40">
        <v>370.13333333333321</v>
      </c>
      <c r="F55" s="40">
        <v>363.86666666666662</v>
      </c>
      <c r="G55" s="40">
        <v>360.13333333333321</v>
      </c>
      <c r="H55" s="40">
        <v>380.13333333333321</v>
      </c>
      <c r="I55" s="40">
        <v>383.86666666666667</v>
      </c>
      <c r="J55" s="40">
        <v>390.13333333333321</v>
      </c>
      <c r="K55" s="31">
        <v>377.6</v>
      </c>
      <c r="L55" s="31">
        <v>367.6</v>
      </c>
      <c r="M55" s="31">
        <v>69.646109999999993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18892.25</v>
      </c>
      <c r="D56" s="40">
        <v>18757.616666666665</v>
      </c>
      <c r="E56" s="40">
        <v>18560.23333333333</v>
      </c>
      <c r="F56" s="40">
        <v>18228.216666666664</v>
      </c>
      <c r="G56" s="40">
        <v>18030.833333333328</v>
      </c>
      <c r="H56" s="40">
        <v>19089.633333333331</v>
      </c>
      <c r="I56" s="40">
        <v>19287.01666666667</v>
      </c>
      <c r="J56" s="40">
        <v>19619.033333333333</v>
      </c>
      <c r="K56" s="31">
        <v>18955</v>
      </c>
      <c r="L56" s="31">
        <v>18425.599999999999</v>
      </c>
      <c r="M56" s="31">
        <v>0.54984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3615.05</v>
      </c>
      <c r="D57" s="40">
        <v>3640.9333333333329</v>
      </c>
      <c r="E57" s="40">
        <v>3581.9166666666661</v>
      </c>
      <c r="F57" s="40">
        <v>3548.7833333333333</v>
      </c>
      <c r="G57" s="40">
        <v>3489.7666666666664</v>
      </c>
      <c r="H57" s="40">
        <v>3674.0666666666657</v>
      </c>
      <c r="I57" s="40">
        <v>3733.083333333333</v>
      </c>
      <c r="J57" s="40">
        <v>3766.2166666666653</v>
      </c>
      <c r="K57" s="31">
        <v>3699.95</v>
      </c>
      <c r="L57" s="31">
        <v>3607.8</v>
      </c>
      <c r="M57" s="31">
        <v>2.50996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472.1</v>
      </c>
      <c r="D58" s="40">
        <v>475.2166666666667</v>
      </c>
      <c r="E58" s="40">
        <v>467.88333333333338</v>
      </c>
      <c r="F58" s="40">
        <v>463.66666666666669</v>
      </c>
      <c r="G58" s="40">
        <v>456.33333333333337</v>
      </c>
      <c r="H58" s="40">
        <v>479.43333333333339</v>
      </c>
      <c r="I58" s="40">
        <v>486.76666666666665</v>
      </c>
      <c r="J58" s="40">
        <v>490.98333333333341</v>
      </c>
      <c r="K58" s="31">
        <v>482.55</v>
      </c>
      <c r="L58" s="31">
        <v>471</v>
      </c>
      <c r="M58" s="31">
        <v>20.067049999999998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220.05</v>
      </c>
      <c r="D59" s="40">
        <v>222.01666666666665</v>
      </c>
      <c r="E59" s="40">
        <v>217.5333333333333</v>
      </c>
      <c r="F59" s="40">
        <v>215.01666666666665</v>
      </c>
      <c r="G59" s="40">
        <v>210.5333333333333</v>
      </c>
      <c r="H59" s="40">
        <v>224.5333333333333</v>
      </c>
      <c r="I59" s="40">
        <v>229.01666666666665</v>
      </c>
      <c r="J59" s="40">
        <v>231.5333333333333</v>
      </c>
      <c r="K59" s="31">
        <v>226.5</v>
      </c>
      <c r="L59" s="31">
        <v>219.5</v>
      </c>
      <c r="M59" s="31">
        <v>153.83306999999999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133.5</v>
      </c>
      <c r="D60" s="40">
        <v>133.63333333333335</v>
      </c>
      <c r="E60" s="40">
        <v>132.91666666666671</v>
      </c>
      <c r="F60" s="40">
        <v>132.33333333333337</v>
      </c>
      <c r="G60" s="40">
        <v>131.61666666666673</v>
      </c>
      <c r="H60" s="40">
        <v>134.2166666666667</v>
      </c>
      <c r="I60" s="40">
        <v>134.93333333333334</v>
      </c>
      <c r="J60" s="40">
        <v>135.51666666666668</v>
      </c>
      <c r="K60" s="31">
        <v>134.35</v>
      </c>
      <c r="L60" s="31">
        <v>133.05000000000001</v>
      </c>
      <c r="M60" s="31">
        <v>4.87174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626.35</v>
      </c>
      <c r="D61" s="40">
        <v>631.23333333333335</v>
      </c>
      <c r="E61" s="40">
        <v>618.11666666666667</v>
      </c>
      <c r="F61" s="40">
        <v>609.88333333333333</v>
      </c>
      <c r="G61" s="40">
        <v>596.76666666666665</v>
      </c>
      <c r="H61" s="40">
        <v>639.4666666666667</v>
      </c>
      <c r="I61" s="40">
        <v>652.58333333333348</v>
      </c>
      <c r="J61" s="40">
        <v>660.81666666666672</v>
      </c>
      <c r="K61" s="31">
        <v>644.35</v>
      </c>
      <c r="L61" s="31">
        <v>623</v>
      </c>
      <c r="M61" s="31">
        <v>24.224519999999998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905.35</v>
      </c>
      <c r="D62" s="40">
        <v>909.36666666666667</v>
      </c>
      <c r="E62" s="40">
        <v>896.98333333333335</v>
      </c>
      <c r="F62" s="40">
        <v>888.61666666666667</v>
      </c>
      <c r="G62" s="40">
        <v>876.23333333333335</v>
      </c>
      <c r="H62" s="40">
        <v>917.73333333333335</v>
      </c>
      <c r="I62" s="40">
        <v>930.11666666666679</v>
      </c>
      <c r="J62" s="40">
        <v>938.48333333333335</v>
      </c>
      <c r="K62" s="31">
        <v>921.75</v>
      </c>
      <c r="L62" s="31">
        <v>901</v>
      </c>
      <c r="M62" s="31">
        <v>19.96857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156.6</v>
      </c>
      <c r="D63" s="40">
        <v>157.76666666666668</v>
      </c>
      <c r="E63" s="40">
        <v>155.03333333333336</v>
      </c>
      <c r="F63" s="40">
        <v>153.46666666666667</v>
      </c>
      <c r="G63" s="40">
        <v>150.73333333333335</v>
      </c>
      <c r="H63" s="40">
        <v>159.33333333333337</v>
      </c>
      <c r="I63" s="40">
        <v>162.06666666666666</v>
      </c>
      <c r="J63" s="40">
        <v>163.63333333333338</v>
      </c>
      <c r="K63" s="31">
        <v>160.5</v>
      </c>
      <c r="L63" s="31">
        <v>156.19999999999999</v>
      </c>
      <c r="M63" s="31">
        <v>16.224740000000001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156.1</v>
      </c>
      <c r="D64" s="40">
        <v>157.01666666666668</v>
      </c>
      <c r="E64" s="40">
        <v>154.78333333333336</v>
      </c>
      <c r="F64" s="40">
        <v>153.46666666666667</v>
      </c>
      <c r="G64" s="40">
        <v>151.23333333333335</v>
      </c>
      <c r="H64" s="40">
        <v>158.33333333333337</v>
      </c>
      <c r="I64" s="40">
        <v>160.56666666666666</v>
      </c>
      <c r="J64" s="40">
        <v>161.88333333333338</v>
      </c>
      <c r="K64" s="31">
        <v>159.25</v>
      </c>
      <c r="L64" s="31">
        <v>155.69999999999999</v>
      </c>
      <c r="M64" s="31">
        <v>74.776269999999997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5839.35</v>
      </c>
      <c r="D65" s="40">
        <v>5819.6333333333341</v>
      </c>
      <c r="E65" s="40">
        <v>5701.7166666666681</v>
      </c>
      <c r="F65" s="40">
        <v>5564.0833333333339</v>
      </c>
      <c r="G65" s="40">
        <v>5446.1666666666679</v>
      </c>
      <c r="H65" s="40">
        <v>5957.2666666666682</v>
      </c>
      <c r="I65" s="40">
        <v>6075.1833333333343</v>
      </c>
      <c r="J65" s="40">
        <v>6212.8166666666684</v>
      </c>
      <c r="K65" s="31">
        <v>5937.55</v>
      </c>
      <c r="L65" s="31">
        <v>5682</v>
      </c>
      <c r="M65" s="31">
        <v>6.8931699999999996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1484.15</v>
      </c>
      <c r="D66" s="40">
        <v>1490.6166666666668</v>
      </c>
      <c r="E66" s="40">
        <v>1475.5333333333335</v>
      </c>
      <c r="F66" s="40">
        <v>1466.9166666666667</v>
      </c>
      <c r="G66" s="40">
        <v>1451.8333333333335</v>
      </c>
      <c r="H66" s="40">
        <v>1499.2333333333336</v>
      </c>
      <c r="I66" s="40">
        <v>1514.3166666666666</v>
      </c>
      <c r="J66" s="40">
        <v>1522.9333333333336</v>
      </c>
      <c r="K66" s="31">
        <v>1505.7</v>
      </c>
      <c r="L66" s="31">
        <v>1482</v>
      </c>
      <c r="M66" s="31">
        <v>4.8697600000000003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665.25</v>
      </c>
      <c r="D67" s="40">
        <v>666.91666666666663</v>
      </c>
      <c r="E67" s="40">
        <v>661.33333333333326</v>
      </c>
      <c r="F67" s="40">
        <v>657.41666666666663</v>
      </c>
      <c r="G67" s="40">
        <v>651.83333333333326</v>
      </c>
      <c r="H67" s="40">
        <v>670.83333333333326</v>
      </c>
      <c r="I67" s="40">
        <v>676.41666666666652</v>
      </c>
      <c r="J67" s="40">
        <v>680.33333333333326</v>
      </c>
      <c r="K67" s="31">
        <v>672.5</v>
      </c>
      <c r="L67" s="31">
        <v>663</v>
      </c>
      <c r="M67" s="31">
        <v>4.8327200000000001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794.2</v>
      </c>
      <c r="D68" s="40">
        <v>795.85</v>
      </c>
      <c r="E68" s="40">
        <v>786.80000000000007</v>
      </c>
      <c r="F68" s="40">
        <v>779.40000000000009</v>
      </c>
      <c r="G68" s="40">
        <v>770.35000000000014</v>
      </c>
      <c r="H68" s="40">
        <v>803.25</v>
      </c>
      <c r="I68" s="40">
        <v>812.3</v>
      </c>
      <c r="J68" s="40">
        <v>819.69999999999993</v>
      </c>
      <c r="K68" s="31">
        <v>804.9</v>
      </c>
      <c r="L68" s="31">
        <v>788.45</v>
      </c>
      <c r="M68" s="31">
        <v>2.6183800000000002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458.45</v>
      </c>
      <c r="D69" s="40">
        <v>459.63333333333338</v>
      </c>
      <c r="E69" s="40">
        <v>454.26666666666677</v>
      </c>
      <c r="F69" s="40">
        <v>450.08333333333337</v>
      </c>
      <c r="G69" s="40">
        <v>444.71666666666675</v>
      </c>
      <c r="H69" s="40">
        <v>463.81666666666678</v>
      </c>
      <c r="I69" s="40">
        <v>469.18333333333345</v>
      </c>
      <c r="J69" s="40">
        <v>473.36666666666679</v>
      </c>
      <c r="K69" s="31">
        <v>465</v>
      </c>
      <c r="L69" s="31">
        <v>455.45</v>
      </c>
      <c r="M69" s="31">
        <v>22.55153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924.4</v>
      </c>
      <c r="D70" s="40">
        <v>924.2166666666667</v>
      </c>
      <c r="E70" s="40">
        <v>918.53333333333342</v>
      </c>
      <c r="F70" s="40">
        <v>912.66666666666674</v>
      </c>
      <c r="G70" s="40">
        <v>906.98333333333346</v>
      </c>
      <c r="H70" s="40">
        <v>930.08333333333337</v>
      </c>
      <c r="I70" s="40">
        <v>935.76666666666677</v>
      </c>
      <c r="J70" s="40">
        <v>941.63333333333333</v>
      </c>
      <c r="K70" s="31">
        <v>929.9</v>
      </c>
      <c r="L70" s="31">
        <v>918.35</v>
      </c>
      <c r="M70" s="31">
        <v>3.2208199999999998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417.95</v>
      </c>
      <c r="D71" s="40">
        <v>420.06666666666661</v>
      </c>
      <c r="E71" s="40">
        <v>413.48333333333323</v>
      </c>
      <c r="F71" s="40">
        <v>409.01666666666665</v>
      </c>
      <c r="G71" s="40">
        <v>402.43333333333328</v>
      </c>
      <c r="H71" s="40">
        <v>424.53333333333319</v>
      </c>
      <c r="I71" s="40">
        <v>431.11666666666656</v>
      </c>
      <c r="J71" s="40">
        <v>435.58333333333314</v>
      </c>
      <c r="K71" s="31">
        <v>426.65</v>
      </c>
      <c r="L71" s="31">
        <v>415.6</v>
      </c>
      <c r="M71" s="31">
        <v>33.118490000000001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608</v>
      </c>
      <c r="D72" s="40">
        <v>608.61666666666667</v>
      </c>
      <c r="E72" s="40">
        <v>605.43333333333339</v>
      </c>
      <c r="F72" s="40">
        <v>602.86666666666667</v>
      </c>
      <c r="G72" s="40">
        <v>599.68333333333339</v>
      </c>
      <c r="H72" s="40">
        <v>611.18333333333339</v>
      </c>
      <c r="I72" s="40">
        <v>614.36666666666656</v>
      </c>
      <c r="J72" s="40">
        <v>616.93333333333339</v>
      </c>
      <c r="K72" s="31">
        <v>611.79999999999995</v>
      </c>
      <c r="L72" s="31">
        <v>606.04999999999995</v>
      </c>
      <c r="M72" s="31">
        <v>10.224170000000001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1990.95</v>
      </c>
      <c r="D73" s="40">
        <v>2011.3333333333333</v>
      </c>
      <c r="E73" s="40">
        <v>1960.1666666666665</v>
      </c>
      <c r="F73" s="40">
        <v>1929.3833333333332</v>
      </c>
      <c r="G73" s="40">
        <v>1878.2166666666665</v>
      </c>
      <c r="H73" s="40">
        <v>2042.1166666666666</v>
      </c>
      <c r="I73" s="40">
        <v>2093.2833333333328</v>
      </c>
      <c r="J73" s="40">
        <v>2124.0666666666666</v>
      </c>
      <c r="K73" s="31">
        <v>2062.5</v>
      </c>
      <c r="L73" s="31">
        <v>1980.55</v>
      </c>
      <c r="M73" s="31">
        <v>2.3092000000000001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2294.4499999999998</v>
      </c>
      <c r="D74" s="40">
        <v>2314.4666666666667</v>
      </c>
      <c r="E74" s="40">
        <v>2259.9833333333336</v>
      </c>
      <c r="F74" s="40">
        <v>2225.5166666666669</v>
      </c>
      <c r="G74" s="40">
        <v>2171.0333333333338</v>
      </c>
      <c r="H74" s="40">
        <v>2348.9333333333334</v>
      </c>
      <c r="I74" s="40">
        <v>2403.4166666666661</v>
      </c>
      <c r="J74" s="40">
        <v>2437.8833333333332</v>
      </c>
      <c r="K74" s="31">
        <v>2368.9499999999998</v>
      </c>
      <c r="L74" s="31">
        <v>2280</v>
      </c>
      <c r="M74" s="31">
        <v>5.2071399999999999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168.35</v>
      </c>
      <c r="D75" s="40">
        <v>170.38333333333335</v>
      </c>
      <c r="E75" s="40">
        <v>164.76666666666671</v>
      </c>
      <c r="F75" s="40">
        <v>161.18333333333337</v>
      </c>
      <c r="G75" s="40">
        <v>155.56666666666672</v>
      </c>
      <c r="H75" s="40">
        <v>173.9666666666667</v>
      </c>
      <c r="I75" s="40">
        <v>179.58333333333331</v>
      </c>
      <c r="J75" s="40">
        <v>183.16666666666669</v>
      </c>
      <c r="K75" s="31">
        <v>176</v>
      </c>
      <c r="L75" s="31">
        <v>166.8</v>
      </c>
      <c r="M75" s="31">
        <v>12.036860000000001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4763.8500000000004</v>
      </c>
      <c r="D76" s="40">
        <v>4789.0999999999995</v>
      </c>
      <c r="E76" s="40">
        <v>4731.7499999999991</v>
      </c>
      <c r="F76" s="40">
        <v>4699.6499999999996</v>
      </c>
      <c r="G76" s="40">
        <v>4642.2999999999993</v>
      </c>
      <c r="H76" s="40">
        <v>4821.1999999999989</v>
      </c>
      <c r="I76" s="40">
        <v>4878.5499999999993</v>
      </c>
      <c r="J76" s="40">
        <v>4910.6499999999987</v>
      </c>
      <c r="K76" s="31">
        <v>4846.45</v>
      </c>
      <c r="L76" s="31">
        <v>4757</v>
      </c>
      <c r="M76" s="31">
        <v>3.7227199999999998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5449.1</v>
      </c>
      <c r="D77" s="40">
        <v>5465.7</v>
      </c>
      <c r="E77" s="40">
        <v>5398.4</v>
      </c>
      <c r="F77" s="40">
        <v>5347.7</v>
      </c>
      <c r="G77" s="40">
        <v>5280.4</v>
      </c>
      <c r="H77" s="40">
        <v>5516.4</v>
      </c>
      <c r="I77" s="40">
        <v>5583.7000000000007</v>
      </c>
      <c r="J77" s="40">
        <v>5634.4</v>
      </c>
      <c r="K77" s="31">
        <v>5533</v>
      </c>
      <c r="L77" s="31">
        <v>5415</v>
      </c>
      <c r="M77" s="31">
        <v>2.1435200000000001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3651.85</v>
      </c>
      <c r="D78" s="40">
        <v>3644.3000000000006</v>
      </c>
      <c r="E78" s="40">
        <v>3598.6000000000013</v>
      </c>
      <c r="F78" s="40">
        <v>3545.3500000000008</v>
      </c>
      <c r="G78" s="40">
        <v>3499.6500000000015</v>
      </c>
      <c r="H78" s="40">
        <v>3697.5500000000011</v>
      </c>
      <c r="I78" s="40">
        <v>3743.2500000000009</v>
      </c>
      <c r="J78" s="40">
        <v>3796.5000000000009</v>
      </c>
      <c r="K78" s="31">
        <v>3690</v>
      </c>
      <c r="L78" s="31">
        <v>3591.05</v>
      </c>
      <c r="M78" s="31">
        <v>1.63893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4768.3</v>
      </c>
      <c r="D79" s="40">
        <v>4781.0833333333339</v>
      </c>
      <c r="E79" s="40">
        <v>4737.3166666666675</v>
      </c>
      <c r="F79" s="40">
        <v>4706.3333333333339</v>
      </c>
      <c r="G79" s="40">
        <v>4662.5666666666675</v>
      </c>
      <c r="H79" s="40">
        <v>4812.0666666666675</v>
      </c>
      <c r="I79" s="40">
        <v>4855.8333333333339</v>
      </c>
      <c r="J79" s="40">
        <v>4886.8166666666675</v>
      </c>
      <c r="K79" s="31">
        <v>4824.8500000000004</v>
      </c>
      <c r="L79" s="31">
        <v>4750.1000000000004</v>
      </c>
      <c r="M79" s="31">
        <v>1.9665900000000001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2674.2</v>
      </c>
      <c r="D80" s="40">
        <v>2695.5666666666666</v>
      </c>
      <c r="E80" s="40">
        <v>2641.583333333333</v>
      </c>
      <c r="F80" s="40">
        <v>2608.9666666666662</v>
      </c>
      <c r="G80" s="40">
        <v>2554.9833333333327</v>
      </c>
      <c r="H80" s="40">
        <v>2728.1833333333334</v>
      </c>
      <c r="I80" s="40">
        <v>2782.166666666667</v>
      </c>
      <c r="J80" s="40">
        <v>2814.7833333333338</v>
      </c>
      <c r="K80" s="31">
        <v>2749.55</v>
      </c>
      <c r="L80" s="31">
        <v>2662.95</v>
      </c>
      <c r="M80" s="31">
        <v>8.4887499999999996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526.9</v>
      </c>
      <c r="D81" s="40">
        <v>528.2833333333333</v>
      </c>
      <c r="E81" s="40">
        <v>520.61666666666656</v>
      </c>
      <c r="F81" s="40">
        <v>514.33333333333326</v>
      </c>
      <c r="G81" s="40">
        <v>506.66666666666652</v>
      </c>
      <c r="H81" s="40">
        <v>534.56666666666661</v>
      </c>
      <c r="I81" s="40">
        <v>542.23333333333335</v>
      </c>
      <c r="J81" s="40">
        <v>548.51666666666665</v>
      </c>
      <c r="K81" s="31">
        <v>535.95000000000005</v>
      </c>
      <c r="L81" s="31">
        <v>522</v>
      </c>
      <c r="M81" s="31">
        <v>23.819330000000001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1754.4</v>
      </c>
      <c r="D82" s="40">
        <v>1752.5333333333335</v>
      </c>
      <c r="E82" s="40">
        <v>1699.5666666666671</v>
      </c>
      <c r="F82" s="40">
        <v>1644.7333333333336</v>
      </c>
      <c r="G82" s="40">
        <v>1591.7666666666671</v>
      </c>
      <c r="H82" s="40">
        <v>1807.366666666667</v>
      </c>
      <c r="I82" s="40">
        <v>1860.3333333333337</v>
      </c>
      <c r="J82" s="40">
        <v>1915.166666666667</v>
      </c>
      <c r="K82" s="31">
        <v>1805.5</v>
      </c>
      <c r="L82" s="31">
        <v>1697.7</v>
      </c>
      <c r="M82" s="31">
        <v>1.5092399999999999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1630.95</v>
      </c>
      <c r="D83" s="40">
        <v>1628.25</v>
      </c>
      <c r="E83" s="40">
        <v>1591.5</v>
      </c>
      <c r="F83" s="40">
        <v>1552.05</v>
      </c>
      <c r="G83" s="40">
        <v>1515.3</v>
      </c>
      <c r="H83" s="40">
        <v>1667.7</v>
      </c>
      <c r="I83" s="40">
        <v>1704.45</v>
      </c>
      <c r="J83" s="40">
        <v>1743.9</v>
      </c>
      <c r="K83" s="31">
        <v>1665</v>
      </c>
      <c r="L83" s="31">
        <v>1588.8</v>
      </c>
      <c r="M83" s="31">
        <v>39.973269999999999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177.5</v>
      </c>
      <c r="D84" s="40">
        <v>178.38333333333335</v>
      </c>
      <c r="E84" s="40">
        <v>176.16666666666671</v>
      </c>
      <c r="F84" s="40">
        <v>174.83333333333337</v>
      </c>
      <c r="G84" s="40">
        <v>172.61666666666673</v>
      </c>
      <c r="H84" s="40">
        <v>179.7166666666667</v>
      </c>
      <c r="I84" s="40">
        <v>181.93333333333334</v>
      </c>
      <c r="J84" s="40">
        <v>183.26666666666668</v>
      </c>
      <c r="K84" s="31">
        <v>180.6</v>
      </c>
      <c r="L84" s="31">
        <v>177.05</v>
      </c>
      <c r="M84" s="31">
        <v>15.46462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97.1</v>
      </c>
      <c r="D85" s="40">
        <v>97.3</v>
      </c>
      <c r="E85" s="40">
        <v>96.3</v>
      </c>
      <c r="F85" s="40">
        <v>95.5</v>
      </c>
      <c r="G85" s="40">
        <v>94.5</v>
      </c>
      <c r="H85" s="40">
        <v>98.1</v>
      </c>
      <c r="I85" s="40">
        <v>99.1</v>
      </c>
      <c r="J85" s="40">
        <v>99.899999999999991</v>
      </c>
      <c r="K85" s="31">
        <v>98.3</v>
      </c>
      <c r="L85" s="31">
        <v>96.5</v>
      </c>
      <c r="M85" s="31">
        <v>107.254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286.2</v>
      </c>
      <c r="D86" s="40">
        <v>288.61666666666667</v>
      </c>
      <c r="E86" s="40">
        <v>277.98333333333335</v>
      </c>
      <c r="F86" s="40">
        <v>269.76666666666665</v>
      </c>
      <c r="G86" s="40">
        <v>259.13333333333333</v>
      </c>
      <c r="H86" s="40">
        <v>296.83333333333337</v>
      </c>
      <c r="I86" s="40">
        <v>307.4666666666667</v>
      </c>
      <c r="J86" s="40">
        <v>315.68333333333339</v>
      </c>
      <c r="K86" s="31">
        <v>299.25</v>
      </c>
      <c r="L86" s="31">
        <v>280.39999999999998</v>
      </c>
      <c r="M86" s="31">
        <v>123.77403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145</v>
      </c>
      <c r="D87" s="40">
        <v>145.38333333333333</v>
      </c>
      <c r="E87" s="40">
        <v>144.11666666666665</v>
      </c>
      <c r="F87" s="40">
        <v>143.23333333333332</v>
      </c>
      <c r="G87" s="40">
        <v>141.96666666666664</v>
      </c>
      <c r="H87" s="40">
        <v>146.26666666666665</v>
      </c>
      <c r="I87" s="40">
        <v>147.5333333333333</v>
      </c>
      <c r="J87" s="40">
        <v>148.41666666666666</v>
      </c>
      <c r="K87" s="31">
        <v>146.65</v>
      </c>
      <c r="L87" s="31">
        <v>144.5</v>
      </c>
      <c r="M87" s="31">
        <v>38.776539999999997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39.75</v>
      </c>
      <c r="D88" s="40">
        <v>40.066666666666663</v>
      </c>
      <c r="E88" s="40">
        <v>39.283333333333324</v>
      </c>
      <c r="F88" s="40">
        <v>38.816666666666663</v>
      </c>
      <c r="G88" s="40">
        <v>38.033333333333324</v>
      </c>
      <c r="H88" s="40">
        <v>40.533333333333324</v>
      </c>
      <c r="I88" s="40">
        <v>41.316666666666656</v>
      </c>
      <c r="J88" s="40">
        <v>41.783333333333324</v>
      </c>
      <c r="K88" s="31">
        <v>40.85</v>
      </c>
      <c r="L88" s="31">
        <v>39.6</v>
      </c>
      <c r="M88" s="31">
        <v>153.51561000000001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3491.2</v>
      </c>
      <c r="D89" s="40">
        <v>3504.0499999999997</v>
      </c>
      <c r="E89" s="40">
        <v>3463.1499999999996</v>
      </c>
      <c r="F89" s="40">
        <v>3435.1</v>
      </c>
      <c r="G89" s="40">
        <v>3394.2</v>
      </c>
      <c r="H89" s="40">
        <v>3532.0999999999995</v>
      </c>
      <c r="I89" s="40">
        <v>3573</v>
      </c>
      <c r="J89" s="40">
        <v>3601.0499999999993</v>
      </c>
      <c r="K89" s="31">
        <v>3544.95</v>
      </c>
      <c r="L89" s="31">
        <v>3476</v>
      </c>
      <c r="M89" s="31">
        <v>0.57343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501.4</v>
      </c>
      <c r="D90" s="40">
        <v>505.95</v>
      </c>
      <c r="E90" s="40">
        <v>494.44999999999993</v>
      </c>
      <c r="F90" s="40">
        <v>487.49999999999994</v>
      </c>
      <c r="G90" s="40">
        <v>475.99999999999989</v>
      </c>
      <c r="H90" s="40">
        <v>512.9</v>
      </c>
      <c r="I90" s="40">
        <v>524.40000000000009</v>
      </c>
      <c r="J90" s="40">
        <v>531.35</v>
      </c>
      <c r="K90" s="31">
        <v>517.45000000000005</v>
      </c>
      <c r="L90" s="31">
        <v>499</v>
      </c>
      <c r="M90" s="31">
        <v>13.12927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921.65</v>
      </c>
      <c r="D91" s="40">
        <v>924.2166666666667</v>
      </c>
      <c r="E91" s="40">
        <v>916.43333333333339</v>
      </c>
      <c r="F91" s="40">
        <v>911.2166666666667</v>
      </c>
      <c r="G91" s="40">
        <v>903.43333333333339</v>
      </c>
      <c r="H91" s="40">
        <v>929.43333333333339</v>
      </c>
      <c r="I91" s="40">
        <v>937.2166666666667</v>
      </c>
      <c r="J91" s="40">
        <v>942.43333333333339</v>
      </c>
      <c r="K91" s="31">
        <v>932</v>
      </c>
      <c r="L91" s="31">
        <v>919</v>
      </c>
      <c r="M91" s="31">
        <v>4.0960599999999996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593.35</v>
      </c>
      <c r="D92" s="40">
        <v>599</v>
      </c>
      <c r="E92" s="40">
        <v>581.70000000000005</v>
      </c>
      <c r="F92" s="40">
        <v>570.05000000000007</v>
      </c>
      <c r="G92" s="40">
        <v>552.75000000000011</v>
      </c>
      <c r="H92" s="40">
        <v>610.65</v>
      </c>
      <c r="I92" s="40">
        <v>627.94999999999993</v>
      </c>
      <c r="J92" s="40">
        <v>639.59999999999991</v>
      </c>
      <c r="K92" s="31">
        <v>616.29999999999995</v>
      </c>
      <c r="L92" s="31">
        <v>587.35</v>
      </c>
      <c r="M92" s="31">
        <v>2.22098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2222.1999999999998</v>
      </c>
      <c r="D93" s="40">
        <v>2252.9333333333329</v>
      </c>
      <c r="E93" s="40">
        <v>2180.8666666666659</v>
      </c>
      <c r="F93" s="40">
        <v>2139.5333333333328</v>
      </c>
      <c r="G93" s="40">
        <v>2067.4666666666658</v>
      </c>
      <c r="H93" s="40">
        <v>2294.266666666666</v>
      </c>
      <c r="I93" s="40">
        <v>2366.3333333333326</v>
      </c>
      <c r="J93" s="40">
        <v>2407.6666666666661</v>
      </c>
      <c r="K93" s="31">
        <v>2325</v>
      </c>
      <c r="L93" s="31">
        <v>2211.6</v>
      </c>
      <c r="M93" s="31">
        <v>13.09961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1792.65</v>
      </c>
      <c r="D94" s="40">
        <v>1801.5333333333335</v>
      </c>
      <c r="E94" s="40">
        <v>1777.7666666666671</v>
      </c>
      <c r="F94" s="40">
        <v>1762.8833333333337</v>
      </c>
      <c r="G94" s="40">
        <v>1739.1166666666672</v>
      </c>
      <c r="H94" s="40">
        <v>1816.416666666667</v>
      </c>
      <c r="I94" s="40">
        <v>1840.1833333333334</v>
      </c>
      <c r="J94" s="40">
        <v>1855.0666666666668</v>
      </c>
      <c r="K94" s="31">
        <v>1825.3</v>
      </c>
      <c r="L94" s="31">
        <v>1786.65</v>
      </c>
      <c r="M94" s="31">
        <v>6.6676500000000001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658.05</v>
      </c>
      <c r="D95" s="40">
        <v>662.2166666666667</v>
      </c>
      <c r="E95" s="40">
        <v>650.83333333333337</v>
      </c>
      <c r="F95" s="40">
        <v>643.61666666666667</v>
      </c>
      <c r="G95" s="40">
        <v>632.23333333333335</v>
      </c>
      <c r="H95" s="40">
        <v>669.43333333333339</v>
      </c>
      <c r="I95" s="40">
        <v>680.81666666666661</v>
      </c>
      <c r="J95" s="40">
        <v>688.03333333333342</v>
      </c>
      <c r="K95" s="31">
        <v>673.6</v>
      </c>
      <c r="L95" s="31">
        <v>655</v>
      </c>
      <c r="M95" s="31">
        <v>6.8371199999999996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320.55</v>
      </c>
      <c r="D96" s="40">
        <v>319.43333333333334</v>
      </c>
      <c r="E96" s="40">
        <v>314.11666666666667</v>
      </c>
      <c r="F96" s="40">
        <v>307.68333333333334</v>
      </c>
      <c r="G96" s="40">
        <v>302.36666666666667</v>
      </c>
      <c r="H96" s="40">
        <v>325.86666666666667</v>
      </c>
      <c r="I96" s="40">
        <v>331.18333333333339</v>
      </c>
      <c r="J96" s="40">
        <v>337.61666666666667</v>
      </c>
      <c r="K96" s="31">
        <v>324.75</v>
      </c>
      <c r="L96" s="31">
        <v>313</v>
      </c>
      <c r="M96" s="31">
        <v>21.750599999999999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1152.45</v>
      </c>
      <c r="D97" s="40">
        <v>1155.7333333333333</v>
      </c>
      <c r="E97" s="40">
        <v>1146.7166666666667</v>
      </c>
      <c r="F97" s="40">
        <v>1140.9833333333333</v>
      </c>
      <c r="G97" s="40">
        <v>1131.9666666666667</v>
      </c>
      <c r="H97" s="40">
        <v>1161.4666666666667</v>
      </c>
      <c r="I97" s="40">
        <v>1170.4833333333336</v>
      </c>
      <c r="J97" s="40">
        <v>1176.2166666666667</v>
      </c>
      <c r="K97" s="31">
        <v>1164.75</v>
      </c>
      <c r="L97" s="31">
        <v>1150</v>
      </c>
      <c r="M97" s="31">
        <v>31.729849999999999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2647.65</v>
      </c>
      <c r="D98" s="40">
        <v>2654.9166666666665</v>
      </c>
      <c r="E98" s="40">
        <v>2636.833333333333</v>
      </c>
      <c r="F98" s="40">
        <v>2626.0166666666664</v>
      </c>
      <c r="G98" s="40">
        <v>2607.9333333333329</v>
      </c>
      <c r="H98" s="40">
        <v>2665.7333333333331</v>
      </c>
      <c r="I98" s="40">
        <v>2683.8166666666662</v>
      </c>
      <c r="J98" s="40">
        <v>2694.6333333333332</v>
      </c>
      <c r="K98" s="31">
        <v>2673</v>
      </c>
      <c r="L98" s="31">
        <v>2644.1</v>
      </c>
      <c r="M98" s="31">
        <v>1.8299300000000001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1530.8</v>
      </c>
      <c r="D99" s="40">
        <v>1534.4333333333334</v>
      </c>
      <c r="E99" s="40">
        <v>1524.8666666666668</v>
      </c>
      <c r="F99" s="40">
        <v>1518.9333333333334</v>
      </c>
      <c r="G99" s="40">
        <v>1509.3666666666668</v>
      </c>
      <c r="H99" s="40">
        <v>1540.3666666666668</v>
      </c>
      <c r="I99" s="40">
        <v>1549.9333333333334</v>
      </c>
      <c r="J99" s="40">
        <v>1555.8666666666668</v>
      </c>
      <c r="K99" s="31">
        <v>1544</v>
      </c>
      <c r="L99" s="31">
        <v>1528.5</v>
      </c>
      <c r="M99" s="31">
        <v>37.994390000000003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711.05</v>
      </c>
      <c r="D100" s="40">
        <v>713.94999999999993</v>
      </c>
      <c r="E100" s="40">
        <v>705.49999999999989</v>
      </c>
      <c r="F100" s="40">
        <v>699.94999999999993</v>
      </c>
      <c r="G100" s="40">
        <v>691.49999999999989</v>
      </c>
      <c r="H100" s="40">
        <v>719.49999999999989</v>
      </c>
      <c r="I100" s="40">
        <v>727.94999999999993</v>
      </c>
      <c r="J100" s="40">
        <v>733.49999999999989</v>
      </c>
      <c r="K100" s="31">
        <v>722.4</v>
      </c>
      <c r="L100" s="31">
        <v>708.4</v>
      </c>
      <c r="M100" s="31">
        <v>24.539200000000001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1375.25</v>
      </c>
      <c r="D101" s="40">
        <v>1381.05</v>
      </c>
      <c r="E101" s="40">
        <v>1359.5</v>
      </c>
      <c r="F101" s="40">
        <v>1343.75</v>
      </c>
      <c r="G101" s="40">
        <v>1322.2</v>
      </c>
      <c r="H101" s="40">
        <v>1396.8</v>
      </c>
      <c r="I101" s="40">
        <v>1418.3499999999997</v>
      </c>
      <c r="J101" s="40">
        <v>1434.1</v>
      </c>
      <c r="K101" s="31">
        <v>1402.6</v>
      </c>
      <c r="L101" s="31">
        <v>1365.3</v>
      </c>
      <c r="M101" s="31">
        <v>8.2568400000000004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2749.35</v>
      </c>
      <c r="D102" s="40">
        <v>2751.6166666666668</v>
      </c>
      <c r="E102" s="40">
        <v>2729.5833333333335</v>
      </c>
      <c r="F102" s="40">
        <v>2709.8166666666666</v>
      </c>
      <c r="G102" s="40">
        <v>2687.7833333333333</v>
      </c>
      <c r="H102" s="40">
        <v>2771.3833333333337</v>
      </c>
      <c r="I102" s="40">
        <v>2793.4166666666665</v>
      </c>
      <c r="J102" s="40">
        <v>2813.1833333333338</v>
      </c>
      <c r="K102" s="31">
        <v>2773.65</v>
      </c>
      <c r="L102" s="31">
        <v>2731.85</v>
      </c>
      <c r="M102" s="31">
        <v>5.70038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445.4</v>
      </c>
      <c r="D103" s="40">
        <v>444.7</v>
      </c>
      <c r="E103" s="40">
        <v>440.2</v>
      </c>
      <c r="F103" s="40">
        <v>435</v>
      </c>
      <c r="G103" s="40">
        <v>430.5</v>
      </c>
      <c r="H103" s="40">
        <v>449.9</v>
      </c>
      <c r="I103" s="40">
        <v>454.4</v>
      </c>
      <c r="J103" s="40">
        <v>459.59999999999997</v>
      </c>
      <c r="K103" s="31">
        <v>449.2</v>
      </c>
      <c r="L103" s="31">
        <v>439.5</v>
      </c>
      <c r="M103" s="31">
        <v>74.743009999999998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1406.1</v>
      </c>
      <c r="D104" s="40">
        <v>1410.5666666666666</v>
      </c>
      <c r="E104" s="40">
        <v>1391.3333333333333</v>
      </c>
      <c r="F104" s="40">
        <v>1376.5666666666666</v>
      </c>
      <c r="G104" s="40">
        <v>1357.3333333333333</v>
      </c>
      <c r="H104" s="40">
        <v>1425.3333333333333</v>
      </c>
      <c r="I104" s="40">
        <v>1444.5666666666668</v>
      </c>
      <c r="J104" s="40">
        <v>1459.3333333333333</v>
      </c>
      <c r="K104" s="31">
        <v>1429.8</v>
      </c>
      <c r="L104" s="31">
        <v>1395.8</v>
      </c>
      <c r="M104" s="31">
        <v>8.7734299999999994</v>
      </c>
      <c r="N104" s="1"/>
      <c r="O104" s="1"/>
    </row>
    <row r="105" spans="1:15" ht="12.75" customHeight="1">
      <c r="A105" s="56">
        <v>96</v>
      </c>
      <c r="B105" s="31" t="s">
        <v>392</v>
      </c>
      <c r="C105" s="31">
        <v>121.4</v>
      </c>
      <c r="D105" s="40">
        <v>122.43333333333334</v>
      </c>
      <c r="E105" s="40">
        <v>119.96666666666667</v>
      </c>
      <c r="F105" s="40">
        <v>118.53333333333333</v>
      </c>
      <c r="G105" s="40">
        <v>116.06666666666666</v>
      </c>
      <c r="H105" s="40">
        <v>123.86666666666667</v>
      </c>
      <c r="I105" s="40">
        <v>126.33333333333334</v>
      </c>
      <c r="J105" s="40">
        <v>127.76666666666668</v>
      </c>
      <c r="K105" s="31">
        <v>124.9</v>
      </c>
      <c r="L105" s="31">
        <v>121</v>
      </c>
      <c r="M105" s="31">
        <v>16.591159999999999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326</v>
      </c>
      <c r="D106" s="40">
        <v>329.76666666666671</v>
      </c>
      <c r="E106" s="40">
        <v>321.58333333333343</v>
      </c>
      <c r="F106" s="40">
        <v>317.16666666666674</v>
      </c>
      <c r="G106" s="40">
        <v>308.98333333333346</v>
      </c>
      <c r="H106" s="40">
        <v>334.18333333333339</v>
      </c>
      <c r="I106" s="40">
        <v>342.36666666666667</v>
      </c>
      <c r="J106" s="40">
        <v>346.78333333333336</v>
      </c>
      <c r="K106" s="31">
        <v>337.95</v>
      </c>
      <c r="L106" s="31">
        <v>325.35000000000002</v>
      </c>
      <c r="M106" s="31">
        <v>36.30912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2391.15</v>
      </c>
      <c r="D107" s="40">
        <v>2396.1333333333337</v>
      </c>
      <c r="E107" s="40">
        <v>2382.2166666666672</v>
      </c>
      <c r="F107" s="40">
        <v>2373.2833333333333</v>
      </c>
      <c r="G107" s="40">
        <v>2359.3666666666668</v>
      </c>
      <c r="H107" s="40">
        <v>2405.0666666666675</v>
      </c>
      <c r="I107" s="40">
        <v>2418.9833333333345</v>
      </c>
      <c r="J107" s="40">
        <v>2427.9166666666679</v>
      </c>
      <c r="K107" s="31">
        <v>2410.0500000000002</v>
      </c>
      <c r="L107" s="31">
        <v>2387.1999999999998</v>
      </c>
      <c r="M107" s="31">
        <v>9.5680899999999998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332.65</v>
      </c>
      <c r="D108" s="40">
        <v>331.55</v>
      </c>
      <c r="E108" s="40">
        <v>329.1</v>
      </c>
      <c r="F108" s="40">
        <v>325.55</v>
      </c>
      <c r="G108" s="40">
        <v>323.10000000000002</v>
      </c>
      <c r="H108" s="40">
        <v>335.1</v>
      </c>
      <c r="I108" s="40">
        <v>337.54999999999995</v>
      </c>
      <c r="J108" s="40">
        <v>341.1</v>
      </c>
      <c r="K108" s="31">
        <v>334</v>
      </c>
      <c r="L108" s="31">
        <v>328</v>
      </c>
      <c r="M108" s="31">
        <v>8.70444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2948.4</v>
      </c>
      <c r="D109" s="40">
        <v>2952.6166666666668</v>
      </c>
      <c r="E109" s="40">
        <v>2928.0333333333338</v>
      </c>
      <c r="F109" s="40">
        <v>2907.666666666667</v>
      </c>
      <c r="G109" s="40">
        <v>2883.0833333333339</v>
      </c>
      <c r="H109" s="40">
        <v>2972.9833333333336</v>
      </c>
      <c r="I109" s="40">
        <v>2997.5666666666666</v>
      </c>
      <c r="J109" s="40">
        <v>3017.9333333333334</v>
      </c>
      <c r="K109" s="31">
        <v>2977.2</v>
      </c>
      <c r="L109" s="31">
        <v>2932.25</v>
      </c>
      <c r="M109" s="31">
        <v>23.983550000000001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761.3</v>
      </c>
      <c r="D110" s="40">
        <v>763.18333333333339</v>
      </c>
      <c r="E110" s="40">
        <v>754.41666666666674</v>
      </c>
      <c r="F110" s="40">
        <v>747.5333333333333</v>
      </c>
      <c r="G110" s="40">
        <v>738.76666666666665</v>
      </c>
      <c r="H110" s="40">
        <v>770.06666666666683</v>
      </c>
      <c r="I110" s="40">
        <v>778.83333333333348</v>
      </c>
      <c r="J110" s="40">
        <v>785.71666666666692</v>
      </c>
      <c r="K110" s="31">
        <v>771.95</v>
      </c>
      <c r="L110" s="31">
        <v>756.3</v>
      </c>
      <c r="M110" s="31">
        <v>116.57214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1529</v>
      </c>
      <c r="D111" s="40">
        <v>1523.6000000000001</v>
      </c>
      <c r="E111" s="40">
        <v>1516.2000000000003</v>
      </c>
      <c r="F111" s="40">
        <v>1503.4</v>
      </c>
      <c r="G111" s="40">
        <v>1496.0000000000002</v>
      </c>
      <c r="H111" s="40">
        <v>1536.4000000000003</v>
      </c>
      <c r="I111" s="40">
        <v>1543.8000000000004</v>
      </c>
      <c r="J111" s="40">
        <v>1556.6000000000004</v>
      </c>
      <c r="K111" s="31">
        <v>1531</v>
      </c>
      <c r="L111" s="31">
        <v>1510.8</v>
      </c>
      <c r="M111" s="31">
        <v>5.6675300000000002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643.25</v>
      </c>
      <c r="D112" s="40">
        <v>649.98333333333323</v>
      </c>
      <c r="E112" s="40">
        <v>634.36666666666645</v>
      </c>
      <c r="F112" s="40">
        <v>625.48333333333323</v>
      </c>
      <c r="G112" s="40">
        <v>609.86666666666645</v>
      </c>
      <c r="H112" s="40">
        <v>658.86666666666645</v>
      </c>
      <c r="I112" s="40">
        <v>674.48333333333323</v>
      </c>
      <c r="J112" s="40">
        <v>683.36666666666645</v>
      </c>
      <c r="K112" s="31">
        <v>665.6</v>
      </c>
      <c r="L112" s="31">
        <v>641.1</v>
      </c>
      <c r="M112" s="31">
        <v>9.5536499999999993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784.2</v>
      </c>
      <c r="D113" s="40">
        <v>787.38333333333333</v>
      </c>
      <c r="E113" s="40">
        <v>777.31666666666661</v>
      </c>
      <c r="F113" s="40">
        <v>770.43333333333328</v>
      </c>
      <c r="G113" s="40">
        <v>760.36666666666656</v>
      </c>
      <c r="H113" s="40">
        <v>794.26666666666665</v>
      </c>
      <c r="I113" s="40">
        <v>804.33333333333348</v>
      </c>
      <c r="J113" s="40">
        <v>811.2166666666667</v>
      </c>
      <c r="K113" s="31">
        <v>797.45</v>
      </c>
      <c r="L113" s="31">
        <v>780.5</v>
      </c>
      <c r="M113" s="31">
        <v>4.6489000000000003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49.5</v>
      </c>
      <c r="D114" s="40">
        <v>49.766666666666673</v>
      </c>
      <c r="E114" s="40">
        <v>49.033333333333346</v>
      </c>
      <c r="F114" s="40">
        <v>48.56666666666667</v>
      </c>
      <c r="G114" s="40">
        <v>47.833333333333343</v>
      </c>
      <c r="H114" s="40">
        <v>50.233333333333348</v>
      </c>
      <c r="I114" s="40">
        <v>50.966666666666683</v>
      </c>
      <c r="J114" s="40">
        <v>51.433333333333351</v>
      </c>
      <c r="K114" s="31">
        <v>50.5</v>
      </c>
      <c r="L114" s="31">
        <v>49.3</v>
      </c>
      <c r="M114" s="31">
        <v>192.15872999999999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239.5</v>
      </c>
      <c r="D115" s="40">
        <v>240.13333333333333</v>
      </c>
      <c r="E115" s="40">
        <v>235.01666666666665</v>
      </c>
      <c r="F115" s="40">
        <v>230.53333333333333</v>
      </c>
      <c r="G115" s="40">
        <v>225.41666666666666</v>
      </c>
      <c r="H115" s="40">
        <v>244.61666666666665</v>
      </c>
      <c r="I115" s="40">
        <v>249.73333333333332</v>
      </c>
      <c r="J115" s="40">
        <v>254.21666666666664</v>
      </c>
      <c r="K115" s="31">
        <v>245.25</v>
      </c>
      <c r="L115" s="31">
        <v>235.65</v>
      </c>
      <c r="M115" s="31">
        <v>466.97822000000002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7810.05</v>
      </c>
      <c r="D116" s="40">
        <v>7820.8833333333341</v>
      </c>
      <c r="E116" s="40">
        <v>7712.9666666666681</v>
      </c>
      <c r="F116" s="40">
        <v>7615.8833333333341</v>
      </c>
      <c r="G116" s="40">
        <v>7507.9666666666681</v>
      </c>
      <c r="H116" s="40">
        <v>7917.9666666666681</v>
      </c>
      <c r="I116" s="40">
        <v>8025.8833333333341</v>
      </c>
      <c r="J116" s="40">
        <v>8122.9666666666681</v>
      </c>
      <c r="K116" s="31">
        <v>7928.8</v>
      </c>
      <c r="L116" s="31">
        <v>7723.8</v>
      </c>
      <c r="M116" s="31">
        <v>1.42069</v>
      </c>
      <c r="N116" s="1"/>
      <c r="O116" s="1"/>
    </row>
    <row r="117" spans="1:15" ht="12.75" customHeight="1">
      <c r="A117" s="56">
        <v>108</v>
      </c>
      <c r="B117" s="31" t="s">
        <v>407</v>
      </c>
      <c r="C117" s="31">
        <v>162.80000000000001</v>
      </c>
      <c r="D117" s="40">
        <v>164.06666666666669</v>
      </c>
      <c r="E117" s="40">
        <v>160.73333333333338</v>
      </c>
      <c r="F117" s="40">
        <v>158.66666666666669</v>
      </c>
      <c r="G117" s="40">
        <v>155.33333333333337</v>
      </c>
      <c r="H117" s="40">
        <v>166.13333333333338</v>
      </c>
      <c r="I117" s="40">
        <v>169.4666666666667</v>
      </c>
      <c r="J117" s="40">
        <v>171.53333333333339</v>
      </c>
      <c r="K117" s="31">
        <v>167.4</v>
      </c>
      <c r="L117" s="31">
        <v>162</v>
      </c>
      <c r="M117" s="31">
        <v>26.88007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215.55</v>
      </c>
      <c r="D118" s="40">
        <v>216.06666666666669</v>
      </c>
      <c r="E118" s="40">
        <v>211.73333333333338</v>
      </c>
      <c r="F118" s="40">
        <v>207.91666666666669</v>
      </c>
      <c r="G118" s="40">
        <v>203.58333333333337</v>
      </c>
      <c r="H118" s="40">
        <v>219.88333333333338</v>
      </c>
      <c r="I118" s="40">
        <v>224.2166666666667</v>
      </c>
      <c r="J118" s="40">
        <v>228.03333333333339</v>
      </c>
      <c r="K118" s="31">
        <v>220.4</v>
      </c>
      <c r="L118" s="31">
        <v>212.25</v>
      </c>
      <c r="M118" s="31">
        <v>65.205039999999997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128.44999999999999</v>
      </c>
      <c r="D119" s="40">
        <v>129.33333333333334</v>
      </c>
      <c r="E119" s="40">
        <v>127.26666666666668</v>
      </c>
      <c r="F119" s="40">
        <v>126.08333333333334</v>
      </c>
      <c r="G119" s="40">
        <v>124.01666666666668</v>
      </c>
      <c r="H119" s="40">
        <v>130.51666666666668</v>
      </c>
      <c r="I119" s="40">
        <v>132.58333333333334</v>
      </c>
      <c r="J119" s="40">
        <v>133.76666666666668</v>
      </c>
      <c r="K119" s="31">
        <v>131.4</v>
      </c>
      <c r="L119" s="31">
        <v>128.15</v>
      </c>
      <c r="M119" s="31">
        <v>62.209009999999999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903.6</v>
      </c>
      <c r="D120" s="40">
        <v>910.80000000000007</v>
      </c>
      <c r="E120" s="40">
        <v>892.90000000000009</v>
      </c>
      <c r="F120" s="40">
        <v>882.2</v>
      </c>
      <c r="G120" s="40">
        <v>864.30000000000007</v>
      </c>
      <c r="H120" s="40">
        <v>921.50000000000011</v>
      </c>
      <c r="I120" s="40">
        <v>939.4</v>
      </c>
      <c r="J120" s="40">
        <v>950.10000000000014</v>
      </c>
      <c r="K120" s="31">
        <v>928.7</v>
      </c>
      <c r="L120" s="31">
        <v>900.1</v>
      </c>
      <c r="M120" s="31">
        <v>71.894580000000005</v>
      </c>
      <c r="N120" s="1"/>
      <c r="O120" s="1"/>
    </row>
    <row r="121" spans="1:15" ht="12.75" customHeight="1">
      <c r="A121" s="56">
        <v>112</v>
      </c>
      <c r="B121" s="31" t="s">
        <v>855</v>
      </c>
      <c r="C121" s="31">
        <v>24</v>
      </c>
      <c r="D121" s="40">
        <v>24.066666666666666</v>
      </c>
      <c r="E121" s="40">
        <v>23.883333333333333</v>
      </c>
      <c r="F121" s="40">
        <v>23.766666666666666</v>
      </c>
      <c r="G121" s="40">
        <v>23.583333333333332</v>
      </c>
      <c r="H121" s="40">
        <v>24.183333333333334</v>
      </c>
      <c r="I121" s="40">
        <v>24.366666666666664</v>
      </c>
      <c r="J121" s="40">
        <v>24.483333333333334</v>
      </c>
      <c r="K121" s="31">
        <v>24.25</v>
      </c>
      <c r="L121" s="31">
        <v>23.95</v>
      </c>
      <c r="M121" s="31">
        <v>72.067480000000003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497.1</v>
      </c>
      <c r="D122" s="40">
        <v>499.0333333333333</v>
      </c>
      <c r="E122" s="40">
        <v>493.06666666666661</v>
      </c>
      <c r="F122" s="40">
        <v>489.0333333333333</v>
      </c>
      <c r="G122" s="40">
        <v>483.06666666666661</v>
      </c>
      <c r="H122" s="40">
        <v>503.06666666666661</v>
      </c>
      <c r="I122" s="40">
        <v>509.0333333333333</v>
      </c>
      <c r="J122" s="40">
        <v>513.06666666666661</v>
      </c>
      <c r="K122" s="31">
        <v>505</v>
      </c>
      <c r="L122" s="31">
        <v>495</v>
      </c>
      <c r="M122" s="31">
        <v>15.25422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288.39999999999998</v>
      </c>
      <c r="D123" s="40">
        <v>289.81666666666666</v>
      </c>
      <c r="E123" s="40">
        <v>282.68333333333334</v>
      </c>
      <c r="F123" s="40">
        <v>276.9666666666667</v>
      </c>
      <c r="G123" s="40">
        <v>269.83333333333337</v>
      </c>
      <c r="H123" s="40">
        <v>295.5333333333333</v>
      </c>
      <c r="I123" s="40">
        <v>302.66666666666663</v>
      </c>
      <c r="J123" s="40">
        <v>308.38333333333327</v>
      </c>
      <c r="K123" s="31">
        <v>296.95</v>
      </c>
      <c r="L123" s="31">
        <v>284.10000000000002</v>
      </c>
      <c r="M123" s="31">
        <v>41.490110000000001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1034</v>
      </c>
      <c r="D124" s="40">
        <v>1030</v>
      </c>
      <c r="E124" s="40">
        <v>1018</v>
      </c>
      <c r="F124" s="40">
        <v>1002</v>
      </c>
      <c r="G124" s="40">
        <v>990</v>
      </c>
      <c r="H124" s="40">
        <v>1046</v>
      </c>
      <c r="I124" s="40">
        <v>1058</v>
      </c>
      <c r="J124" s="40">
        <v>1074</v>
      </c>
      <c r="K124" s="31">
        <v>1042</v>
      </c>
      <c r="L124" s="31">
        <v>1014</v>
      </c>
      <c r="M124" s="31">
        <v>30.424959999999999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6545</v>
      </c>
      <c r="D125" s="40">
        <v>6557.416666666667</v>
      </c>
      <c r="E125" s="40">
        <v>6477.6833333333343</v>
      </c>
      <c r="F125" s="40">
        <v>6410.3666666666677</v>
      </c>
      <c r="G125" s="40">
        <v>6330.633333333335</v>
      </c>
      <c r="H125" s="40">
        <v>6624.7333333333336</v>
      </c>
      <c r="I125" s="40">
        <v>6704.4666666666653</v>
      </c>
      <c r="J125" s="40">
        <v>6771.7833333333328</v>
      </c>
      <c r="K125" s="31">
        <v>6637.15</v>
      </c>
      <c r="L125" s="31">
        <v>6490.1</v>
      </c>
      <c r="M125" s="31">
        <v>3.8633899999999999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1787.45</v>
      </c>
      <c r="D126" s="40">
        <v>1790.05</v>
      </c>
      <c r="E126" s="40">
        <v>1778.1</v>
      </c>
      <c r="F126" s="40">
        <v>1768.75</v>
      </c>
      <c r="G126" s="40">
        <v>1756.8</v>
      </c>
      <c r="H126" s="40">
        <v>1799.3999999999999</v>
      </c>
      <c r="I126" s="40">
        <v>1811.3500000000001</v>
      </c>
      <c r="J126" s="40">
        <v>1820.6999999999998</v>
      </c>
      <c r="K126" s="31">
        <v>1802</v>
      </c>
      <c r="L126" s="31">
        <v>1780.7</v>
      </c>
      <c r="M126" s="31">
        <v>47.324919999999999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2332</v>
      </c>
      <c r="D127" s="40">
        <v>2336.6666666666665</v>
      </c>
      <c r="E127" s="40">
        <v>2303.4333333333329</v>
      </c>
      <c r="F127" s="40">
        <v>2274.8666666666663</v>
      </c>
      <c r="G127" s="40">
        <v>2241.6333333333328</v>
      </c>
      <c r="H127" s="40">
        <v>2365.2333333333331</v>
      </c>
      <c r="I127" s="40">
        <v>2398.4666666666667</v>
      </c>
      <c r="J127" s="40">
        <v>2427.0333333333333</v>
      </c>
      <c r="K127" s="31">
        <v>2369.9</v>
      </c>
      <c r="L127" s="31">
        <v>2308.1</v>
      </c>
      <c r="M127" s="31">
        <v>4.3845400000000003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2097.1</v>
      </c>
      <c r="D128" s="40">
        <v>2111.4166666666665</v>
      </c>
      <c r="E128" s="40">
        <v>2073.0333333333328</v>
      </c>
      <c r="F128" s="40">
        <v>2048.9666666666662</v>
      </c>
      <c r="G128" s="40">
        <v>2010.5833333333326</v>
      </c>
      <c r="H128" s="40">
        <v>2135.4833333333331</v>
      </c>
      <c r="I128" s="40">
        <v>2173.8666666666672</v>
      </c>
      <c r="J128" s="40">
        <v>2197.9333333333334</v>
      </c>
      <c r="K128" s="31">
        <v>2149.8000000000002</v>
      </c>
      <c r="L128" s="31">
        <v>2087.35</v>
      </c>
      <c r="M128" s="31">
        <v>6.3233800000000002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310.8</v>
      </c>
      <c r="D129" s="40">
        <v>314.26666666666665</v>
      </c>
      <c r="E129" s="40">
        <v>303.5333333333333</v>
      </c>
      <c r="F129" s="40">
        <v>296.26666666666665</v>
      </c>
      <c r="G129" s="40">
        <v>285.5333333333333</v>
      </c>
      <c r="H129" s="40">
        <v>321.5333333333333</v>
      </c>
      <c r="I129" s="40">
        <v>332.26666666666665</v>
      </c>
      <c r="J129" s="40">
        <v>339.5333333333333</v>
      </c>
      <c r="K129" s="31">
        <v>325</v>
      </c>
      <c r="L129" s="31">
        <v>307</v>
      </c>
      <c r="M129" s="31">
        <v>20.032579999999999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662.35</v>
      </c>
      <c r="D130" s="40">
        <v>664.2166666666667</v>
      </c>
      <c r="E130" s="40">
        <v>656.73333333333335</v>
      </c>
      <c r="F130" s="40">
        <v>651.11666666666667</v>
      </c>
      <c r="G130" s="40">
        <v>643.63333333333333</v>
      </c>
      <c r="H130" s="40">
        <v>669.83333333333337</v>
      </c>
      <c r="I130" s="40">
        <v>677.31666666666672</v>
      </c>
      <c r="J130" s="40">
        <v>682.93333333333339</v>
      </c>
      <c r="K130" s="31">
        <v>671.7</v>
      </c>
      <c r="L130" s="31">
        <v>658.6</v>
      </c>
      <c r="M130" s="31">
        <v>28.825769999999999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381.9</v>
      </c>
      <c r="D131" s="40">
        <v>384.26666666666665</v>
      </c>
      <c r="E131" s="40">
        <v>378.08333333333331</v>
      </c>
      <c r="F131" s="40">
        <v>374.26666666666665</v>
      </c>
      <c r="G131" s="40">
        <v>368.08333333333331</v>
      </c>
      <c r="H131" s="40">
        <v>388.08333333333331</v>
      </c>
      <c r="I131" s="40">
        <v>394.26666666666671</v>
      </c>
      <c r="J131" s="40">
        <v>398.08333333333331</v>
      </c>
      <c r="K131" s="31">
        <v>390.45</v>
      </c>
      <c r="L131" s="31">
        <v>380.45</v>
      </c>
      <c r="M131" s="31">
        <v>45.109310000000001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3922.25</v>
      </c>
      <c r="D132" s="40">
        <v>3944.2166666666667</v>
      </c>
      <c r="E132" s="40">
        <v>3884.0333333333333</v>
      </c>
      <c r="F132" s="40">
        <v>3845.8166666666666</v>
      </c>
      <c r="G132" s="40">
        <v>3785.6333333333332</v>
      </c>
      <c r="H132" s="40">
        <v>3982.4333333333334</v>
      </c>
      <c r="I132" s="40">
        <v>4042.6166666666668</v>
      </c>
      <c r="J132" s="40">
        <v>4080.8333333333335</v>
      </c>
      <c r="K132" s="31">
        <v>4004.4</v>
      </c>
      <c r="L132" s="31">
        <v>3906</v>
      </c>
      <c r="M132" s="31">
        <v>3.3818600000000001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2053.1</v>
      </c>
      <c r="D133" s="40">
        <v>2060.15</v>
      </c>
      <c r="E133" s="40">
        <v>2038.4500000000003</v>
      </c>
      <c r="F133" s="40">
        <v>2023.8000000000002</v>
      </c>
      <c r="G133" s="40">
        <v>2002.1000000000004</v>
      </c>
      <c r="H133" s="40">
        <v>2074.8000000000002</v>
      </c>
      <c r="I133" s="40">
        <v>2096.5</v>
      </c>
      <c r="J133" s="40">
        <v>2111.15</v>
      </c>
      <c r="K133" s="31">
        <v>2081.85</v>
      </c>
      <c r="L133" s="31">
        <v>2045.5</v>
      </c>
      <c r="M133" s="31">
        <v>14.46763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82.6</v>
      </c>
      <c r="D134" s="40">
        <v>82.766666666666666</v>
      </c>
      <c r="E134" s="40">
        <v>82.083333333333329</v>
      </c>
      <c r="F134" s="40">
        <v>81.566666666666663</v>
      </c>
      <c r="G134" s="40">
        <v>80.883333333333326</v>
      </c>
      <c r="H134" s="40">
        <v>83.283333333333331</v>
      </c>
      <c r="I134" s="40">
        <v>83.966666666666669</v>
      </c>
      <c r="J134" s="40">
        <v>84.483333333333334</v>
      </c>
      <c r="K134" s="31">
        <v>83.45</v>
      </c>
      <c r="L134" s="31">
        <v>82.25</v>
      </c>
      <c r="M134" s="31">
        <v>41.873109999999997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5675.5</v>
      </c>
      <c r="D135" s="40">
        <v>5590.5999999999995</v>
      </c>
      <c r="E135" s="40">
        <v>5436.8999999999987</v>
      </c>
      <c r="F135" s="40">
        <v>5198.2999999999993</v>
      </c>
      <c r="G135" s="40">
        <v>5044.5999999999985</v>
      </c>
      <c r="H135" s="40">
        <v>5829.1999999999989</v>
      </c>
      <c r="I135" s="40">
        <v>5982.9</v>
      </c>
      <c r="J135" s="40">
        <v>6221.4999999999991</v>
      </c>
      <c r="K135" s="31">
        <v>5744.3</v>
      </c>
      <c r="L135" s="31">
        <v>5352</v>
      </c>
      <c r="M135" s="31">
        <v>7.0624099999999999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409.85</v>
      </c>
      <c r="D136" s="40">
        <v>411.88333333333338</v>
      </c>
      <c r="E136" s="40">
        <v>406.96666666666675</v>
      </c>
      <c r="F136" s="40">
        <v>404.08333333333337</v>
      </c>
      <c r="G136" s="40">
        <v>399.16666666666674</v>
      </c>
      <c r="H136" s="40">
        <v>414.76666666666677</v>
      </c>
      <c r="I136" s="40">
        <v>419.68333333333339</v>
      </c>
      <c r="J136" s="40">
        <v>422.56666666666678</v>
      </c>
      <c r="K136" s="31">
        <v>416.8</v>
      </c>
      <c r="L136" s="31">
        <v>409</v>
      </c>
      <c r="M136" s="31">
        <v>13.18483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7397.05</v>
      </c>
      <c r="D137" s="40">
        <v>7400.666666666667</v>
      </c>
      <c r="E137" s="40">
        <v>7236.3833333333341</v>
      </c>
      <c r="F137" s="40">
        <v>7075.7166666666672</v>
      </c>
      <c r="G137" s="40">
        <v>6911.4333333333343</v>
      </c>
      <c r="H137" s="40">
        <v>7561.3333333333339</v>
      </c>
      <c r="I137" s="40">
        <v>7725.6166666666668</v>
      </c>
      <c r="J137" s="40">
        <v>7886.2833333333338</v>
      </c>
      <c r="K137" s="31">
        <v>7564.95</v>
      </c>
      <c r="L137" s="31">
        <v>7240</v>
      </c>
      <c r="M137" s="31">
        <v>5.7158100000000003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1952.9</v>
      </c>
      <c r="D138" s="40">
        <v>1958.45</v>
      </c>
      <c r="E138" s="40">
        <v>1938</v>
      </c>
      <c r="F138" s="40">
        <v>1923.1</v>
      </c>
      <c r="G138" s="40">
        <v>1902.6499999999999</v>
      </c>
      <c r="H138" s="40">
        <v>1973.3500000000001</v>
      </c>
      <c r="I138" s="40">
        <v>1993.8000000000004</v>
      </c>
      <c r="J138" s="40">
        <v>2008.7000000000003</v>
      </c>
      <c r="K138" s="31">
        <v>1978.9</v>
      </c>
      <c r="L138" s="31">
        <v>1943.55</v>
      </c>
      <c r="M138" s="31">
        <v>21.66686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484</v>
      </c>
      <c r="D139" s="40">
        <v>485.05</v>
      </c>
      <c r="E139" s="40">
        <v>476.20000000000005</v>
      </c>
      <c r="F139" s="40">
        <v>468.40000000000003</v>
      </c>
      <c r="G139" s="40">
        <v>459.55000000000007</v>
      </c>
      <c r="H139" s="40">
        <v>492.85</v>
      </c>
      <c r="I139" s="40">
        <v>501.70000000000005</v>
      </c>
      <c r="J139" s="40">
        <v>509.5</v>
      </c>
      <c r="K139" s="31">
        <v>493.9</v>
      </c>
      <c r="L139" s="31">
        <v>477.25</v>
      </c>
      <c r="M139" s="31">
        <v>19.54843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910.15</v>
      </c>
      <c r="D140" s="40">
        <v>916.63333333333333</v>
      </c>
      <c r="E140" s="40">
        <v>901.76666666666665</v>
      </c>
      <c r="F140" s="40">
        <v>893.38333333333333</v>
      </c>
      <c r="G140" s="40">
        <v>878.51666666666665</v>
      </c>
      <c r="H140" s="40">
        <v>925.01666666666665</v>
      </c>
      <c r="I140" s="40">
        <v>939.88333333333321</v>
      </c>
      <c r="J140" s="40">
        <v>948.26666666666665</v>
      </c>
      <c r="K140" s="31">
        <v>931.5</v>
      </c>
      <c r="L140" s="31">
        <v>908.25</v>
      </c>
      <c r="M140" s="31">
        <v>9.1063799999999997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79374.149999999994</v>
      </c>
      <c r="D141" s="40">
        <v>79133.733333333337</v>
      </c>
      <c r="E141" s="40">
        <v>78767.466666666674</v>
      </c>
      <c r="F141" s="40">
        <v>78160.78333333334</v>
      </c>
      <c r="G141" s="40">
        <v>77794.516666666677</v>
      </c>
      <c r="H141" s="40">
        <v>79740.416666666672</v>
      </c>
      <c r="I141" s="40">
        <v>80106.683333333334</v>
      </c>
      <c r="J141" s="40">
        <v>80713.366666666669</v>
      </c>
      <c r="K141" s="31">
        <v>79500</v>
      </c>
      <c r="L141" s="31">
        <v>78527.05</v>
      </c>
      <c r="M141" s="31">
        <v>0.10113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999.95</v>
      </c>
      <c r="D142" s="40">
        <v>1002.9333333333334</v>
      </c>
      <c r="E142" s="40">
        <v>995.01666666666677</v>
      </c>
      <c r="F142" s="40">
        <v>990.08333333333337</v>
      </c>
      <c r="G142" s="40">
        <v>982.16666666666674</v>
      </c>
      <c r="H142" s="40">
        <v>1007.8666666666668</v>
      </c>
      <c r="I142" s="40">
        <v>1015.7833333333333</v>
      </c>
      <c r="J142" s="40">
        <v>1020.7166666666668</v>
      </c>
      <c r="K142" s="31">
        <v>1010.85</v>
      </c>
      <c r="L142" s="31">
        <v>998</v>
      </c>
      <c r="M142" s="31">
        <v>1.7285200000000001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179.1</v>
      </c>
      <c r="D143" s="40">
        <v>180.30000000000004</v>
      </c>
      <c r="E143" s="40">
        <v>177.35000000000008</v>
      </c>
      <c r="F143" s="40">
        <v>175.60000000000005</v>
      </c>
      <c r="G143" s="40">
        <v>172.65000000000009</v>
      </c>
      <c r="H143" s="40">
        <v>182.05000000000007</v>
      </c>
      <c r="I143" s="40">
        <v>185.00000000000006</v>
      </c>
      <c r="J143" s="40">
        <v>186.75000000000006</v>
      </c>
      <c r="K143" s="31">
        <v>183.25</v>
      </c>
      <c r="L143" s="31">
        <v>178.55</v>
      </c>
      <c r="M143" s="31">
        <v>39.137619999999998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954.45</v>
      </c>
      <c r="D144" s="40">
        <v>960.23333333333323</v>
      </c>
      <c r="E144" s="40">
        <v>941.46666666666647</v>
      </c>
      <c r="F144" s="40">
        <v>928.48333333333323</v>
      </c>
      <c r="G144" s="40">
        <v>909.71666666666647</v>
      </c>
      <c r="H144" s="40">
        <v>973.21666666666647</v>
      </c>
      <c r="I144" s="40">
        <v>991.98333333333312</v>
      </c>
      <c r="J144" s="40">
        <v>1004.9666666666665</v>
      </c>
      <c r="K144" s="31">
        <v>979</v>
      </c>
      <c r="L144" s="31">
        <v>947.25</v>
      </c>
      <c r="M144" s="31">
        <v>54.166080000000001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189.85</v>
      </c>
      <c r="D145" s="40">
        <v>189.78333333333333</v>
      </c>
      <c r="E145" s="40">
        <v>187.06666666666666</v>
      </c>
      <c r="F145" s="40">
        <v>184.28333333333333</v>
      </c>
      <c r="G145" s="40">
        <v>181.56666666666666</v>
      </c>
      <c r="H145" s="40">
        <v>192.56666666666666</v>
      </c>
      <c r="I145" s="40">
        <v>195.2833333333333</v>
      </c>
      <c r="J145" s="40">
        <v>198.06666666666666</v>
      </c>
      <c r="K145" s="31">
        <v>192.5</v>
      </c>
      <c r="L145" s="31">
        <v>187</v>
      </c>
      <c r="M145" s="31">
        <v>43.872219999999999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551.75</v>
      </c>
      <c r="D146" s="40">
        <v>552</v>
      </c>
      <c r="E146" s="40">
        <v>549</v>
      </c>
      <c r="F146" s="40">
        <v>546.25</v>
      </c>
      <c r="G146" s="40">
        <v>543.25</v>
      </c>
      <c r="H146" s="40">
        <v>554.75</v>
      </c>
      <c r="I146" s="40">
        <v>557.75</v>
      </c>
      <c r="J146" s="40">
        <v>560.5</v>
      </c>
      <c r="K146" s="31">
        <v>555</v>
      </c>
      <c r="L146" s="31">
        <v>549.25</v>
      </c>
      <c r="M146" s="31">
        <v>8.9231099999999994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8274.75</v>
      </c>
      <c r="D147" s="40">
        <v>8213.2666666666664</v>
      </c>
      <c r="E147" s="40">
        <v>8076.5333333333328</v>
      </c>
      <c r="F147" s="40">
        <v>7878.3166666666666</v>
      </c>
      <c r="G147" s="40">
        <v>7741.583333333333</v>
      </c>
      <c r="H147" s="40">
        <v>8411.4833333333336</v>
      </c>
      <c r="I147" s="40">
        <v>8548.2166666666672</v>
      </c>
      <c r="J147" s="40">
        <v>8746.4333333333325</v>
      </c>
      <c r="K147" s="31">
        <v>8350</v>
      </c>
      <c r="L147" s="31">
        <v>8015.05</v>
      </c>
      <c r="M147" s="31">
        <v>23.772680000000001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948.6</v>
      </c>
      <c r="D148" s="40">
        <v>950.76666666666677</v>
      </c>
      <c r="E148" s="40">
        <v>942.68333333333351</v>
      </c>
      <c r="F148" s="40">
        <v>936.76666666666677</v>
      </c>
      <c r="G148" s="40">
        <v>928.68333333333351</v>
      </c>
      <c r="H148" s="40">
        <v>956.68333333333351</v>
      </c>
      <c r="I148" s="40">
        <v>964.76666666666677</v>
      </c>
      <c r="J148" s="40">
        <v>970.68333333333351</v>
      </c>
      <c r="K148" s="31">
        <v>958.85</v>
      </c>
      <c r="L148" s="31">
        <v>944.85</v>
      </c>
      <c r="M148" s="31">
        <v>7.62507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4988.95</v>
      </c>
      <c r="D149" s="40">
        <v>4965</v>
      </c>
      <c r="E149" s="40">
        <v>4912</v>
      </c>
      <c r="F149" s="40">
        <v>4835.05</v>
      </c>
      <c r="G149" s="40">
        <v>4782.05</v>
      </c>
      <c r="H149" s="40">
        <v>5041.95</v>
      </c>
      <c r="I149" s="40">
        <v>5094.95</v>
      </c>
      <c r="J149" s="40">
        <v>5171.8999999999996</v>
      </c>
      <c r="K149" s="31">
        <v>5018</v>
      </c>
      <c r="L149" s="31">
        <v>4888.05</v>
      </c>
      <c r="M149" s="31">
        <v>9.1029599999999995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3442.65</v>
      </c>
      <c r="D150" s="40">
        <v>3445.5</v>
      </c>
      <c r="E150" s="40">
        <v>3399.2</v>
      </c>
      <c r="F150" s="40">
        <v>3355.75</v>
      </c>
      <c r="G150" s="40">
        <v>3309.45</v>
      </c>
      <c r="H150" s="40">
        <v>3488.95</v>
      </c>
      <c r="I150" s="40">
        <v>3535.25</v>
      </c>
      <c r="J150" s="40">
        <v>3578.7</v>
      </c>
      <c r="K150" s="31">
        <v>3491.8</v>
      </c>
      <c r="L150" s="31">
        <v>3402.05</v>
      </c>
      <c r="M150" s="31">
        <v>5.4720000000000004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1639.2</v>
      </c>
      <c r="D151" s="40">
        <v>1643.05</v>
      </c>
      <c r="E151" s="40">
        <v>1621.1499999999999</v>
      </c>
      <c r="F151" s="40">
        <v>1603.1</v>
      </c>
      <c r="G151" s="40">
        <v>1581.1999999999998</v>
      </c>
      <c r="H151" s="40">
        <v>1661.1</v>
      </c>
      <c r="I151" s="40">
        <v>1683</v>
      </c>
      <c r="J151" s="40">
        <v>1701.05</v>
      </c>
      <c r="K151" s="31">
        <v>1664.95</v>
      </c>
      <c r="L151" s="31">
        <v>1625</v>
      </c>
      <c r="M151" s="31">
        <v>8.9843399999999995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821.35</v>
      </c>
      <c r="D152" s="40">
        <v>823.98333333333323</v>
      </c>
      <c r="E152" s="40">
        <v>813.96666666666647</v>
      </c>
      <c r="F152" s="40">
        <v>806.58333333333326</v>
      </c>
      <c r="G152" s="40">
        <v>796.56666666666649</v>
      </c>
      <c r="H152" s="40">
        <v>831.36666666666645</v>
      </c>
      <c r="I152" s="40">
        <v>841.3833333333331</v>
      </c>
      <c r="J152" s="40">
        <v>848.76666666666642</v>
      </c>
      <c r="K152" s="31">
        <v>834</v>
      </c>
      <c r="L152" s="31">
        <v>816.6</v>
      </c>
      <c r="M152" s="31">
        <v>0.83792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138.19999999999999</v>
      </c>
      <c r="D153" s="40">
        <v>138.70000000000002</v>
      </c>
      <c r="E153" s="40">
        <v>136.85000000000002</v>
      </c>
      <c r="F153" s="40">
        <v>135.5</v>
      </c>
      <c r="G153" s="40">
        <v>133.65</v>
      </c>
      <c r="H153" s="40">
        <v>140.05000000000004</v>
      </c>
      <c r="I153" s="40">
        <v>141.9</v>
      </c>
      <c r="J153" s="40">
        <v>143.25000000000006</v>
      </c>
      <c r="K153" s="31">
        <v>140.55000000000001</v>
      </c>
      <c r="L153" s="31">
        <v>137.35</v>
      </c>
      <c r="M153" s="31">
        <v>81.261769999999999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136.44999999999999</v>
      </c>
      <c r="D154" s="40">
        <v>136.15</v>
      </c>
      <c r="E154" s="40">
        <v>134.30000000000001</v>
      </c>
      <c r="F154" s="40">
        <v>132.15</v>
      </c>
      <c r="G154" s="40">
        <v>130.30000000000001</v>
      </c>
      <c r="H154" s="40">
        <v>138.30000000000001</v>
      </c>
      <c r="I154" s="40">
        <v>140.14999999999998</v>
      </c>
      <c r="J154" s="40">
        <v>142.30000000000001</v>
      </c>
      <c r="K154" s="31">
        <v>138</v>
      </c>
      <c r="L154" s="31">
        <v>134</v>
      </c>
      <c r="M154" s="31">
        <v>152.64066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98.75</v>
      </c>
      <c r="D155" s="40">
        <v>99</v>
      </c>
      <c r="E155" s="40">
        <v>97.85</v>
      </c>
      <c r="F155" s="40">
        <v>96.949999999999989</v>
      </c>
      <c r="G155" s="40">
        <v>95.799999999999983</v>
      </c>
      <c r="H155" s="40">
        <v>99.9</v>
      </c>
      <c r="I155" s="40">
        <v>101.05000000000001</v>
      </c>
      <c r="J155" s="40">
        <v>101.95000000000002</v>
      </c>
      <c r="K155" s="31">
        <v>100.15</v>
      </c>
      <c r="L155" s="31">
        <v>98.1</v>
      </c>
      <c r="M155" s="31">
        <v>157.77284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3572.35</v>
      </c>
      <c r="D156" s="40">
        <v>3554.75</v>
      </c>
      <c r="E156" s="40">
        <v>3515</v>
      </c>
      <c r="F156" s="40">
        <v>3457.65</v>
      </c>
      <c r="G156" s="40">
        <v>3417.9</v>
      </c>
      <c r="H156" s="40">
        <v>3612.1</v>
      </c>
      <c r="I156" s="40">
        <v>3651.85</v>
      </c>
      <c r="J156" s="40">
        <v>3709.2</v>
      </c>
      <c r="K156" s="31">
        <v>3594.5</v>
      </c>
      <c r="L156" s="31">
        <v>3497.4</v>
      </c>
      <c r="M156" s="31">
        <v>1.3932800000000001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19477.05</v>
      </c>
      <c r="D157" s="40">
        <v>19468.350000000002</v>
      </c>
      <c r="E157" s="40">
        <v>19371.700000000004</v>
      </c>
      <c r="F157" s="40">
        <v>19266.350000000002</v>
      </c>
      <c r="G157" s="40">
        <v>19169.700000000004</v>
      </c>
      <c r="H157" s="40">
        <v>19573.700000000004</v>
      </c>
      <c r="I157" s="40">
        <v>19670.350000000006</v>
      </c>
      <c r="J157" s="40">
        <v>19775.700000000004</v>
      </c>
      <c r="K157" s="31">
        <v>19565</v>
      </c>
      <c r="L157" s="31">
        <v>19363</v>
      </c>
      <c r="M157" s="31">
        <v>0.54276000000000002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419.2</v>
      </c>
      <c r="D158" s="40">
        <v>419.23333333333335</v>
      </c>
      <c r="E158" s="40">
        <v>415.9666666666667</v>
      </c>
      <c r="F158" s="40">
        <v>412.73333333333335</v>
      </c>
      <c r="G158" s="40">
        <v>409.4666666666667</v>
      </c>
      <c r="H158" s="40">
        <v>422.4666666666667</v>
      </c>
      <c r="I158" s="40">
        <v>425.73333333333335</v>
      </c>
      <c r="J158" s="40">
        <v>428.9666666666667</v>
      </c>
      <c r="K158" s="31">
        <v>422.5</v>
      </c>
      <c r="L158" s="31">
        <v>416</v>
      </c>
      <c r="M158" s="31">
        <v>2.6395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957.35</v>
      </c>
      <c r="D159" s="40">
        <v>962.08333333333337</v>
      </c>
      <c r="E159" s="40">
        <v>947.91666666666674</v>
      </c>
      <c r="F159" s="40">
        <v>938.48333333333335</v>
      </c>
      <c r="G159" s="40">
        <v>924.31666666666672</v>
      </c>
      <c r="H159" s="40">
        <v>971.51666666666677</v>
      </c>
      <c r="I159" s="40">
        <v>985.68333333333351</v>
      </c>
      <c r="J159" s="40">
        <v>995.11666666666679</v>
      </c>
      <c r="K159" s="31">
        <v>976.25</v>
      </c>
      <c r="L159" s="31">
        <v>952.65</v>
      </c>
      <c r="M159" s="31">
        <v>7.4412500000000001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157.4</v>
      </c>
      <c r="D160" s="40">
        <v>157.75</v>
      </c>
      <c r="E160" s="40">
        <v>156.25</v>
      </c>
      <c r="F160" s="40">
        <v>155.1</v>
      </c>
      <c r="G160" s="40">
        <v>153.6</v>
      </c>
      <c r="H160" s="40">
        <v>158.9</v>
      </c>
      <c r="I160" s="40">
        <v>160.4</v>
      </c>
      <c r="J160" s="40">
        <v>161.55000000000001</v>
      </c>
      <c r="K160" s="31">
        <v>159.25</v>
      </c>
      <c r="L160" s="31">
        <v>156.6</v>
      </c>
      <c r="M160" s="31">
        <v>114.20415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220</v>
      </c>
      <c r="D161" s="40">
        <v>220.79999999999998</v>
      </c>
      <c r="E161" s="40">
        <v>217.39999999999998</v>
      </c>
      <c r="F161" s="40">
        <v>214.79999999999998</v>
      </c>
      <c r="G161" s="40">
        <v>211.39999999999998</v>
      </c>
      <c r="H161" s="40">
        <v>223.39999999999998</v>
      </c>
      <c r="I161" s="40">
        <v>226.8</v>
      </c>
      <c r="J161" s="40">
        <v>229.39999999999998</v>
      </c>
      <c r="K161" s="31">
        <v>224.2</v>
      </c>
      <c r="L161" s="31">
        <v>218.2</v>
      </c>
      <c r="M161" s="31">
        <v>5.78796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2897.2</v>
      </c>
      <c r="D162" s="40">
        <v>2895.1333333333332</v>
      </c>
      <c r="E162" s="40">
        <v>2866.0666666666666</v>
      </c>
      <c r="F162" s="40">
        <v>2834.9333333333334</v>
      </c>
      <c r="G162" s="40">
        <v>2805.8666666666668</v>
      </c>
      <c r="H162" s="40">
        <v>2926.2666666666664</v>
      </c>
      <c r="I162" s="40">
        <v>2955.333333333333</v>
      </c>
      <c r="J162" s="40">
        <v>2986.4666666666662</v>
      </c>
      <c r="K162" s="31">
        <v>2924.2</v>
      </c>
      <c r="L162" s="31">
        <v>2864</v>
      </c>
      <c r="M162" s="31">
        <v>2.0811799999999998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40966.050000000003</v>
      </c>
      <c r="D163" s="40">
        <v>41052.01666666667</v>
      </c>
      <c r="E163" s="40">
        <v>40714.03333333334</v>
      </c>
      <c r="F163" s="40">
        <v>40462.01666666667</v>
      </c>
      <c r="G163" s="40">
        <v>40124.03333333334</v>
      </c>
      <c r="H163" s="40">
        <v>41304.03333333334</v>
      </c>
      <c r="I163" s="40">
        <v>41642.016666666663</v>
      </c>
      <c r="J163" s="40">
        <v>41894.03333333334</v>
      </c>
      <c r="K163" s="31">
        <v>41390</v>
      </c>
      <c r="L163" s="31">
        <v>40800</v>
      </c>
      <c r="M163" s="31">
        <v>0.25375999999999999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228.05</v>
      </c>
      <c r="D164" s="40">
        <v>228.58333333333334</v>
      </c>
      <c r="E164" s="40">
        <v>226.56666666666669</v>
      </c>
      <c r="F164" s="40">
        <v>225.08333333333334</v>
      </c>
      <c r="G164" s="40">
        <v>223.06666666666669</v>
      </c>
      <c r="H164" s="40">
        <v>230.06666666666669</v>
      </c>
      <c r="I164" s="40">
        <v>232.08333333333334</v>
      </c>
      <c r="J164" s="40">
        <v>233.56666666666669</v>
      </c>
      <c r="K164" s="31">
        <v>230.6</v>
      </c>
      <c r="L164" s="31">
        <v>227.1</v>
      </c>
      <c r="M164" s="31">
        <v>48.285629999999998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5060.45</v>
      </c>
      <c r="D165" s="40">
        <v>5095.5166666666673</v>
      </c>
      <c r="E165" s="40">
        <v>4992.0333333333347</v>
      </c>
      <c r="F165" s="40">
        <v>4923.6166666666677</v>
      </c>
      <c r="G165" s="40">
        <v>4820.133333333335</v>
      </c>
      <c r="H165" s="40">
        <v>5163.9333333333343</v>
      </c>
      <c r="I165" s="40">
        <v>5267.4166666666661</v>
      </c>
      <c r="J165" s="40">
        <v>5335.8333333333339</v>
      </c>
      <c r="K165" s="31">
        <v>5199</v>
      </c>
      <c r="L165" s="31">
        <v>5027.1000000000004</v>
      </c>
      <c r="M165" s="31">
        <v>0.184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2414.4499999999998</v>
      </c>
      <c r="D166" s="40">
        <v>2426.8333333333335</v>
      </c>
      <c r="E166" s="40">
        <v>2397.7166666666672</v>
      </c>
      <c r="F166" s="40">
        <v>2380.9833333333336</v>
      </c>
      <c r="G166" s="40">
        <v>2351.8666666666672</v>
      </c>
      <c r="H166" s="40">
        <v>2443.5666666666671</v>
      </c>
      <c r="I166" s="40">
        <v>2472.6833333333329</v>
      </c>
      <c r="J166" s="40">
        <v>2489.416666666667</v>
      </c>
      <c r="K166" s="31">
        <v>2455.9499999999998</v>
      </c>
      <c r="L166" s="31">
        <v>2410.1</v>
      </c>
      <c r="M166" s="31">
        <v>2.5232999999999999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2573</v>
      </c>
      <c r="D167" s="40">
        <v>2594.6333333333332</v>
      </c>
      <c r="E167" s="40">
        <v>2540.2666666666664</v>
      </c>
      <c r="F167" s="40">
        <v>2507.5333333333333</v>
      </c>
      <c r="G167" s="40">
        <v>2453.1666666666665</v>
      </c>
      <c r="H167" s="40">
        <v>2627.3666666666663</v>
      </c>
      <c r="I167" s="40">
        <v>2681.7333333333331</v>
      </c>
      <c r="J167" s="40">
        <v>2714.4666666666662</v>
      </c>
      <c r="K167" s="31">
        <v>2649</v>
      </c>
      <c r="L167" s="31">
        <v>2561.9</v>
      </c>
      <c r="M167" s="31">
        <v>4.02163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2502.0500000000002</v>
      </c>
      <c r="D168" s="40">
        <v>2509.75</v>
      </c>
      <c r="E168" s="40">
        <v>2475.65</v>
      </c>
      <c r="F168" s="40">
        <v>2449.25</v>
      </c>
      <c r="G168" s="40">
        <v>2415.15</v>
      </c>
      <c r="H168" s="40">
        <v>2536.15</v>
      </c>
      <c r="I168" s="40">
        <v>2570.2500000000005</v>
      </c>
      <c r="J168" s="40">
        <v>2596.65</v>
      </c>
      <c r="K168" s="31">
        <v>2543.85</v>
      </c>
      <c r="L168" s="31">
        <v>2483.35</v>
      </c>
      <c r="M168" s="31">
        <v>2.51932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131.85</v>
      </c>
      <c r="D169" s="40">
        <v>132.46666666666667</v>
      </c>
      <c r="E169" s="40">
        <v>130.93333333333334</v>
      </c>
      <c r="F169" s="40">
        <v>130.01666666666668</v>
      </c>
      <c r="G169" s="40">
        <v>128.48333333333335</v>
      </c>
      <c r="H169" s="40">
        <v>133.38333333333333</v>
      </c>
      <c r="I169" s="40">
        <v>134.91666666666669</v>
      </c>
      <c r="J169" s="40">
        <v>135.83333333333331</v>
      </c>
      <c r="K169" s="31">
        <v>134</v>
      </c>
      <c r="L169" s="31">
        <v>131.55000000000001</v>
      </c>
      <c r="M169" s="31">
        <v>34.769359999999999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191.05</v>
      </c>
      <c r="D170" s="40">
        <v>190.61666666666667</v>
      </c>
      <c r="E170" s="40">
        <v>187.43333333333334</v>
      </c>
      <c r="F170" s="40">
        <v>183.81666666666666</v>
      </c>
      <c r="G170" s="40">
        <v>180.63333333333333</v>
      </c>
      <c r="H170" s="40">
        <v>194.23333333333335</v>
      </c>
      <c r="I170" s="40">
        <v>197.41666666666669</v>
      </c>
      <c r="J170" s="40">
        <v>201.03333333333336</v>
      </c>
      <c r="K170" s="31">
        <v>193.8</v>
      </c>
      <c r="L170" s="31">
        <v>187</v>
      </c>
      <c r="M170" s="31">
        <v>137.69623999999999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466.25</v>
      </c>
      <c r="D171" s="40">
        <v>470.98333333333335</v>
      </c>
      <c r="E171" s="40">
        <v>456.4666666666667</v>
      </c>
      <c r="F171" s="40">
        <v>446.68333333333334</v>
      </c>
      <c r="G171" s="40">
        <v>432.16666666666669</v>
      </c>
      <c r="H171" s="40">
        <v>480.76666666666671</v>
      </c>
      <c r="I171" s="40">
        <v>495.28333333333336</v>
      </c>
      <c r="J171" s="40">
        <v>505.06666666666672</v>
      </c>
      <c r="K171" s="31">
        <v>485.5</v>
      </c>
      <c r="L171" s="31">
        <v>461.2</v>
      </c>
      <c r="M171" s="31">
        <v>6.8053900000000001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15042</v>
      </c>
      <c r="D172" s="40">
        <v>15057.566666666666</v>
      </c>
      <c r="E172" s="40">
        <v>14941.933333333331</v>
      </c>
      <c r="F172" s="40">
        <v>14841.866666666665</v>
      </c>
      <c r="G172" s="40">
        <v>14726.23333333333</v>
      </c>
      <c r="H172" s="40">
        <v>15157.633333333331</v>
      </c>
      <c r="I172" s="40">
        <v>15273.266666666666</v>
      </c>
      <c r="J172" s="40">
        <v>15373.333333333332</v>
      </c>
      <c r="K172" s="31">
        <v>15173.2</v>
      </c>
      <c r="L172" s="31">
        <v>14957.5</v>
      </c>
      <c r="M172" s="31">
        <v>0.19555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40.65</v>
      </c>
      <c r="D173" s="40">
        <v>40.85</v>
      </c>
      <c r="E173" s="40">
        <v>40.300000000000004</v>
      </c>
      <c r="F173" s="40">
        <v>39.950000000000003</v>
      </c>
      <c r="G173" s="40">
        <v>39.400000000000006</v>
      </c>
      <c r="H173" s="40">
        <v>41.2</v>
      </c>
      <c r="I173" s="40">
        <v>41.75</v>
      </c>
      <c r="J173" s="40">
        <v>42.1</v>
      </c>
      <c r="K173" s="31">
        <v>41.4</v>
      </c>
      <c r="L173" s="31">
        <v>40.5</v>
      </c>
      <c r="M173" s="31">
        <v>374.55759999999998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207.6</v>
      </c>
      <c r="D174" s="40">
        <v>208.79999999999998</v>
      </c>
      <c r="E174" s="40">
        <v>203.79999999999995</v>
      </c>
      <c r="F174" s="40">
        <v>199.99999999999997</v>
      </c>
      <c r="G174" s="40">
        <v>194.99999999999994</v>
      </c>
      <c r="H174" s="40">
        <v>212.59999999999997</v>
      </c>
      <c r="I174" s="40">
        <v>217.60000000000002</v>
      </c>
      <c r="J174" s="40">
        <v>221.39999999999998</v>
      </c>
      <c r="K174" s="31">
        <v>213.8</v>
      </c>
      <c r="L174" s="31">
        <v>205</v>
      </c>
      <c r="M174" s="31">
        <v>90.089160000000007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138.4</v>
      </c>
      <c r="D175" s="40">
        <v>139.58333333333334</v>
      </c>
      <c r="E175" s="40">
        <v>136.91666666666669</v>
      </c>
      <c r="F175" s="40">
        <v>135.43333333333334</v>
      </c>
      <c r="G175" s="40">
        <v>132.76666666666668</v>
      </c>
      <c r="H175" s="40">
        <v>141.06666666666669</v>
      </c>
      <c r="I175" s="40">
        <v>143.73333333333338</v>
      </c>
      <c r="J175" s="40">
        <v>145.2166666666667</v>
      </c>
      <c r="K175" s="31">
        <v>142.25</v>
      </c>
      <c r="L175" s="31">
        <v>138.1</v>
      </c>
      <c r="M175" s="31">
        <v>43.377719999999997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2464</v>
      </c>
      <c r="D176" s="40">
        <v>2474.65</v>
      </c>
      <c r="E176" s="40">
        <v>2450.3500000000004</v>
      </c>
      <c r="F176" s="40">
        <v>2436.7000000000003</v>
      </c>
      <c r="G176" s="40">
        <v>2412.4000000000005</v>
      </c>
      <c r="H176" s="40">
        <v>2488.3000000000002</v>
      </c>
      <c r="I176" s="40">
        <v>2512.6000000000004</v>
      </c>
      <c r="J176" s="40">
        <v>2526.25</v>
      </c>
      <c r="K176" s="31">
        <v>2498.9499999999998</v>
      </c>
      <c r="L176" s="31">
        <v>2461</v>
      </c>
      <c r="M176" s="31">
        <v>47.082349999999998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1061.9000000000001</v>
      </c>
      <c r="D177" s="40">
        <v>1067.55</v>
      </c>
      <c r="E177" s="40">
        <v>1054.3499999999999</v>
      </c>
      <c r="F177" s="40">
        <v>1046.8</v>
      </c>
      <c r="G177" s="40">
        <v>1033.5999999999999</v>
      </c>
      <c r="H177" s="40">
        <v>1075.0999999999999</v>
      </c>
      <c r="I177" s="40">
        <v>1088.3000000000002</v>
      </c>
      <c r="J177" s="40">
        <v>1095.8499999999999</v>
      </c>
      <c r="K177" s="31">
        <v>1080.75</v>
      </c>
      <c r="L177" s="31">
        <v>1060</v>
      </c>
      <c r="M177" s="31">
        <v>6.5795199999999996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1187.2</v>
      </c>
      <c r="D178" s="40">
        <v>1178.05</v>
      </c>
      <c r="E178" s="40">
        <v>1159.1499999999999</v>
      </c>
      <c r="F178" s="40">
        <v>1131.0999999999999</v>
      </c>
      <c r="G178" s="40">
        <v>1112.1999999999998</v>
      </c>
      <c r="H178" s="40">
        <v>1206.0999999999999</v>
      </c>
      <c r="I178" s="40">
        <v>1225</v>
      </c>
      <c r="J178" s="40">
        <v>1253.05</v>
      </c>
      <c r="K178" s="31">
        <v>1196.95</v>
      </c>
      <c r="L178" s="31">
        <v>1150</v>
      </c>
      <c r="M178" s="31">
        <v>28.62829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2157.5500000000002</v>
      </c>
      <c r="D179" s="40">
        <v>2167.5833333333335</v>
      </c>
      <c r="E179" s="40">
        <v>2134.2166666666672</v>
      </c>
      <c r="F179" s="40">
        <v>2110.8833333333337</v>
      </c>
      <c r="G179" s="40">
        <v>2077.5166666666673</v>
      </c>
      <c r="H179" s="40">
        <v>2190.916666666667</v>
      </c>
      <c r="I179" s="40">
        <v>2224.2833333333328</v>
      </c>
      <c r="J179" s="40">
        <v>2247.6166666666668</v>
      </c>
      <c r="K179" s="31">
        <v>2200.9499999999998</v>
      </c>
      <c r="L179" s="31">
        <v>2144.25</v>
      </c>
      <c r="M179" s="31">
        <v>8.6957000000000004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8350.65</v>
      </c>
      <c r="D180" s="40">
        <v>8304.3833333333332</v>
      </c>
      <c r="E180" s="40">
        <v>8247.2666666666664</v>
      </c>
      <c r="F180" s="40">
        <v>8143.8833333333332</v>
      </c>
      <c r="G180" s="40">
        <v>8086.7666666666664</v>
      </c>
      <c r="H180" s="40">
        <v>8407.7666666666664</v>
      </c>
      <c r="I180" s="40">
        <v>8464.8833333333314</v>
      </c>
      <c r="J180" s="40">
        <v>8568.2666666666664</v>
      </c>
      <c r="K180" s="31">
        <v>8361.5</v>
      </c>
      <c r="L180" s="31">
        <v>8201</v>
      </c>
      <c r="M180" s="31">
        <v>8.1519999999999995E-2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27691.05</v>
      </c>
      <c r="D181" s="40">
        <v>27868.083333333332</v>
      </c>
      <c r="E181" s="40">
        <v>27441.716666666664</v>
      </c>
      <c r="F181" s="40">
        <v>27192.383333333331</v>
      </c>
      <c r="G181" s="40">
        <v>26766.016666666663</v>
      </c>
      <c r="H181" s="40">
        <v>28117.416666666664</v>
      </c>
      <c r="I181" s="40">
        <v>28543.783333333333</v>
      </c>
      <c r="J181" s="40">
        <v>28793.116666666665</v>
      </c>
      <c r="K181" s="31">
        <v>28294.45</v>
      </c>
      <c r="L181" s="31">
        <v>27618.75</v>
      </c>
      <c r="M181" s="31">
        <v>0.29244999999999999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1630.85</v>
      </c>
      <c r="D182" s="40">
        <v>1630.4333333333334</v>
      </c>
      <c r="E182" s="40">
        <v>1610.9666666666667</v>
      </c>
      <c r="F182" s="40">
        <v>1591.0833333333333</v>
      </c>
      <c r="G182" s="40">
        <v>1571.6166666666666</v>
      </c>
      <c r="H182" s="40">
        <v>1650.3166666666668</v>
      </c>
      <c r="I182" s="40">
        <v>1669.7833333333335</v>
      </c>
      <c r="J182" s="40">
        <v>1689.666666666667</v>
      </c>
      <c r="K182" s="31">
        <v>1649.9</v>
      </c>
      <c r="L182" s="31">
        <v>1610.55</v>
      </c>
      <c r="M182" s="31">
        <v>7.5613099999999998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2353.35</v>
      </c>
      <c r="D183" s="40">
        <v>2369.4</v>
      </c>
      <c r="E183" s="40">
        <v>2314.3000000000002</v>
      </c>
      <c r="F183" s="40">
        <v>2275.25</v>
      </c>
      <c r="G183" s="40">
        <v>2220.15</v>
      </c>
      <c r="H183" s="40">
        <v>2408.4500000000003</v>
      </c>
      <c r="I183" s="40">
        <v>2463.5499999999997</v>
      </c>
      <c r="J183" s="40">
        <v>2502.6000000000004</v>
      </c>
      <c r="K183" s="31">
        <v>2424.5</v>
      </c>
      <c r="L183" s="31">
        <v>2330.35</v>
      </c>
      <c r="M183" s="31">
        <v>3.5929099999999998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498.15</v>
      </c>
      <c r="D184" s="40">
        <v>498.18333333333334</v>
      </c>
      <c r="E184" s="40">
        <v>490.9666666666667</v>
      </c>
      <c r="F184" s="40">
        <v>483.78333333333336</v>
      </c>
      <c r="G184" s="40">
        <v>476.56666666666672</v>
      </c>
      <c r="H184" s="40">
        <v>505.36666666666667</v>
      </c>
      <c r="I184" s="40">
        <v>512.58333333333326</v>
      </c>
      <c r="J184" s="40">
        <v>519.76666666666665</v>
      </c>
      <c r="K184" s="31">
        <v>505.4</v>
      </c>
      <c r="L184" s="31">
        <v>491</v>
      </c>
      <c r="M184" s="31">
        <v>204.88482999999999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113.65</v>
      </c>
      <c r="D185" s="40">
        <v>114.06666666666668</v>
      </c>
      <c r="E185" s="40">
        <v>112.68333333333335</v>
      </c>
      <c r="F185" s="40">
        <v>111.71666666666667</v>
      </c>
      <c r="G185" s="40">
        <v>110.33333333333334</v>
      </c>
      <c r="H185" s="40">
        <v>115.03333333333336</v>
      </c>
      <c r="I185" s="40">
        <v>116.41666666666669</v>
      </c>
      <c r="J185" s="40">
        <v>117.38333333333337</v>
      </c>
      <c r="K185" s="31">
        <v>115.45</v>
      </c>
      <c r="L185" s="31">
        <v>113.1</v>
      </c>
      <c r="M185" s="31">
        <v>177.89071999999999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791.35</v>
      </c>
      <c r="D186" s="40">
        <v>794.58333333333337</v>
      </c>
      <c r="E186" s="40">
        <v>784.16666666666674</v>
      </c>
      <c r="F186" s="40">
        <v>776.98333333333335</v>
      </c>
      <c r="G186" s="40">
        <v>766.56666666666672</v>
      </c>
      <c r="H186" s="40">
        <v>801.76666666666677</v>
      </c>
      <c r="I186" s="40">
        <v>812.18333333333351</v>
      </c>
      <c r="J186" s="40">
        <v>819.36666666666679</v>
      </c>
      <c r="K186" s="31">
        <v>805</v>
      </c>
      <c r="L186" s="31">
        <v>787.4</v>
      </c>
      <c r="M186" s="31">
        <v>16.629000000000001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554.15</v>
      </c>
      <c r="D187" s="40">
        <v>553.25</v>
      </c>
      <c r="E187" s="40">
        <v>546.9</v>
      </c>
      <c r="F187" s="40">
        <v>539.65</v>
      </c>
      <c r="G187" s="40">
        <v>533.29999999999995</v>
      </c>
      <c r="H187" s="40">
        <v>560.5</v>
      </c>
      <c r="I187" s="40">
        <v>566.84999999999991</v>
      </c>
      <c r="J187" s="40">
        <v>574.1</v>
      </c>
      <c r="K187" s="31">
        <v>559.6</v>
      </c>
      <c r="L187" s="31">
        <v>546</v>
      </c>
      <c r="M187" s="31">
        <v>11.156650000000001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609.04999999999995</v>
      </c>
      <c r="D188" s="40">
        <v>607.06666666666661</v>
      </c>
      <c r="E188" s="40">
        <v>602.13333333333321</v>
      </c>
      <c r="F188" s="40">
        <v>595.21666666666658</v>
      </c>
      <c r="G188" s="40">
        <v>590.28333333333319</v>
      </c>
      <c r="H188" s="40">
        <v>613.98333333333323</v>
      </c>
      <c r="I188" s="40">
        <v>618.91666666666663</v>
      </c>
      <c r="J188" s="40">
        <v>625.83333333333326</v>
      </c>
      <c r="K188" s="31">
        <v>612</v>
      </c>
      <c r="L188" s="31">
        <v>600.15</v>
      </c>
      <c r="M188" s="31">
        <v>5.4809799999999997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739.7</v>
      </c>
      <c r="D189" s="40">
        <v>741.73333333333323</v>
      </c>
      <c r="E189" s="40">
        <v>734.21666666666647</v>
      </c>
      <c r="F189" s="40">
        <v>728.73333333333323</v>
      </c>
      <c r="G189" s="40">
        <v>721.21666666666647</v>
      </c>
      <c r="H189" s="40">
        <v>747.21666666666647</v>
      </c>
      <c r="I189" s="40">
        <v>754.73333333333312</v>
      </c>
      <c r="J189" s="40">
        <v>760.21666666666647</v>
      </c>
      <c r="K189" s="31">
        <v>749.25</v>
      </c>
      <c r="L189" s="31">
        <v>736.25</v>
      </c>
      <c r="M189" s="31">
        <v>17.549959999999999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940.65</v>
      </c>
      <c r="D190" s="40">
        <v>939.16666666666663</v>
      </c>
      <c r="E190" s="40">
        <v>931.5333333333333</v>
      </c>
      <c r="F190" s="40">
        <v>922.41666666666663</v>
      </c>
      <c r="G190" s="40">
        <v>914.7833333333333</v>
      </c>
      <c r="H190" s="40">
        <v>948.2833333333333</v>
      </c>
      <c r="I190" s="40">
        <v>955.91666666666674</v>
      </c>
      <c r="J190" s="40">
        <v>965.0333333333333</v>
      </c>
      <c r="K190" s="31">
        <v>946.8</v>
      </c>
      <c r="L190" s="31">
        <v>930.05</v>
      </c>
      <c r="M190" s="31">
        <v>11.43181</v>
      </c>
      <c r="N190" s="1"/>
      <c r="O190" s="1"/>
    </row>
    <row r="191" spans="1:15" ht="12.75" customHeight="1">
      <c r="A191" s="56">
        <v>182</v>
      </c>
      <c r="B191" s="31" t="s">
        <v>535</v>
      </c>
      <c r="C191" s="31">
        <v>1247.0999999999999</v>
      </c>
      <c r="D191" s="40">
        <v>1237.6000000000001</v>
      </c>
      <c r="E191" s="40">
        <v>1217.5000000000002</v>
      </c>
      <c r="F191" s="40">
        <v>1187.9000000000001</v>
      </c>
      <c r="G191" s="40">
        <v>1167.8000000000002</v>
      </c>
      <c r="H191" s="40">
        <v>1267.2000000000003</v>
      </c>
      <c r="I191" s="40">
        <v>1287.3000000000002</v>
      </c>
      <c r="J191" s="40">
        <v>1316.9000000000003</v>
      </c>
      <c r="K191" s="31">
        <v>1257.7</v>
      </c>
      <c r="L191" s="31">
        <v>1208</v>
      </c>
      <c r="M191" s="31">
        <v>2.5585200000000001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3521.9</v>
      </c>
      <c r="D192" s="40">
        <v>3530.3833333333332</v>
      </c>
      <c r="E192" s="40">
        <v>3497.9166666666665</v>
      </c>
      <c r="F192" s="40">
        <v>3473.9333333333334</v>
      </c>
      <c r="G192" s="40">
        <v>3441.4666666666667</v>
      </c>
      <c r="H192" s="40">
        <v>3554.3666666666663</v>
      </c>
      <c r="I192" s="40">
        <v>3586.8333333333335</v>
      </c>
      <c r="J192" s="40">
        <v>3610.8166666666662</v>
      </c>
      <c r="K192" s="31">
        <v>3562.85</v>
      </c>
      <c r="L192" s="31">
        <v>3506.4</v>
      </c>
      <c r="M192" s="31">
        <v>16.329139999999999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836.4</v>
      </c>
      <c r="D193" s="40">
        <v>838.75</v>
      </c>
      <c r="E193" s="40">
        <v>830.15</v>
      </c>
      <c r="F193" s="40">
        <v>823.9</v>
      </c>
      <c r="G193" s="40">
        <v>815.3</v>
      </c>
      <c r="H193" s="40">
        <v>845</v>
      </c>
      <c r="I193" s="40">
        <v>853.59999999999991</v>
      </c>
      <c r="J193" s="40">
        <v>859.85</v>
      </c>
      <c r="K193" s="31">
        <v>847.35</v>
      </c>
      <c r="L193" s="31">
        <v>832.5</v>
      </c>
      <c r="M193" s="31">
        <v>14.39354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6595.1</v>
      </c>
      <c r="D194" s="40">
        <v>6625.0333333333328</v>
      </c>
      <c r="E194" s="40">
        <v>6520.0666666666657</v>
      </c>
      <c r="F194" s="40">
        <v>6445.0333333333328</v>
      </c>
      <c r="G194" s="40">
        <v>6340.0666666666657</v>
      </c>
      <c r="H194" s="40">
        <v>6700.0666666666657</v>
      </c>
      <c r="I194" s="40">
        <v>6805.0333333333328</v>
      </c>
      <c r="J194" s="40">
        <v>6880.0666666666657</v>
      </c>
      <c r="K194" s="31">
        <v>6730</v>
      </c>
      <c r="L194" s="31">
        <v>6550</v>
      </c>
      <c r="M194" s="31">
        <v>1.34439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530.15</v>
      </c>
      <c r="D195" s="40">
        <v>529.0333333333333</v>
      </c>
      <c r="E195" s="40">
        <v>521.36666666666656</v>
      </c>
      <c r="F195" s="40">
        <v>512.58333333333326</v>
      </c>
      <c r="G195" s="40">
        <v>504.91666666666652</v>
      </c>
      <c r="H195" s="40">
        <v>537.81666666666661</v>
      </c>
      <c r="I195" s="40">
        <v>545.48333333333335</v>
      </c>
      <c r="J195" s="40">
        <v>554.26666666666665</v>
      </c>
      <c r="K195" s="31">
        <v>536.70000000000005</v>
      </c>
      <c r="L195" s="31">
        <v>520.25</v>
      </c>
      <c r="M195" s="31">
        <v>484.63414999999998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249.9</v>
      </c>
      <c r="D196" s="40">
        <v>248.46666666666667</v>
      </c>
      <c r="E196" s="40">
        <v>244.43333333333334</v>
      </c>
      <c r="F196" s="40">
        <v>238.96666666666667</v>
      </c>
      <c r="G196" s="40">
        <v>234.93333333333334</v>
      </c>
      <c r="H196" s="40">
        <v>253.93333333333334</v>
      </c>
      <c r="I196" s="40">
        <v>257.9666666666667</v>
      </c>
      <c r="J196" s="40">
        <v>263.43333333333334</v>
      </c>
      <c r="K196" s="31">
        <v>252.5</v>
      </c>
      <c r="L196" s="31">
        <v>243</v>
      </c>
      <c r="M196" s="31">
        <v>588.83464000000004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1220.05</v>
      </c>
      <c r="D197" s="40">
        <v>1224.1833333333332</v>
      </c>
      <c r="E197" s="40">
        <v>1210.9666666666662</v>
      </c>
      <c r="F197" s="40">
        <v>1201.883333333333</v>
      </c>
      <c r="G197" s="40">
        <v>1188.6666666666661</v>
      </c>
      <c r="H197" s="40">
        <v>1233.2666666666664</v>
      </c>
      <c r="I197" s="40">
        <v>1246.4833333333331</v>
      </c>
      <c r="J197" s="40">
        <v>1255.5666666666666</v>
      </c>
      <c r="K197" s="31">
        <v>1237.4000000000001</v>
      </c>
      <c r="L197" s="31">
        <v>1215.0999999999999</v>
      </c>
      <c r="M197" s="31">
        <v>87.802040000000005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1618.45</v>
      </c>
      <c r="D198" s="40">
        <v>1612.8166666666666</v>
      </c>
      <c r="E198" s="40">
        <v>1600.6333333333332</v>
      </c>
      <c r="F198" s="40">
        <v>1582.8166666666666</v>
      </c>
      <c r="G198" s="40">
        <v>1570.6333333333332</v>
      </c>
      <c r="H198" s="40">
        <v>1630.6333333333332</v>
      </c>
      <c r="I198" s="40">
        <v>1642.8166666666666</v>
      </c>
      <c r="J198" s="40">
        <v>1660.6333333333332</v>
      </c>
      <c r="K198" s="31">
        <v>1625</v>
      </c>
      <c r="L198" s="31">
        <v>1595</v>
      </c>
      <c r="M198" s="31">
        <v>23.043589999999998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1021.9</v>
      </c>
      <c r="D199" s="40">
        <v>1023.6166666666667</v>
      </c>
      <c r="E199" s="40">
        <v>1013.2833333333333</v>
      </c>
      <c r="F199" s="40">
        <v>1004.6666666666666</v>
      </c>
      <c r="G199" s="40">
        <v>994.33333333333326</v>
      </c>
      <c r="H199" s="40">
        <v>1032.2333333333333</v>
      </c>
      <c r="I199" s="40">
        <v>1042.5666666666666</v>
      </c>
      <c r="J199" s="40">
        <v>1051.1833333333334</v>
      </c>
      <c r="K199" s="31">
        <v>1033.95</v>
      </c>
      <c r="L199" s="31">
        <v>1015</v>
      </c>
      <c r="M199" s="31">
        <v>1.80725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2499.35</v>
      </c>
      <c r="D200" s="40">
        <v>2509.8166666666671</v>
      </c>
      <c r="E200" s="40">
        <v>2480.6333333333341</v>
      </c>
      <c r="F200" s="40">
        <v>2461.916666666667</v>
      </c>
      <c r="G200" s="40">
        <v>2432.733333333334</v>
      </c>
      <c r="H200" s="40">
        <v>2528.5333333333342</v>
      </c>
      <c r="I200" s="40">
        <v>2557.7166666666676</v>
      </c>
      <c r="J200" s="40">
        <v>2576.4333333333343</v>
      </c>
      <c r="K200" s="31">
        <v>2539</v>
      </c>
      <c r="L200" s="31">
        <v>2491.1</v>
      </c>
      <c r="M200" s="31">
        <v>8.9251799999999992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2834.4</v>
      </c>
      <c r="D201" s="40">
        <v>2809.4500000000003</v>
      </c>
      <c r="E201" s="40">
        <v>2776.6000000000004</v>
      </c>
      <c r="F201" s="40">
        <v>2718.8</v>
      </c>
      <c r="G201" s="40">
        <v>2685.9500000000003</v>
      </c>
      <c r="H201" s="40">
        <v>2867.2500000000005</v>
      </c>
      <c r="I201" s="40">
        <v>2900.1</v>
      </c>
      <c r="J201" s="40">
        <v>2957.9000000000005</v>
      </c>
      <c r="K201" s="31">
        <v>2842.3</v>
      </c>
      <c r="L201" s="31">
        <v>2751.65</v>
      </c>
      <c r="M201" s="31">
        <v>1.2598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540.6</v>
      </c>
      <c r="D202" s="40">
        <v>539.98333333333335</v>
      </c>
      <c r="E202" s="40">
        <v>535.61666666666667</v>
      </c>
      <c r="F202" s="40">
        <v>530.63333333333333</v>
      </c>
      <c r="G202" s="40">
        <v>526.26666666666665</v>
      </c>
      <c r="H202" s="40">
        <v>544.9666666666667</v>
      </c>
      <c r="I202" s="40">
        <v>549.33333333333348</v>
      </c>
      <c r="J202" s="40">
        <v>554.31666666666672</v>
      </c>
      <c r="K202" s="31">
        <v>544.35</v>
      </c>
      <c r="L202" s="31">
        <v>535</v>
      </c>
      <c r="M202" s="31">
        <v>9.1466899999999995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1153.2</v>
      </c>
      <c r="D203" s="40">
        <v>1166.0666666666666</v>
      </c>
      <c r="E203" s="40">
        <v>1132.1333333333332</v>
      </c>
      <c r="F203" s="40">
        <v>1111.0666666666666</v>
      </c>
      <c r="G203" s="40">
        <v>1077.1333333333332</v>
      </c>
      <c r="H203" s="40">
        <v>1187.1333333333332</v>
      </c>
      <c r="I203" s="40">
        <v>1221.0666666666666</v>
      </c>
      <c r="J203" s="40">
        <v>1242.1333333333332</v>
      </c>
      <c r="K203" s="31">
        <v>1200</v>
      </c>
      <c r="L203" s="31">
        <v>1145</v>
      </c>
      <c r="M203" s="31">
        <v>7.9232399999999998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755.6</v>
      </c>
      <c r="D204" s="40">
        <v>761.76666666666677</v>
      </c>
      <c r="E204" s="40">
        <v>746.53333333333353</v>
      </c>
      <c r="F204" s="40">
        <v>737.46666666666681</v>
      </c>
      <c r="G204" s="40">
        <v>722.23333333333358</v>
      </c>
      <c r="H204" s="40">
        <v>770.83333333333348</v>
      </c>
      <c r="I204" s="40">
        <v>786.06666666666683</v>
      </c>
      <c r="J204" s="40">
        <v>795.13333333333344</v>
      </c>
      <c r="K204" s="31">
        <v>777</v>
      </c>
      <c r="L204" s="31">
        <v>752.7</v>
      </c>
      <c r="M204" s="31">
        <v>29.98582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7857.7</v>
      </c>
      <c r="D205" s="40">
        <v>7869.2166666666672</v>
      </c>
      <c r="E205" s="40">
        <v>7789.4833333333345</v>
      </c>
      <c r="F205" s="40">
        <v>7721.2666666666673</v>
      </c>
      <c r="G205" s="40">
        <v>7641.5333333333347</v>
      </c>
      <c r="H205" s="40">
        <v>7937.4333333333343</v>
      </c>
      <c r="I205" s="40">
        <v>8017.1666666666679</v>
      </c>
      <c r="J205" s="40">
        <v>8085.3833333333341</v>
      </c>
      <c r="K205" s="31">
        <v>7948.95</v>
      </c>
      <c r="L205" s="31">
        <v>7801</v>
      </c>
      <c r="M205" s="31">
        <v>1.83623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47.35</v>
      </c>
      <c r="D206" s="40">
        <v>47.483333333333327</v>
      </c>
      <c r="E206" s="40">
        <v>46.616666666666653</v>
      </c>
      <c r="F206" s="40">
        <v>45.883333333333326</v>
      </c>
      <c r="G206" s="40">
        <v>45.016666666666652</v>
      </c>
      <c r="H206" s="40">
        <v>48.216666666666654</v>
      </c>
      <c r="I206" s="40">
        <v>49.083333333333329</v>
      </c>
      <c r="J206" s="40">
        <v>49.816666666666656</v>
      </c>
      <c r="K206" s="31">
        <v>48.35</v>
      </c>
      <c r="L206" s="31">
        <v>46.75</v>
      </c>
      <c r="M206" s="31">
        <v>145.25214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1655.75</v>
      </c>
      <c r="D207" s="40">
        <v>1661</v>
      </c>
      <c r="E207" s="40">
        <v>1638.8</v>
      </c>
      <c r="F207" s="40">
        <v>1621.85</v>
      </c>
      <c r="G207" s="40">
        <v>1599.6499999999999</v>
      </c>
      <c r="H207" s="40">
        <v>1677.95</v>
      </c>
      <c r="I207" s="40">
        <v>1700.1499999999999</v>
      </c>
      <c r="J207" s="40">
        <v>1717.1000000000001</v>
      </c>
      <c r="K207" s="31">
        <v>1683.2</v>
      </c>
      <c r="L207" s="31">
        <v>1644.05</v>
      </c>
      <c r="M207" s="31">
        <v>1.47241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928.35</v>
      </c>
      <c r="D208" s="40">
        <v>933.01666666666677</v>
      </c>
      <c r="E208" s="40">
        <v>921.33333333333348</v>
      </c>
      <c r="F208" s="40">
        <v>914.31666666666672</v>
      </c>
      <c r="G208" s="40">
        <v>902.63333333333344</v>
      </c>
      <c r="H208" s="40">
        <v>940.03333333333353</v>
      </c>
      <c r="I208" s="40">
        <v>951.7166666666667</v>
      </c>
      <c r="J208" s="40">
        <v>958.73333333333358</v>
      </c>
      <c r="K208" s="31">
        <v>944.7</v>
      </c>
      <c r="L208" s="31">
        <v>926</v>
      </c>
      <c r="M208" s="31">
        <v>12.892620000000001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930.75</v>
      </c>
      <c r="D209" s="40">
        <v>931.08333333333337</v>
      </c>
      <c r="E209" s="40">
        <v>920.16666666666674</v>
      </c>
      <c r="F209" s="40">
        <v>909.58333333333337</v>
      </c>
      <c r="G209" s="40">
        <v>898.66666666666674</v>
      </c>
      <c r="H209" s="40">
        <v>941.66666666666674</v>
      </c>
      <c r="I209" s="40">
        <v>952.58333333333348</v>
      </c>
      <c r="J209" s="40">
        <v>963.16666666666674</v>
      </c>
      <c r="K209" s="31">
        <v>942</v>
      </c>
      <c r="L209" s="31">
        <v>920.5</v>
      </c>
      <c r="M209" s="31">
        <v>3.4764599999999999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338.2</v>
      </c>
      <c r="D210" s="40">
        <v>335.88333333333333</v>
      </c>
      <c r="E210" s="40">
        <v>331.31666666666666</v>
      </c>
      <c r="F210" s="40">
        <v>324.43333333333334</v>
      </c>
      <c r="G210" s="40">
        <v>319.86666666666667</v>
      </c>
      <c r="H210" s="40">
        <v>342.76666666666665</v>
      </c>
      <c r="I210" s="40">
        <v>347.33333333333326</v>
      </c>
      <c r="J210" s="40">
        <v>354.21666666666664</v>
      </c>
      <c r="K210" s="31">
        <v>340.45</v>
      </c>
      <c r="L210" s="31">
        <v>329</v>
      </c>
      <c r="M210" s="31">
        <v>132.64427000000001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9.9499999999999993</v>
      </c>
      <c r="D211" s="40">
        <v>10.016666666666666</v>
      </c>
      <c r="E211" s="40">
        <v>9.8333333333333321</v>
      </c>
      <c r="F211" s="40">
        <v>9.7166666666666668</v>
      </c>
      <c r="G211" s="40">
        <v>9.5333333333333332</v>
      </c>
      <c r="H211" s="40">
        <v>10.133333333333331</v>
      </c>
      <c r="I211" s="40">
        <v>10.316666666666665</v>
      </c>
      <c r="J211" s="40">
        <v>10.43333333333333</v>
      </c>
      <c r="K211" s="31">
        <v>10.199999999999999</v>
      </c>
      <c r="L211" s="31">
        <v>9.9</v>
      </c>
      <c r="M211" s="31">
        <v>1141.4024199999999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1235.45</v>
      </c>
      <c r="D212" s="40">
        <v>1233.2166666666667</v>
      </c>
      <c r="E212" s="40">
        <v>1223.2333333333333</v>
      </c>
      <c r="F212" s="40">
        <v>1211.0166666666667</v>
      </c>
      <c r="G212" s="40">
        <v>1201.0333333333333</v>
      </c>
      <c r="H212" s="40">
        <v>1245.4333333333334</v>
      </c>
      <c r="I212" s="40">
        <v>1255.416666666667</v>
      </c>
      <c r="J212" s="40">
        <v>1267.6333333333334</v>
      </c>
      <c r="K212" s="31">
        <v>1243.2</v>
      </c>
      <c r="L212" s="31">
        <v>1221</v>
      </c>
      <c r="M212" s="31">
        <v>7.5103600000000004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2311.75</v>
      </c>
      <c r="D213" s="40">
        <v>2328.7000000000003</v>
      </c>
      <c r="E213" s="40">
        <v>2270.4000000000005</v>
      </c>
      <c r="F213" s="40">
        <v>2229.0500000000002</v>
      </c>
      <c r="G213" s="40">
        <v>2170.7500000000005</v>
      </c>
      <c r="H213" s="40">
        <v>2370.0500000000006</v>
      </c>
      <c r="I213" s="40">
        <v>2428.3500000000008</v>
      </c>
      <c r="J213" s="40">
        <v>2469.7000000000007</v>
      </c>
      <c r="K213" s="31">
        <v>2387</v>
      </c>
      <c r="L213" s="31">
        <v>2287.35</v>
      </c>
      <c r="M213" s="31">
        <v>1.8049500000000001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661.8</v>
      </c>
      <c r="D214" s="40">
        <v>662.6</v>
      </c>
      <c r="E214" s="40">
        <v>657.2</v>
      </c>
      <c r="F214" s="40">
        <v>652.6</v>
      </c>
      <c r="G214" s="40">
        <v>647.20000000000005</v>
      </c>
      <c r="H214" s="40">
        <v>667.2</v>
      </c>
      <c r="I214" s="40">
        <v>672.59999999999991</v>
      </c>
      <c r="J214" s="40">
        <v>677.2</v>
      </c>
      <c r="K214" s="40">
        <v>668</v>
      </c>
      <c r="L214" s="40">
        <v>658</v>
      </c>
      <c r="M214" s="40">
        <v>44.274970000000003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</v>
      </c>
      <c r="D215" s="40">
        <v>13.033333333333331</v>
      </c>
      <c r="E215" s="40">
        <v>12.916666666666663</v>
      </c>
      <c r="F215" s="40">
        <v>12.83333333333333</v>
      </c>
      <c r="G215" s="40">
        <v>12.716666666666661</v>
      </c>
      <c r="H215" s="40">
        <v>13.116666666666664</v>
      </c>
      <c r="I215" s="40">
        <v>13.233333333333331</v>
      </c>
      <c r="J215" s="40">
        <v>13.316666666666665</v>
      </c>
      <c r="K215" s="40">
        <v>13.15</v>
      </c>
      <c r="L215" s="40">
        <v>12.95</v>
      </c>
      <c r="M215" s="40">
        <v>330.82573000000002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320.2</v>
      </c>
      <c r="D216" s="40">
        <v>321.60000000000002</v>
      </c>
      <c r="E216" s="40">
        <v>316.70000000000005</v>
      </c>
      <c r="F216" s="40">
        <v>313.20000000000005</v>
      </c>
      <c r="G216" s="40">
        <v>308.30000000000007</v>
      </c>
      <c r="H216" s="40">
        <v>325.10000000000002</v>
      </c>
      <c r="I216" s="40">
        <v>330</v>
      </c>
      <c r="J216" s="40">
        <v>333.5</v>
      </c>
      <c r="K216" s="40">
        <v>326.5</v>
      </c>
      <c r="L216" s="40">
        <v>318.10000000000002</v>
      </c>
      <c r="M216" s="40">
        <v>90.40258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B20" sqref="B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22"/>
      <c r="B1" s="523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44518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15" t="s">
        <v>16</v>
      </c>
      <c r="B9" s="517" t="s">
        <v>18</v>
      </c>
      <c r="C9" s="521" t="s">
        <v>20</v>
      </c>
      <c r="D9" s="521" t="s">
        <v>21</v>
      </c>
      <c r="E9" s="512" t="s">
        <v>22</v>
      </c>
      <c r="F9" s="513"/>
      <c r="G9" s="514"/>
      <c r="H9" s="512" t="s">
        <v>23</v>
      </c>
      <c r="I9" s="513"/>
      <c r="J9" s="514"/>
      <c r="K9" s="26"/>
      <c r="L9" s="27"/>
      <c r="M9" s="53"/>
      <c r="N9" s="1"/>
      <c r="O9" s="1"/>
    </row>
    <row r="10" spans="1:15" ht="42.75" customHeight="1">
      <c r="A10" s="519"/>
      <c r="B10" s="520"/>
      <c r="C10" s="520"/>
      <c r="D10" s="52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25457</v>
      </c>
      <c r="D11" s="40">
        <v>25577.683333333334</v>
      </c>
      <c r="E11" s="40">
        <v>25194.366666666669</v>
      </c>
      <c r="F11" s="40">
        <v>24931.733333333334</v>
      </c>
      <c r="G11" s="40">
        <v>24548.416666666668</v>
      </c>
      <c r="H11" s="40">
        <v>25840.316666666669</v>
      </c>
      <c r="I11" s="40">
        <v>26223.633333333335</v>
      </c>
      <c r="J11" s="40">
        <v>26486.26666666667</v>
      </c>
      <c r="K11" s="31">
        <v>25961</v>
      </c>
      <c r="L11" s="31">
        <v>25315.05</v>
      </c>
      <c r="M11" s="31">
        <v>3.703E-2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539.5</v>
      </c>
      <c r="D12" s="40">
        <v>543.05000000000007</v>
      </c>
      <c r="E12" s="40">
        <v>532.45000000000016</v>
      </c>
      <c r="F12" s="40">
        <v>525.40000000000009</v>
      </c>
      <c r="G12" s="40">
        <v>514.80000000000018</v>
      </c>
      <c r="H12" s="40">
        <v>550.10000000000014</v>
      </c>
      <c r="I12" s="40">
        <v>560.70000000000005</v>
      </c>
      <c r="J12" s="40">
        <v>567.75000000000011</v>
      </c>
      <c r="K12" s="31">
        <v>553.65</v>
      </c>
      <c r="L12" s="31">
        <v>536</v>
      </c>
      <c r="M12" s="31">
        <v>1.69428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987.2</v>
      </c>
      <c r="D13" s="40">
        <v>980.73333333333323</v>
      </c>
      <c r="E13" s="40">
        <v>966.46666666666647</v>
      </c>
      <c r="F13" s="40">
        <v>945.73333333333323</v>
      </c>
      <c r="G13" s="40">
        <v>931.46666666666647</v>
      </c>
      <c r="H13" s="40">
        <v>1001.4666666666665</v>
      </c>
      <c r="I13" s="40">
        <v>1015.7333333333331</v>
      </c>
      <c r="J13" s="40">
        <v>1036.4666666666665</v>
      </c>
      <c r="K13" s="31">
        <v>995</v>
      </c>
      <c r="L13" s="31">
        <v>960</v>
      </c>
      <c r="M13" s="31">
        <v>14.060140000000001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2749.4</v>
      </c>
      <c r="D14" s="40">
        <v>2775.2333333333336</v>
      </c>
      <c r="E14" s="40">
        <v>2699.7166666666672</v>
      </c>
      <c r="F14" s="40">
        <v>2650.0333333333338</v>
      </c>
      <c r="G14" s="40">
        <v>2574.5166666666673</v>
      </c>
      <c r="H14" s="40">
        <v>2824.916666666667</v>
      </c>
      <c r="I14" s="40">
        <v>2900.4333333333334</v>
      </c>
      <c r="J14" s="40">
        <v>2950.1166666666668</v>
      </c>
      <c r="K14" s="31">
        <v>2850.75</v>
      </c>
      <c r="L14" s="31">
        <v>2725.55</v>
      </c>
      <c r="M14" s="31">
        <v>0.36538999999999999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2191.6999999999998</v>
      </c>
      <c r="D15" s="40">
        <v>2183.9166666666665</v>
      </c>
      <c r="E15" s="40">
        <v>2157.833333333333</v>
      </c>
      <c r="F15" s="40">
        <v>2123.9666666666667</v>
      </c>
      <c r="G15" s="40">
        <v>2097.8833333333332</v>
      </c>
      <c r="H15" s="40">
        <v>2217.7833333333328</v>
      </c>
      <c r="I15" s="40">
        <v>2243.8666666666659</v>
      </c>
      <c r="J15" s="40">
        <v>2277.7333333333327</v>
      </c>
      <c r="K15" s="31">
        <v>2210</v>
      </c>
      <c r="L15" s="31">
        <v>2150.0500000000002</v>
      </c>
      <c r="M15" s="31">
        <v>2.1635900000000001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19664.900000000001</v>
      </c>
      <c r="D16" s="40">
        <v>19689.966666666667</v>
      </c>
      <c r="E16" s="40">
        <v>19549.933333333334</v>
      </c>
      <c r="F16" s="40">
        <v>19434.966666666667</v>
      </c>
      <c r="G16" s="40">
        <v>19294.933333333334</v>
      </c>
      <c r="H16" s="40">
        <v>19804.933333333334</v>
      </c>
      <c r="I16" s="40">
        <v>19944.966666666667</v>
      </c>
      <c r="J16" s="40">
        <v>20059.933333333334</v>
      </c>
      <c r="K16" s="31">
        <v>19830</v>
      </c>
      <c r="L16" s="31">
        <v>19575</v>
      </c>
      <c r="M16" s="31">
        <v>5.484E-2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104.55</v>
      </c>
      <c r="D17" s="40">
        <v>105.41666666666667</v>
      </c>
      <c r="E17" s="40">
        <v>103.38333333333334</v>
      </c>
      <c r="F17" s="40">
        <v>102.21666666666667</v>
      </c>
      <c r="G17" s="40">
        <v>100.18333333333334</v>
      </c>
      <c r="H17" s="40">
        <v>106.58333333333334</v>
      </c>
      <c r="I17" s="40">
        <v>108.61666666666667</v>
      </c>
      <c r="J17" s="40">
        <v>109.78333333333335</v>
      </c>
      <c r="K17" s="31">
        <v>107.45</v>
      </c>
      <c r="L17" s="31">
        <v>104.25</v>
      </c>
      <c r="M17" s="31">
        <v>19.026489999999999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281.60000000000002</v>
      </c>
      <c r="D18" s="40">
        <v>284.25000000000006</v>
      </c>
      <c r="E18" s="40">
        <v>276.9500000000001</v>
      </c>
      <c r="F18" s="40">
        <v>272.30000000000007</v>
      </c>
      <c r="G18" s="40">
        <v>265.00000000000011</v>
      </c>
      <c r="H18" s="40">
        <v>288.90000000000009</v>
      </c>
      <c r="I18" s="40">
        <v>296.20000000000005</v>
      </c>
      <c r="J18" s="40">
        <v>300.85000000000008</v>
      </c>
      <c r="K18" s="31">
        <v>291.55</v>
      </c>
      <c r="L18" s="31">
        <v>279.60000000000002</v>
      </c>
      <c r="M18" s="31">
        <v>29.7043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2471.5500000000002</v>
      </c>
      <c r="D19" s="40">
        <v>2476.9833333333331</v>
      </c>
      <c r="E19" s="40">
        <v>2457.6166666666663</v>
      </c>
      <c r="F19" s="40">
        <v>2443.6833333333334</v>
      </c>
      <c r="G19" s="40">
        <v>2424.3166666666666</v>
      </c>
      <c r="H19" s="40">
        <v>2490.9166666666661</v>
      </c>
      <c r="I19" s="40">
        <v>2510.2833333333328</v>
      </c>
      <c r="J19" s="40">
        <v>2524.2166666666658</v>
      </c>
      <c r="K19" s="31">
        <v>2496.35</v>
      </c>
      <c r="L19" s="31">
        <v>2463.0500000000002</v>
      </c>
      <c r="M19" s="31">
        <v>2.7903699999999998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1706.45</v>
      </c>
      <c r="D20" s="40">
        <v>1706.2166666666665</v>
      </c>
      <c r="E20" s="40">
        <v>1682.7333333333329</v>
      </c>
      <c r="F20" s="40">
        <v>1659.0166666666664</v>
      </c>
      <c r="G20" s="40">
        <v>1635.5333333333328</v>
      </c>
      <c r="H20" s="40">
        <v>1729.9333333333329</v>
      </c>
      <c r="I20" s="40">
        <v>1753.4166666666665</v>
      </c>
      <c r="J20" s="40">
        <v>1777.133333333333</v>
      </c>
      <c r="K20" s="31">
        <v>1729.7</v>
      </c>
      <c r="L20" s="31">
        <v>1682.5</v>
      </c>
      <c r="M20" s="31">
        <v>14.76385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1313.5</v>
      </c>
      <c r="D21" s="40">
        <v>1321.9333333333334</v>
      </c>
      <c r="E21" s="40">
        <v>1285.5666666666668</v>
      </c>
      <c r="F21" s="40">
        <v>1257.6333333333334</v>
      </c>
      <c r="G21" s="40">
        <v>1221.2666666666669</v>
      </c>
      <c r="H21" s="40">
        <v>1349.8666666666668</v>
      </c>
      <c r="I21" s="40">
        <v>1386.2333333333336</v>
      </c>
      <c r="J21" s="40">
        <v>1414.1666666666667</v>
      </c>
      <c r="K21" s="31">
        <v>1358.3</v>
      </c>
      <c r="L21" s="31">
        <v>1294</v>
      </c>
      <c r="M21" s="31">
        <v>21.8019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735.55</v>
      </c>
      <c r="D22" s="40">
        <v>737.85</v>
      </c>
      <c r="E22" s="40">
        <v>730.7</v>
      </c>
      <c r="F22" s="40">
        <v>725.85</v>
      </c>
      <c r="G22" s="40">
        <v>718.7</v>
      </c>
      <c r="H22" s="40">
        <v>742.7</v>
      </c>
      <c r="I22" s="40">
        <v>749.84999999999991</v>
      </c>
      <c r="J22" s="40">
        <v>754.7</v>
      </c>
      <c r="K22" s="31">
        <v>745</v>
      </c>
      <c r="L22" s="31">
        <v>733</v>
      </c>
      <c r="M22" s="31">
        <v>24.440249999999999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1857.5</v>
      </c>
      <c r="D23" s="40">
        <v>1870.7333333333333</v>
      </c>
      <c r="E23" s="40">
        <v>1816.7666666666667</v>
      </c>
      <c r="F23" s="40">
        <v>1776.0333333333333</v>
      </c>
      <c r="G23" s="40">
        <v>1722.0666666666666</v>
      </c>
      <c r="H23" s="40">
        <v>1911.4666666666667</v>
      </c>
      <c r="I23" s="40">
        <v>1965.4333333333334</v>
      </c>
      <c r="J23" s="40">
        <v>2006.1666666666667</v>
      </c>
      <c r="K23" s="31">
        <v>1924.7</v>
      </c>
      <c r="L23" s="31">
        <v>1830</v>
      </c>
      <c r="M23" s="31">
        <v>0.81540999999999997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344.4</v>
      </c>
      <c r="D24" s="40">
        <v>347.11666666666662</v>
      </c>
      <c r="E24" s="40">
        <v>339.33333333333326</v>
      </c>
      <c r="F24" s="40">
        <v>334.26666666666665</v>
      </c>
      <c r="G24" s="40">
        <v>326.48333333333329</v>
      </c>
      <c r="H24" s="40">
        <v>352.18333333333322</v>
      </c>
      <c r="I24" s="40">
        <v>359.96666666666664</v>
      </c>
      <c r="J24" s="40">
        <v>365.03333333333319</v>
      </c>
      <c r="K24" s="31">
        <v>354.9</v>
      </c>
      <c r="L24" s="31">
        <v>342.05</v>
      </c>
      <c r="M24" s="31">
        <v>1.2260599999999999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202.3</v>
      </c>
      <c r="D25" s="40">
        <v>202.63333333333335</v>
      </c>
      <c r="E25" s="40">
        <v>200.8666666666667</v>
      </c>
      <c r="F25" s="40">
        <v>199.43333333333334</v>
      </c>
      <c r="G25" s="40">
        <v>197.66666666666669</v>
      </c>
      <c r="H25" s="40">
        <v>204.06666666666672</v>
      </c>
      <c r="I25" s="40">
        <v>205.83333333333337</v>
      </c>
      <c r="J25" s="40">
        <v>207.26666666666674</v>
      </c>
      <c r="K25" s="31">
        <v>204.4</v>
      </c>
      <c r="L25" s="31">
        <v>201.2</v>
      </c>
      <c r="M25" s="31">
        <v>11.182460000000001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1197.2</v>
      </c>
      <c r="D26" s="40">
        <v>1199.45</v>
      </c>
      <c r="E26" s="40">
        <v>1188.9000000000001</v>
      </c>
      <c r="F26" s="40">
        <v>1180.6000000000001</v>
      </c>
      <c r="G26" s="40">
        <v>1170.0500000000002</v>
      </c>
      <c r="H26" s="40">
        <v>1207.75</v>
      </c>
      <c r="I26" s="40">
        <v>1218.2999999999997</v>
      </c>
      <c r="J26" s="40">
        <v>1226.5999999999999</v>
      </c>
      <c r="K26" s="31">
        <v>1210</v>
      </c>
      <c r="L26" s="31">
        <v>1191.1500000000001</v>
      </c>
      <c r="M26" s="31">
        <v>3.8948499999999999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1884</v>
      </c>
      <c r="D27" s="40">
        <v>1882.6666666666667</v>
      </c>
      <c r="E27" s="40">
        <v>1866.3333333333335</v>
      </c>
      <c r="F27" s="40">
        <v>1848.6666666666667</v>
      </c>
      <c r="G27" s="40">
        <v>1832.3333333333335</v>
      </c>
      <c r="H27" s="40">
        <v>1900.3333333333335</v>
      </c>
      <c r="I27" s="40">
        <v>1916.666666666667</v>
      </c>
      <c r="J27" s="40">
        <v>1934.3333333333335</v>
      </c>
      <c r="K27" s="31">
        <v>1899</v>
      </c>
      <c r="L27" s="31">
        <v>1865</v>
      </c>
      <c r="M27" s="31">
        <v>0.22878000000000001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2163.6</v>
      </c>
      <c r="D28" s="40">
        <v>2156.4166666666665</v>
      </c>
      <c r="E28" s="40">
        <v>2112.833333333333</v>
      </c>
      <c r="F28" s="40">
        <v>2062.0666666666666</v>
      </c>
      <c r="G28" s="40">
        <v>2018.4833333333331</v>
      </c>
      <c r="H28" s="40">
        <v>2207.1833333333329</v>
      </c>
      <c r="I28" s="40">
        <v>2250.766666666666</v>
      </c>
      <c r="J28" s="40">
        <v>2301.5333333333328</v>
      </c>
      <c r="K28" s="31">
        <v>2200</v>
      </c>
      <c r="L28" s="31">
        <v>2105.65</v>
      </c>
      <c r="M28" s="31">
        <v>0.57621999999999995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107.4</v>
      </c>
      <c r="D29" s="40">
        <v>108.13333333333334</v>
      </c>
      <c r="E29" s="40">
        <v>105.81666666666668</v>
      </c>
      <c r="F29" s="40">
        <v>104.23333333333333</v>
      </c>
      <c r="G29" s="40">
        <v>101.91666666666667</v>
      </c>
      <c r="H29" s="40">
        <v>109.71666666666668</v>
      </c>
      <c r="I29" s="40">
        <v>112.03333333333335</v>
      </c>
      <c r="J29" s="40">
        <v>113.61666666666669</v>
      </c>
      <c r="K29" s="31">
        <v>110.45</v>
      </c>
      <c r="L29" s="31">
        <v>106.55</v>
      </c>
      <c r="M29" s="31">
        <v>2.7833199999999998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3476.9</v>
      </c>
      <c r="D30" s="40">
        <v>3493.25</v>
      </c>
      <c r="E30" s="40">
        <v>3446.45</v>
      </c>
      <c r="F30" s="40">
        <v>3416</v>
      </c>
      <c r="G30" s="40">
        <v>3369.2</v>
      </c>
      <c r="H30" s="40">
        <v>3523.7</v>
      </c>
      <c r="I30" s="40">
        <v>3570.5</v>
      </c>
      <c r="J30" s="40">
        <v>3600.95</v>
      </c>
      <c r="K30" s="31">
        <v>3540.05</v>
      </c>
      <c r="L30" s="31">
        <v>3462.8</v>
      </c>
      <c r="M30" s="31">
        <v>1.10409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3358.2</v>
      </c>
      <c r="D31" s="40">
        <v>3384.6833333333329</v>
      </c>
      <c r="E31" s="40">
        <v>3299.1666666666661</v>
      </c>
      <c r="F31" s="40">
        <v>3240.1333333333332</v>
      </c>
      <c r="G31" s="40">
        <v>3154.6166666666663</v>
      </c>
      <c r="H31" s="40">
        <v>3443.7166666666658</v>
      </c>
      <c r="I31" s="40">
        <v>3529.2333333333331</v>
      </c>
      <c r="J31" s="40">
        <v>3588.2666666666655</v>
      </c>
      <c r="K31" s="31">
        <v>3470.2</v>
      </c>
      <c r="L31" s="31">
        <v>3325.65</v>
      </c>
      <c r="M31" s="31">
        <v>0.48502000000000001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22.45</v>
      </c>
      <c r="D32" s="40">
        <v>22.533333333333331</v>
      </c>
      <c r="E32" s="40">
        <v>22.266666666666662</v>
      </c>
      <c r="F32" s="40">
        <v>22.083333333333332</v>
      </c>
      <c r="G32" s="40">
        <v>21.816666666666663</v>
      </c>
      <c r="H32" s="40">
        <v>22.716666666666661</v>
      </c>
      <c r="I32" s="40">
        <v>22.983333333333327</v>
      </c>
      <c r="J32" s="40">
        <v>23.166666666666661</v>
      </c>
      <c r="K32" s="31">
        <v>22.8</v>
      </c>
      <c r="L32" s="31">
        <v>22.35</v>
      </c>
      <c r="M32" s="31">
        <v>45.197029999999998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665.55</v>
      </c>
      <c r="D33" s="40">
        <v>668.35</v>
      </c>
      <c r="E33" s="40">
        <v>661.7</v>
      </c>
      <c r="F33" s="40">
        <v>657.85</v>
      </c>
      <c r="G33" s="40">
        <v>651.20000000000005</v>
      </c>
      <c r="H33" s="40">
        <v>672.2</v>
      </c>
      <c r="I33" s="40">
        <v>678.84999999999991</v>
      </c>
      <c r="J33" s="40">
        <v>682.7</v>
      </c>
      <c r="K33" s="31">
        <v>675</v>
      </c>
      <c r="L33" s="31">
        <v>664.5</v>
      </c>
      <c r="M33" s="31">
        <v>10.4299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3389.1</v>
      </c>
      <c r="D34" s="40">
        <v>3384.75</v>
      </c>
      <c r="E34" s="40">
        <v>3307.5</v>
      </c>
      <c r="F34" s="40">
        <v>3225.9</v>
      </c>
      <c r="G34" s="40">
        <v>3148.65</v>
      </c>
      <c r="H34" s="40">
        <v>3466.35</v>
      </c>
      <c r="I34" s="40">
        <v>3543.6</v>
      </c>
      <c r="J34" s="40">
        <v>3625.2</v>
      </c>
      <c r="K34" s="31">
        <v>3462</v>
      </c>
      <c r="L34" s="31">
        <v>3303.15</v>
      </c>
      <c r="M34" s="31">
        <v>0.82543999999999995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409.15</v>
      </c>
      <c r="D35" s="40">
        <v>408.38333333333327</v>
      </c>
      <c r="E35" s="40">
        <v>405.81666666666655</v>
      </c>
      <c r="F35" s="40">
        <v>402.48333333333329</v>
      </c>
      <c r="G35" s="40">
        <v>399.91666666666657</v>
      </c>
      <c r="H35" s="40">
        <v>411.71666666666653</v>
      </c>
      <c r="I35" s="40">
        <v>414.28333333333325</v>
      </c>
      <c r="J35" s="40">
        <v>417.6166666666665</v>
      </c>
      <c r="K35" s="31">
        <v>410.95</v>
      </c>
      <c r="L35" s="31">
        <v>405.05</v>
      </c>
      <c r="M35" s="31">
        <v>14.48686</v>
      </c>
      <c r="N35" s="1"/>
      <c r="O35" s="1"/>
    </row>
    <row r="36" spans="1:15" ht="12.75" customHeight="1">
      <c r="A36" s="31">
        <v>26</v>
      </c>
      <c r="B36" s="31" t="s">
        <v>1019</v>
      </c>
      <c r="C36" s="31">
        <v>1217.0999999999999</v>
      </c>
      <c r="D36" s="40">
        <v>1216.6166666666668</v>
      </c>
      <c r="E36" s="40">
        <v>1208.2833333333335</v>
      </c>
      <c r="F36" s="40">
        <v>1199.4666666666667</v>
      </c>
      <c r="G36" s="40">
        <v>1191.1333333333334</v>
      </c>
      <c r="H36" s="40">
        <v>1225.4333333333336</v>
      </c>
      <c r="I36" s="40">
        <v>1233.7666666666667</v>
      </c>
      <c r="J36" s="40">
        <v>1242.5833333333337</v>
      </c>
      <c r="K36" s="31">
        <v>1224.95</v>
      </c>
      <c r="L36" s="31">
        <v>1207.8</v>
      </c>
      <c r="M36" s="31">
        <v>1.7242999999999999</v>
      </c>
      <c r="N36" s="1"/>
      <c r="O36" s="1"/>
    </row>
    <row r="37" spans="1:15" ht="12.75" customHeight="1">
      <c r="A37" s="31">
        <v>27</v>
      </c>
      <c r="B37" s="31" t="s">
        <v>820</v>
      </c>
      <c r="C37" s="31">
        <v>823.75</v>
      </c>
      <c r="D37" s="40">
        <v>839.85</v>
      </c>
      <c r="E37" s="40">
        <v>801.90000000000009</v>
      </c>
      <c r="F37" s="40">
        <v>780.05000000000007</v>
      </c>
      <c r="G37" s="40">
        <v>742.10000000000014</v>
      </c>
      <c r="H37" s="40">
        <v>861.7</v>
      </c>
      <c r="I37" s="40">
        <v>899.65000000000009</v>
      </c>
      <c r="J37" s="40">
        <v>921.5</v>
      </c>
      <c r="K37" s="31">
        <v>877.8</v>
      </c>
      <c r="L37" s="31">
        <v>818</v>
      </c>
      <c r="M37" s="31">
        <v>1.7394099999999999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907.9</v>
      </c>
      <c r="D38" s="40">
        <v>914.43333333333339</v>
      </c>
      <c r="E38" s="40">
        <v>888.91666666666674</v>
      </c>
      <c r="F38" s="40">
        <v>869.93333333333339</v>
      </c>
      <c r="G38" s="40">
        <v>844.41666666666674</v>
      </c>
      <c r="H38" s="40">
        <v>933.41666666666674</v>
      </c>
      <c r="I38" s="40">
        <v>958.93333333333339</v>
      </c>
      <c r="J38" s="40">
        <v>977.91666666666674</v>
      </c>
      <c r="K38" s="31">
        <v>939.95</v>
      </c>
      <c r="L38" s="31">
        <v>895.45</v>
      </c>
      <c r="M38" s="31">
        <v>9.0366900000000001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785.7</v>
      </c>
      <c r="D39" s="40">
        <v>785.1</v>
      </c>
      <c r="E39" s="40">
        <v>775.7</v>
      </c>
      <c r="F39" s="40">
        <v>765.7</v>
      </c>
      <c r="G39" s="40">
        <v>756.30000000000007</v>
      </c>
      <c r="H39" s="40">
        <v>795.1</v>
      </c>
      <c r="I39" s="40">
        <v>804.49999999999989</v>
      </c>
      <c r="J39" s="40">
        <v>814.5</v>
      </c>
      <c r="K39" s="31">
        <v>794.5</v>
      </c>
      <c r="L39" s="31">
        <v>775.1</v>
      </c>
      <c r="M39" s="31">
        <v>8.7420899999999993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5733.95</v>
      </c>
      <c r="D40" s="40">
        <v>5551.166666666667</v>
      </c>
      <c r="E40" s="40">
        <v>5257.9333333333343</v>
      </c>
      <c r="F40" s="40">
        <v>4781.916666666667</v>
      </c>
      <c r="G40" s="40">
        <v>4488.6833333333343</v>
      </c>
      <c r="H40" s="40">
        <v>6027.1833333333343</v>
      </c>
      <c r="I40" s="40">
        <v>6320.4166666666661</v>
      </c>
      <c r="J40" s="40">
        <v>6796.4333333333343</v>
      </c>
      <c r="K40" s="31">
        <v>5844.4</v>
      </c>
      <c r="L40" s="31">
        <v>5075.1499999999996</v>
      </c>
      <c r="M40" s="31">
        <v>64.821250000000006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230.2</v>
      </c>
      <c r="D41" s="40">
        <v>231.44999999999996</v>
      </c>
      <c r="E41" s="40">
        <v>228.04999999999993</v>
      </c>
      <c r="F41" s="40">
        <v>225.89999999999998</v>
      </c>
      <c r="G41" s="40">
        <v>222.49999999999994</v>
      </c>
      <c r="H41" s="40">
        <v>233.59999999999991</v>
      </c>
      <c r="I41" s="40">
        <v>236.99999999999994</v>
      </c>
      <c r="J41" s="40">
        <v>239.14999999999989</v>
      </c>
      <c r="K41" s="31">
        <v>234.85</v>
      </c>
      <c r="L41" s="31">
        <v>229.3</v>
      </c>
      <c r="M41" s="31">
        <v>20.320329999999998</v>
      </c>
      <c r="N41" s="1"/>
      <c r="O41" s="1"/>
    </row>
    <row r="42" spans="1:15" ht="12.75" customHeight="1">
      <c r="A42" s="31">
        <v>32</v>
      </c>
      <c r="B42" s="31" t="s">
        <v>304</v>
      </c>
      <c r="C42" s="31">
        <v>511.95</v>
      </c>
      <c r="D42" s="40">
        <v>503.31666666666666</v>
      </c>
      <c r="E42" s="40">
        <v>489.63333333333333</v>
      </c>
      <c r="F42" s="40">
        <v>467.31666666666666</v>
      </c>
      <c r="G42" s="40">
        <v>453.63333333333333</v>
      </c>
      <c r="H42" s="40">
        <v>525.63333333333333</v>
      </c>
      <c r="I42" s="40">
        <v>539.31666666666661</v>
      </c>
      <c r="J42" s="40">
        <v>561.63333333333333</v>
      </c>
      <c r="K42" s="31">
        <v>517</v>
      </c>
      <c r="L42" s="31">
        <v>481</v>
      </c>
      <c r="M42" s="31">
        <v>3.9796200000000002</v>
      </c>
      <c r="N42" s="1"/>
      <c r="O42" s="1"/>
    </row>
    <row r="43" spans="1:15" ht="12.75" customHeight="1">
      <c r="A43" s="31">
        <v>33</v>
      </c>
      <c r="B43" s="31" t="s">
        <v>305</v>
      </c>
      <c r="C43" s="31">
        <v>104.55</v>
      </c>
      <c r="D43" s="40">
        <v>104.06666666666666</v>
      </c>
      <c r="E43" s="40">
        <v>102.68333333333332</v>
      </c>
      <c r="F43" s="40">
        <v>100.81666666666666</v>
      </c>
      <c r="G43" s="40">
        <v>99.433333333333323</v>
      </c>
      <c r="H43" s="40">
        <v>105.93333333333332</v>
      </c>
      <c r="I43" s="40">
        <v>107.31666666666665</v>
      </c>
      <c r="J43" s="40">
        <v>109.18333333333332</v>
      </c>
      <c r="K43" s="31">
        <v>105.45</v>
      </c>
      <c r="L43" s="31">
        <v>102.2</v>
      </c>
      <c r="M43" s="31">
        <v>12.75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146</v>
      </c>
      <c r="D44" s="40">
        <v>146</v>
      </c>
      <c r="E44" s="40">
        <v>144</v>
      </c>
      <c r="F44" s="40">
        <v>142</v>
      </c>
      <c r="G44" s="40">
        <v>140</v>
      </c>
      <c r="H44" s="40">
        <v>148</v>
      </c>
      <c r="I44" s="40">
        <v>150</v>
      </c>
      <c r="J44" s="40">
        <v>152</v>
      </c>
      <c r="K44" s="31">
        <v>148</v>
      </c>
      <c r="L44" s="31">
        <v>144</v>
      </c>
      <c r="M44" s="31">
        <v>163.42804000000001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3230.25</v>
      </c>
      <c r="D45" s="40">
        <v>3211.7333333333336</v>
      </c>
      <c r="E45" s="40">
        <v>3183.5666666666671</v>
      </c>
      <c r="F45" s="40">
        <v>3136.8833333333337</v>
      </c>
      <c r="G45" s="40">
        <v>3108.7166666666672</v>
      </c>
      <c r="H45" s="40">
        <v>3258.416666666667</v>
      </c>
      <c r="I45" s="40">
        <v>3286.583333333333</v>
      </c>
      <c r="J45" s="40">
        <v>3333.2666666666669</v>
      </c>
      <c r="K45" s="31">
        <v>3239.9</v>
      </c>
      <c r="L45" s="31">
        <v>3165.05</v>
      </c>
      <c r="M45" s="31">
        <v>16.16452</v>
      </c>
      <c r="N45" s="1"/>
      <c r="O45" s="1"/>
    </row>
    <row r="46" spans="1:15" ht="12.75" customHeight="1">
      <c r="A46" s="31">
        <v>36</v>
      </c>
      <c r="B46" s="31" t="s">
        <v>306</v>
      </c>
      <c r="C46" s="31">
        <v>201.5</v>
      </c>
      <c r="D46" s="40">
        <v>203.1</v>
      </c>
      <c r="E46" s="40">
        <v>198.64999999999998</v>
      </c>
      <c r="F46" s="40">
        <v>195.79999999999998</v>
      </c>
      <c r="G46" s="40">
        <v>191.34999999999997</v>
      </c>
      <c r="H46" s="40">
        <v>205.95</v>
      </c>
      <c r="I46" s="40">
        <v>210.39999999999998</v>
      </c>
      <c r="J46" s="40">
        <v>213.25</v>
      </c>
      <c r="K46" s="31">
        <v>207.55</v>
      </c>
      <c r="L46" s="31">
        <v>200.25</v>
      </c>
      <c r="M46" s="31">
        <v>5.6799499999999998</v>
      </c>
      <c r="N46" s="1"/>
      <c r="O46" s="1"/>
    </row>
    <row r="47" spans="1:15" ht="12.75" customHeight="1">
      <c r="A47" s="31">
        <v>37</v>
      </c>
      <c r="B47" s="31" t="s">
        <v>308</v>
      </c>
      <c r="C47" s="31">
        <v>2291.85</v>
      </c>
      <c r="D47" s="40">
        <v>2310.5</v>
      </c>
      <c r="E47" s="40">
        <v>2261.35</v>
      </c>
      <c r="F47" s="40">
        <v>2230.85</v>
      </c>
      <c r="G47" s="40">
        <v>2181.6999999999998</v>
      </c>
      <c r="H47" s="40">
        <v>2341</v>
      </c>
      <c r="I47" s="40">
        <v>2390.1499999999996</v>
      </c>
      <c r="J47" s="40">
        <v>2420.65</v>
      </c>
      <c r="K47" s="31">
        <v>2359.65</v>
      </c>
      <c r="L47" s="31">
        <v>2280</v>
      </c>
      <c r="M47" s="31">
        <v>5.9579800000000001</v>
      </c>
      <c r="N47" s="1"/>
      <c r="O47" s="1"/>
    </row>
    <row r="48" spans="1:15" ht="12.75" customHeight="1">
      <c r="A48" s="31">
        <v>38</v>
      </c>
      <c r="B48" s="31" t="s">
        <v>307</v>
      </c>
      <c r="C48" s="31">
        <v>3095.25</v>
      </c>
      <c r="D48" s="40">
        <v>3088.4166666666665</v>
      </c>
      <c r="E48" s="40">
        <v>3056.833333333333</v>
      </c>
      <c r="F48" s="40">
        <v>3018.4166666666665</v>
      </c>
      <c r="G48" s="40">
        <v>2986.833333333333</v>
      </c>
      <c r="H48" s="40">
        <v>3126.833333333333</v>
      </c>
      <c r="I48" s="40">
        <v>3158.4166666666661</v>
      </c>
      <c r="J48" s="40">
        <v>3196.833333333333</v>
      </c>
      <c r="K48" s="31">
        <v>3120</v>
      </c>
      <c r="L48" s="31">
        <v>3050</v>
      </c>
      <c r="M48" s="31">
        <v>0.11806999999999999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1636.2</v>
      </c>
      <c r="D49" s="40">
        <v>1635.7333333333333</v>
      </c>
      <c r="E49" s="40">
        <v>1611.4666666666667</v>
      </c>
      <c r="F49" s="40">
        <v>1586.7333333333333</v>
      </c>
      <c r="G49" s="40">
        <v>1562.4666666666667</v>
      </c>
      <c r="H49" s="40">
        <v>1660.4666666666667</v>
      </c>
      <c r="I49" s="40">
        <v>1684.7333333333336</v>
      </c>
      <c r="J49" s="40">
        <v>1709.4666666666667</v>
      </c>
      <c r="K49" s="31">
        <v>1660</v>
      </c>
      <c r="L49" s="31">
        <v>1611</v>
      </c>
      <c r="M49" s="31">
        <v>5.9319199999999999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9048.75</v>
      </c>
      <c r="D50" s="40">
        <v>8981.6</v>
      </c>
      <c r="E50" s="40">
        <v>8818.2000000000007</v>
      </c>
      <c r="F50" s="40">
        <v>8587.65</v>
      </c>
      <c r="G50" s="40">
        <v>8424.25</v>
      </c>
      <c r="H50" s="40">
        <v>9212.1500000000015</v>
      </c>
      <c r="I50" s="40">
        <v>9375.5499999999993</v>
      </c>
      <c r="J50" s="40">
        <v>9606.1000000000022</v>
      </c>
      <c r="K50" s="31">
        <v>9145</v>
      </c>
      <c r="L50" s="31">
        <v>8751.0499999999993</v>
      </c>
      <c r="M50" s="31">
        <v>0.44546999999999998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1244.7</v>
      </c>
      <c r="D51" s="40">
        <v>1243.25</v>
      </c>
      <c r="E51" s="40">
        <v>1231.6500000000001</v>
      </c>
      <c r="F51" s="40">
        <v>1218.6000000000001</v>
      </c>
      <c r="G51" s="40">
        <v>1207.0000000000002</v>
      </c>
      <c r="H51" s="40">
        <v>1256.3</v>
      </c>
      <c r="I51" s="40">
        <v>1267.8999999999999</v>
      </c>
      <c r="J51" s="40">
        <v>1280.9499999999998</v>
      </c>
      <c r="K51" s="31">
        <v>1254.8499999999999</v>
      </c>
      <c r="L51" s="31">
        <v>1230.2</v>
      </c>
      <c r="M51" s="31">
        <v>10.27782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666.55</v>
      </c>
      <c r="D52" s="40">
        <v>672.66666666666663</v>
      </c>
      <c r="E52" s="40">
        <v>658.7833333333333</v>
      </c>
      <c r="F52" s="40">
        <v>651.01666666666665</v>
      </c>
      <c r="G52" s="40">
        <v>637.13333333333333</v>
      </c>
      <c r="H52" s="40">
        <v>680.43333333333328</v>
      </c>
      <c r="I52" s="40">
        <v>694.31666666666672</v>
      </c>
      <c r="J52" s="40">
        <v>702.08333333333326</v>
      </c>
      <c r="K52" s="31">
        <v>686.55</v>
      </c>
      <c r="L52" s="31">
        <v>664.9</v>
      </c>
      <c r="M52" s="31">
        <v>18.91189</v>
      </c>
      <c r="N52" s="1"/>
      <c r="O52" s="1"/>
    </row>
    <row r="53" spans="1:15" ht="12.75" customHeight="1">
      <c r="A53" s="31">
        <v>43</v>
      </c>
      <c r="B53" s="31" t="s">
        <v>310</v>
      </c>
      <c r="C53" s="31">
        <v>558.20000000000005</v>
      </c>
      <c r="D53" s="40">
        <v>563.80000000000007</v>
      </c>
      <c r="E53" s="40">
        <v>546.60000000000014</v>
      </c>
      <c r="F53" s="40">
        <v>535.00000000000011</v>
      </c>
      <c r="G53" s="40">
        <v>517.80000000000018</v>
      </c>
      <c r="H53" s="40">
        <v>575.40000000000009</v>
      </c>
      <c r="I53" s="40">
        <v>592.60000000000014</v>
      </c>
      <c r="J53" s="40">
        <v>604.20000000000005</v>
      </c>
      <c r="K53" s="31">
        <v>581</v>
      </c>
      <c r="L53" s="31">
        <v>552.20000000000005</v>
      </c>
      <c r="M53" s="31">
        <v>5.8977000000000004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712.35</v>
      </c>
      <c r="D54" s="40">
        <v>714.66666666666663</v>
      </c>
      <c r="E54" s="40">
        <v>704.43333333333328</v>
      </c>
      <c r="F54" s="40">
        <v>696.51666666666665</v>
      </c>
      <c r="G54" s="40">
        <v>686.2833333333333</v>
      </c>
      <c r="H54" s="40">
        <v>722.58333333333326</v>
      </c>
      <c r="I54" s="40">
        <v>732.81666666666661</v>
      </c>
      <c r="J54" s="40">
        <v>740.73333333333323</v>
      </c>
      <c r="K54" s="31">
        <v>724.9</v>
      </c>
      <c r="L54" s="31">
        <v>706.75</v>
      </c>
      <c r="M54" s="31">
        <v>180.83445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3583.8</v>
      </c>
      <c r="D55" s="40">
        <v>3601.4</v>
      </c>
      <c r="E55" s="40">
        <v>3558.8</v>
      </c>
      <c r="F55" s="40">
        <v>3533.8</v>
      </c>
      <c r="G55" s="40">
        <v>3491.2000000000003</v>
      </c>
      <c r="H55" s="40">
        <v>3626.4</v>
      </c>
      <c r="I55" s="40">
        <v>3668.9999999999995</v>
      </c>
      <c r="J55" s="40">
        <v>3694</v>
      </c>
      <c r="K55" s="31">
        <v>3644</v>
      </c>
      <c r="L55" s="31">
        <v>3576.4</v>
      </c>
      <c r="M55" s="31">
        <v>3.48752</v>
      </c>
      <c r="N55" s="1"/>
      <c r="O55" s="1"/>
    </row>
    <row r="56" spans="1:15" ht="12.75" customHeight="1">
      <c r="A56" s="31">
        <v>46</v>
      </c>
      <c r="B56" s="31" t="s">
        <v>314</v>
      </c>
      <c r="C56" s="31">
        <v>201.35</v>
      </c>
      <c r="D56" s="40">
        <v>202.65</v>
      </c>
      <c r="E56" s="40">
        <v>198.45000000000002</v>
      </c>
      <c r="F56" s="40">
        <v>195.55</v>
      </c>
      <c r="G56" s="40">
        <v>191.35000000000002</v>
      </c>
      <c r="H56" s="40">
        <v>205.55</v>
      </c>
      <c r="I56" s="40">
        <v>209.75</v>
      </c>
      <c r="J56" s="40">
        <v>212.65</v>
      </c>
      <c r="K56" s="31">
        <v>206.85</v>
      </c>
      <c r="L56" s="31">
        <v>199.75</v>
      </c>
      <c r="M56" s="31">
        <v>8.0353899999999996</v>
      </c>
      <c r="N56" s="1"/>
      <c r="O56" s="1"/>
    </row>
    <row r="57" spans="1:15" ht="12.75" customHeight="1">
      <c r="A57" s="31">
        <v>47</v>
      </c>
      <c r="B57" s="31" t="s">
        <v>315</v>
      </c>
      <c r="C57" s="31">
        <v>1120.2</v>
      </c>
      <c r="D57" s="40">
        <v>1125.7666666666667</v>
      </c>
      <c r="E57" s="40">
        <v>1096.7333333333333</v>
      </c>
      <c r="F57" s="40">
        <v>1073.2666666666667</v>
      </c>
      <c r="G57" s="40">
        <v>1044.2333333333333</v>
      </c>
      <c r="H57" s="40">
        <v>1149.2333333333333</v>
      </c>
      <c r="I57" s="40">
        <v>1178.2666666666667</v>
      </c>
      <c r="J57" s="40">
        <v>1201.7333333333333</v>
      </c>
      <c r="K57" s="31">
        <v>1154.8</v>
      </c>
      <c r="L57" s="31">
        <v>1102.3</v>
      </c>
      <c r="M57" s="31">
        <v>2.42076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18255.400000000001</v>
      </c>
      <c r="D58" s="40">
        <v>18262.433333333334</v>
      </c>
      <c r="E58" s="40">
        <v>18104.866666666669</v>
      </c>
      <c r="F58" s="40">
        <v>17954.333333333336</v>
      </c>
      <c r="G58" s="40">
        <v>17796.76666666667</v>
      </c>
      <c r="H58" s="40">
        <v>18412.966666666667</v>
      </c>
      <c r="I58" s="40">
        <v>18570.533333333333</v>
      </c>
      <c r="J58" s="40">
        <v>18721.066666666666</v>
      </c>
      <c r="K58" s="31">
        <v>18420</v>
      </c>
      <c r="L58" s="31">
        <v>18111.900000000001</v>
      </c>
      <c r="M58" s="31">
        <v>1.4610000000000001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4929.7</v>
      </c>
      <c r="D59" s="40">
        <v>4937.05</v>
      </c>
      <c r="E59" s="40">
        <v>4890.1500000000005</v>
      </c>
      <c r="F59" s="40">
        <v>4850.6000000000004</v>
      </c>
      <c r="G59" s="40">
        <v>4803.7000000000007</v>
      </c>
      <c r="H59" s="40">
        <v>4976.6000000000004</v>
      </c>
      <c r="I59" s="40">
        <v>5023.5</v>
      </c>
      <c r="J59" s="40">
        <v>5063.05</v>
      </c>
      <c r="K59" s="31">
        <v>4983.95</v>
      </c>
      <c r="L59" s="31">
        <v>4897.5</v>
      </c>
      <c r="M59" s="31">
        <v>0.13178000000000001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7607.65</v>
      </c>
      <c r="D60" s="40">
        <v>7606.9666666666672</v>
      </c>
      <c r="E60" s="40">
        <v>7521.9333333333343</v>
      </c>
      <c r="F60" s="40">
        <v>7436.2166666666672</v>
      </c>
      <c r="G60" s="40">
        <v>7351.1833333333343</v>
      </c>
      <c r="H60" s="40">
        <v>7692.6833333333343</v>
      </c>
      <c r="I60" s="40">
        <v>7777.7166666666672</v>
      </c>
      <c r="J60" s="40">
        <v>7863.4333333333343</v>
      </c>
      <c r="K60" s="31">
        <v>7692</v>
      </c>
      <c r="L60" s="31">
        <v>7521.25</v>
      </c>
      <c r="M60" s="31">
        <v>6.4557399999999996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3273.35</v>
      </c>
      <c r="D61" s="40">
        <v>3291.5833333333335</v>
      </c>
      <c r="E61" s="40">
        <v>3202.7666666666669</v>
      </c>
      <c r="F61" s="40">
        <v>3132.1833333333334</v>
      </c>
      <c r="G61" s="40">
        <v>3043.3666666666668</v>
      </c>
      <c r="H61" s="40">
        <v>3362.166666666667</v>
      </c>
      <c r="I61" s="40">
        <v>3450.9833333333336</v>
      </c>
      <c r="J61" s="40">
        <v>3521.5666666666671</v>
      </c>
      <c r="K61" s="31">
        <v>3380.4</v>
      </c>
      <c r="L61" s="31">
        <v>3221</v>
      </c>
      <c r="M61" s="31">
        <v>1.0993900000000001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2322.15</v>
      </c>
      <c r="D62" s="40">
        <v>2332.7166666666667</v>
      </c>
      <c r="E62" s="40">
        <v>2305.4333333333334</v>
      </c>
      <c r="F62" s="40">
        <v>2288.7166666666667</v>
      </c>
      <c r="G62" s="40">
        <v>2261.4333333333334</v>
      </c>
      <c r="H62" s="40">
        <v>2349.4333333333334</v>
      </c>
      <c r="I62" s="40">
        <v>2376.7166666666672</v>
      </c>
      <c r="J62" s="40">
        <v>2393.4333333333334</v>
      </c>
      <c r="K62" s="31">
        <v>2360</v>
      </c>
      <c r="L62" s="31">
        <v>2316</v>
      </c>
      <c r="M62" s="31">
        <v>1.86764</v>
      </c>
      <c r="N62" s="1"/>
      <c r="O62" s="1"/>
    </row>
    <row r="63" spans="1:15" ht="12.75" customHeight="1">
      <c r="A63" s="31">
        <v>53</v>
      </c>
      <c r="B63" s="31" t="s">
        <v>317</v>
      </c>
      <c r="C63" s="31">
        <v>326.95</v>
      </c>
      <c r="D63" s="40">
        <v>329.61666666666667</v>
      </c>
      <c r="E63" s="40">
        <v>321.73333333333335</v>
      </c>
      <c r="F63" s="40">
        <v>316.51666666666665</v>
      </c>
      <c r="G63" s="40">
        <v>308.63333333333333</v>
      </c>
      <c r="H63" s="40">
        <v>334.83333333333337</v>
      </c>
      <c r="I63" s="40">
        <v>342.7166666666667</v>
      </c>
      <c r="J63" s="40">
        <v>347.93333333333339</v>
      </c>
      <c r="K63" s="31">
        <v>337.5</v>
      </c>
      <c r="L63" s="31">
        <v>324.39999999999998</v>
      </c>
      <c r="M63" s="31">
        <v>4.5347099999999996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311.2</v>
      </c>
      <c r="D64" s="40">
        <v>312.88333333333327</v>
      </c>
      <c r="E64" s="40">
        <v>308.11666666666656</v>
      </c>
      <c r="F64" s="40">
        <v>305.0333333333333</v>
      </c>
      <c r="G64" s="40">
        <v>300.26666666666659</v>
      </c>
      <c r="H64" s="40">
        <v>315.96666666666653</v>
      </c>
      <c r="I64" s="40">
        <v>320.73333333333329</v>
      </c>
      <c r="J64" s="40">
        <v>323.81666666666649</v>
      </c>
      <c r="K64" s="31">
        <v>317.64999999999998</v>
      </c>
      <c r="L64" s="31">
        <v>309.8</v>
      </c>
      <c r="M64" s="31">
        <v>33.094740000000002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97.55</v>
      </c>
      <c r="D65" s="40">
        <v>97.3</v>
      </c>
      <c r="E65" s="40">
        <v>95.75</v>
      </c>
      <c r="F65" s="40">
        <v>93.95</v>
      </c>
      <c r="G65" s="40">
        <v>92.4</v>
      </c>
      <c r="H65" s="40">
        <v>99.1</v>
      </c>
      <c r="I65" s="40">
        <v>100.64999999999998</v>
      </c>
      <c r="J65" s="40">
        <v>102.44999999999999</v>
      </c>
      <c r="K65" s="31">
        <v>98.85</v>
      </c>
      <c r="L65" s="31">
        <v>95.5</v>
      </c>
      <c r="M65" s="31">
        <v>366.09591999999998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59.5</v>
      </c>
      <c r="D66" s="40">
        <v>59.866666666666667</v>
      </c>
      <c r="E66" s="40">
        <v>58.933333333333337</v>
      </c>
      <c r="F66" s="40">
        <v>58.366666666666667</v>
      </c>
      <c r="G66" s="40">
        <v>57.433333333333337</v>
      </c>
      <c r="H66" s="40">
        <v>60.433333333333337</v>
      </c>
      <c r="I66" s="40">
        <v>61.36666666666666</v>
      </c>
      <c r="J66" s="40">
        <v>61.933333333333337</v>
      </c>
      <c r="K66" s="31">
        <v>60.8</v>
      </c>
      <c r="L66" s="31">
        <v>59.3</v>
      </c>
      <c r="M66" s="31">
        <v>39.510509999999996</v>
      </c>
      <c r="N66" s="1"/>
      <c r="O66" s="1"/>
    </row>
    <row r="67" spans="1:15" ht="12.75" customHeight="1">
      <c r="A67" s="31">
        <v>57</v>
      </c>
      <c r="B67" s="31" t="s">
        <v>311</v>
      </c>
      <c r="C67" s="31">
        <v>2884.45</v>
      </c>
      <c r="D67" s="40">
        <v>2896.15</v>
      </c>
      <c r="E67" s="40">
        <v>2863.3</v>
      </c>
      <c r="F67" s="40">
        <v>2842.15</v>
      </c>
      <c r="G67" s="40">
        <v>2809.3</v>
      </c>
      <c r="H67" s="40">
        <v>2917.3</v>
      </c>
      <c r="I67" s="40">
        <v>2950.1499999999996</v>
      </c>
      <c r="J67" s="40">
        <v>2971.3</v>
      </c>
      <c r="K67" s="31">
        <v>2929</v>
      </c>
      <c r="L67" s="31">
        <v>2875</v>
      </c>
      <c r="M67" s="31">
        <v>0.23927000000000001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2174.35</v>
      </c>
      <c r="D68" s="40">
        <v>2195.25</v>
      </c>
      <c r="E68" s="40">
        <v>2147.65</v>
      </c>
      <c r="F68" s="40">
        <v>2120.9500000000003</v>
      </c>
      <c r="G68" s="40">
        <v>2073.3500000000004</v>
      </c>
      <c r="H68" s="40">
        <v>2221.9499999999998</v>
      </c>
      <c r="I68" s="40">
        <v>2269.5500000000002</v>
      </c>
      <c r="J68" s="40">
        <v>2296.2499999999995</v>
      </c>
      <c r="K68" s="31">
        <v>2242.85</v>
      </c>
      <c r="L68" s="31">
        <v>2168.5500000000002</v>
      </c>
      <c r="M68" s="31">
        <v>8.4494399999999992</v>
      </c>
      <c r="N68" s="1"/>
      <c r="O68" s="1"/>
    </row>
    <row r="69" spans="1:15" ht="12.75" customHeight="1">
      <c r="A69" s="31">
        <v>59</v>
      </c>
      <c r="B69" s="31" t="s">
        <v>319</v>
      </c>
      <c r="C69" s="31">
        <v>4623.3</v>
      </c>
      <c r="D69" s="40">
        <v>4641.0999999999995</v>
      </c>
      <c r="E69" s="40">
        <v>4578.2499999999991</v>
      </c>
      <c r="F69" s="40">
        <v>4533.2</v>
      </c>
      <c r="G69" s="40">
        <v>4470.3499999999995</v>
      </c>
      <c r="H69" s="40">
        <v>4686.1499999999987</v>
      </c>
      <c r="I69" s="40">
        <v>4748.9999999999991</v>
      </c>
      <c r="J69" s="40">
        <v>4794.0499999999984</v>
      </c>
      <c r="K69" s="31">
        <v>4703.95</v>
      </c>
      <c r="L69" s="31">
        <v>4596.05</v>
      </c>
      <c r="M69" s="31">
        <v>0.17076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1094.0999999999999</v>
      </c>
      <c r="D70" s="40">
        <v>1099.7166666666665</v>
      </c>
      <c r="E70" s="40">
        <v>1084.4333333333329</v>
      </c>
      <c r="F70" s="40">
        <v>1074.7666666666664</v>
      </c>
      <c r="G70" s="40">
        <v>1059.4833333333329</v>
      </c>
      <c r="H70" s="40">
        <v>1109.383333333333</v>
      </c>
      <c r="I70" s="40">
        <v>1124.6666666666663</v>
      </c>
      <c r="J70" s="40">
        <v>1134.333333333333</v>
      </c>
      <c r="K70" s="31">
        <v>1115</v>
      </c>
      <c r="L70" s="31">
        <v>1090.05</v>
      </c>
      <c r="M70" s="31">
        <v>0.39255000000000001</v>
      </c>
      <c r="N70" s="1"/>
      <c r="O70" s="1"/>
    </row>
    <row r="71" spans="1:15" ht="12.75" customHeight="1">
      <c r="A71" s="31">
        <v>61</v>
      </c>
      <c r="B71" s="31" t="s">
        <v>320</v>
      </c>
      <c r="C71" s="31">
        <v>426.85</v>
      </c>
      <c r="D71" s="40">
        <v>427.63333333333338</v>
      </c>
      <c r="E71" s="40">
        <v>414.26666666666677</v>
      </c>
      <c r="F71" s="40">
        <v>401.68333333333339</v>
      </c>
      <c r="G71" s="40">
        <v>388.31666666666678</v>
      </c>
      <c r="H71" s="40">
        <v>440.21666666666675</v>
      </c>
      <c r="I71" s="40">
        <v>453.58333333333343</v>
      </c>
      <c r="J71" s="40">
        <v>466.16666666666674</v>
      </c>
      <c r="K71" s="31">
        <v>441</v>
      </c>
      <c r="L71" s="31">
        <v>415.05</v>
      </c>
      <c r="M71" s="31">
        <v>4.7926900000000003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215.45</v>
      </c>
      <c r="D72" s="40">
        <v>215.43333333333331</v>
      </c>
      <c r="E72" s="40">
        <v>213.06666666666661</v>
      </c>
      <c r="F72" s="40">
        <v>210.68333333333331</v>
      </c>
      <c r="G72" s="40">
        <v>208.31666666666661</v>
      </c>
      <c r="H72" s="40">
        <v>217.81666666666661</v>
      </c>
      <c r="I72" s="40">
        <v>220.18333333333334</v>
      </c>
      <c r="J72" s="40">
        <v>222.56666666666661</v>
      </c>
      <c r="K72" s="31">
        <v>217.8</v>
      </c>
      <c r="L72" s="31">
        <v>213.05</v>
      </c>
      <c r="M72" s="31">
        <v>60.282020000000003</v>
      </c>
      <c r="N72" s="1"/>
      <c r="O72" s="1"/>
    </row>
    <row r="73" spans="1:15" ht="12.75" customHeight="1">
      <c r="A73" s="31">
        <v>63</v>
      </c>
      <c r="B73" s="31" t="s">
        <v>312</v>
      </c>
      <c r="C73" s="31">
        <v>1644.5</v>
      </c>
      <c r="D73" s="40">
        <v>1637.6333333333332</v>
      </c>
      <c r="E73" s="40">
        <v>1608.3666666666663</v>
      </c>
      <c r="F73" s="40">
        <v>1572.2333333333331</v>
      </c>
      <c r="G73" s="40">
        <v>1542.9666666666662</v>
      </c>
      <c r="H73" s="40">
        <v>1673.7666666666664</v>
      </c>
      <c r="I73" s="40">
        <v>1703.0333333333333</v>
      </c>
      <c r="J73" s="40">
        <v>1739.1666666666665</v>
      </c>
      <c r="K73" s="31">
        <v>1666.9</v>
      </c>
      <c r="L73" s="31">
        <v>1601.5</v>
      </c>
      <c r="M73" s="31">
        <v>3.47112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792.15</v>
      </c>
      <c r="D74" s="40">
        <v>796.18333333333339</v>
      </c>
      <c r="E74" s="40">
        <v>780.96666666666681</v>
      </c>
      <c r="F74" s="40">
        <v>769.78333333333342</v>
      </c>
      <c r="G74" s="40">
        <v>754.56666666666683</v>
      </c>
      <c r="H74" s="40">
        <v>807.36666666666679</v>
      </c>
      <c r="I74" s="40">
        <v>822.58333333333348</v>
      </c>
      <c r="J74" s="40">
        <v>833.76666666666677</v>
      </c>
      <c r="K74" s="31">
        <v>811.4</v>
      </c>
      <c r="L74" s="31">
        <v>785</v>
      </c>
      <c r="M74" s="31">
        <v>6.7751599999999996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802.75</v>
      </c>
      <c r="D75" s="40">
        <v>807.91666666666663</v>
      </c>
      <c r="E75" s="40">
        <v>790.83333333333326</v>
      </c>
      <c r="F75" s="40">
        <v>778.91666666666663</v>
      </c>
      <c r="G75" s="40">
        <v>761.83333333333326</v>
      </c>
      <c r="H75" s="40">
        <v>819.83333333333326</v>
      </c>
      <c r="I75" s="40">
        <v>836.91666666666652</v>
      </c>
      <c r="J75" s="40">
        <v>848.83333333333326</v>
      </c>
      <c r="K75" s="31">
        <v>825</v>
      </c>
      <c r="L75" s="31">
        <v>796</v>
      </c>
      <c r="M75" s="31">
        <v>28.671759999999999</v>
      </c>
      <c r="N75" s="1"/>
      <c r="O75" s="1"/>
    </row>
    <row r="76" spans="1:15" ht="12.75" customHeight="1">
      <c r="A76" s="31">
        <v>66</v>
      </c>
      <c r="B76" s="31" t="s">
        <v>321</v>
      </c>
      <c r="C76" s="31">
        <v>10002.299999999999</v>
      </c>
      <c r="D76" s="40">
        <v>10058.316666666666</v>
      </c>
      <c r="E76" s="40">
        <v>9910.6333333333314</v>
      </c>
      <c r="F76" s="40">
        <v>9818.9666666666653</v>
      </c>
      <c r="G76" s="40">
        <v>9671.283333333331</v>
      </c>
      <c r="H76" s="40">
        <v>10149.983333333332</v>
      </c>
      <c r="I76" s="40">
        <v>10297.666666666666</v>
      </c>
      <c r="J76" s="40">
        <v>10389.333333333332</v>
      </c>
      <c r="K76" s="31">
        <v>10206</v>
      </c>
      <c r="L76" s="31">
        <v>9966.65</v>
      </c>
      <c r="M76" s="31">
        <v>3.7179999999999998E-2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720.05</v>
      </c>
      <c r="D77" s="40">
        <v>722.88333333333333</v>
      </c>
      <c r="E77" s="40">
        <v>713.41666666666663</v>
      </c>
      <c r="F77" s="40">
        <v>706.7833333333333</v>
      </c>
      <c r="G77" s="40">
        <v>697.31666666666661</v>
      </c>
      <c r="H77" s="40">
        <v>729.51666666666665</v>
      </c>
      <c r="I77" s="40">
        <v>738.98333333333335</v>
      </c>
      <c r="J77" s="40">
        <v>745.61666666666667</v>
      </c>
      <c r="K77" s="31">
        <v>732.35</v>
      </c>
      <c r="L77" s="31">
        <v>716.25</v>
      </c>
      <c r="M77" s="31">
        <v>80.029269999999997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64.05</v>
      </c>
      <c r="D78" s="40">
        <v>64.100000000000009</v>
      </c>
      <c r="E78" s="40">
        <v>63.250000000000014</v>
      </c>
      <c r="F78" s="40">
        <v>62.45</v>
      </c>
      <c r="G78" s="40">
        <v>61.600000000000009</v>
      </c>
      <c r="H78" s="40">
        <v>64.90000000000002</v>
      </c>
      <c r="I78" s="40">
        <v>65.750000000000014</v>
      </c>
      <c r="J78" s="40">
        <v>66.550000000000026</v>
      </c>
      <c r="K78" s="31">
        <v>64.95</v>
      </c>
      <c r="L78" s="31">
        <v>63.3</v>
      </c>
      <c r="M78" s="31">
        <v>194.32447999999999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376.4</v>
      </c>
      <c r="D79" s="40">
        <v>373.86666666666662</v>
      </c>
      <c r="E79" s="40">
        <v>370.13333333333321</v>
      </c>
      <c r="F79" s="40">
        <v>363.86666666666662</v>
      </c>
      <c r="G79" s="40">
        <v>360.13333333333321</v>
      </c>
      <c r="H79" s="40">
        <v>380.13333333333321</v>
      </c>
      <c r="I79" s="40">
        <v>383.86666666666667</v>
      </c>
      <c r="J79" s="40">
        <v>390.13333333333321</v>
      </c>
      <c r="K79" s="31">
        <v>377.6</v>
      </c>
      <c r="L79" s="31">
        <v>367.6</v>
      </c>
      <c r="M79" s="31">
        <v>69.646109999999993</v>
      </c>
      <c r="N79" s="1"/>
      <c r="O79" s="1"/>
    </row>
    <row r="80" spans="1:15" ht="12.75" customHeight="1">
      <c r="A80" s="31">
        <v>70</v>
      </c>
      <c r="B80" s="31" t="s">
        <v>322</v>
      </c>
      <c r="C80" s="31">
        <v>1428.75</v>
      </c>
      <c r="D80" s="40">
        <v>1421.3166666666666</v>
      </c>
      <c r="E80" s="40">
        <v>1404.3833333333332</v>
      </c>
      <c r="F80" s="40">
        <v>1380.0166666666667</v>
      </c>
      <c r="G80" s="40">
        <v>1363.0833333333333</v>
      </c>
      <c r="H80" s="40">
        <v>1445.6833333333332</v>
      </c>
      <c r="I80" s="40">
        <v>1462.6166666666666</v>
      </c>
      <c r="J80" s="40">
        <v>1486.9833333333331</v>
      </c>
      <c r="K80" s="31">
        <v>1438.25</v>
      </c>
      <c r="L80" s="31">
        <v>1396.95</v>
      </c>
      <c r="M80" s="31">
        <v>1.64106</v>
      </c>
      <c r="N80" s="1"/>
      <c r="O80" s="1"/>
    </row>
    <row r="81" spans="1:15" ht="12.75" customHeight="1">
      <c r="A81" s="31">
        <v>71</v>
      </c>
      <c r="B81" s="31" t="s">
        <v>324</v>
      </c>
      <c r="C81" s="31">
        <v>7045.7</v>
      </c>
      <c r="D81" s="40">
        <v>7070.2</v>
      </c>
      <c r="E81" s="40">
        <v>6995.5</v>
      </c>
      <c r="F81" s="40">
        <v>6945.3</v>
      </c>
      <c r="G81" s="40">
        <v>6870.6</v>
      </c>
      <c r="H81" s="40">
        <v>7120.4</v>
      </c>
      <c r="I81" s="40">
        <v>7195.0999999999985</v>
      </c>
      <c r="J81" s="40">
        <v>7245.2999999999993</v>
      </c>
      <c r="K81" s="31">
        <v>7144.9</v>
      </c>
      <c r="L81" s="31">
        <v>7020</v>
      </c>
      <c r="M81" s="31">
        <v>0.16697999999999999</v>
      </c>
      <c r="N81" s="1"/>
      <c r="O81" s="1"/>
    </row>
    <row r="82" spans="1:15" ht="12.75" customHeight="1">
      <c r="A82" s="31">
        <v>72</v>
      </c>
      <c r="B82" s="31" t="s">
        <v>325</v>
      </c>
      <c r="C82" s="31">
        <v>1002.7</v>
      </c>
      <c r="D82" s="40">
        <v>1013.9499999999999</v>
      </c>
      <c r="E82" s="40">
        <v>987.05</v>
      </c>
      <c r="F82" s="40">
        <v>971.4</v>
      </c>
      <c r="G82" s="40">
        <v>944.5</v>
      </c>
      <c r="H82" s="40">
        <v>1029.5999999999999</v>
      </c>
      <c r="I82" s="40">
        <v>1056.4999999999998</v>
      </c>
      <c r="J82" s="40">
        <v>1072.1499999999999</v>
      </c>
      <c r="K82" s="31">
        <v>1040.8499999999999</v>
      </c>
      <c r="L82" s="31">
        <v>998.3</v>
      </c>
      <c r="M82" s="31">
        <v>0.44011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18892.25</v>
      </c>
      <c r="D83" s="40">
        <v>18757.616666666665</v>
      </c>
      <c r="E83" s="40">
        <v>18560.23333333333</v>
      </c>
      <c r="F83" s="40">
        <v>18228.216666666664</v>
      </c>
      <c r="G83" s="40">
        <v>18030.833333333328</v>
      </c>
      <c r="H83" s="40">
        <v>19089.633333333331</v>
      </c>
      <c r="I83" s="40">
        <v>19287.01666666667</v>
      </c>
      <c r="J83" s="40">
        <v>19619.033333333333</v>
      </c>
      <c r="K83" s="31">
        <v>18955</v>
      </c>
      <c r="L83" s="31">
        <v>18425.599999999999</v>
      </c>
      <c r="M83" s="31">
        <v>0.54984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413.8</v>
      </c>
      <c r="D84" s="40">
        <v>415.58333333333331</v>
      </c>
      <c r="E84" s="40">
        <v>410.41666666666663</v>
      </c>
      <c r="F84" s="40">
        <v>407.0333333333333</v>
      </c>
      <c r="G84" s="40">
        <v>401.86666666666662</v>
      </c>
      <c r="H84" s="40">
        <v>418.96666666666664</v>
      </c>
      <c r="I84" s="40">
        <v>424.13333333333327</v>
      </c>
      <c r="J84" s="40">
        <v>427.51666666666665</v>
      </c>
      <c r="K84" s="31">
        <v>420.75</v>
      </c>
      <c r="L84" s="31">
        <v>412.2</v>
      </c>
      <c r="M84" s="31">
        <v>37.693989999999999</v>
      </c>
      <c r="N84" s="1"/>
      <c r="O84" s="1"/>
    </row>
    <row r="85" spans="1:15" ht="12.75" customHeight="1">
      <c r="A85" s="31">
        <v>75</v>
      </c>
      <c r="B85" s="31" t="s">
        <v>326</v>
      </c>
      <c r="C85" s="31">
        <v>513.04999999999995</v>
      </c>
      <c r="D85" s="40">
        <v>509.73333333333335</v>
      </c>
      <c r="E85" s="40">
        <v>502.11666666666667</v>
      </c>
      <c r="F85" s="40">
        <v>491.18333333333334</v>
      </c>
      <c r="G85" s="40">
        <v>483.56666666666666</v>
      </c>
      <c r="H85" s="40">
        <v>520.66666666666674</v>
      </c>
      <c r="I85" s="40">
        <v>528.28333333333353</v>
      </c>
      <c r="J85" s="40">
        <v>539.2166666666667</v>
      </c>
      <c r="K85" s="31">
        <v>517.35</v>
      </c>
      <c r="L85" s="31">
        <v>498.8</v>
      </c>
      <c r="M85" s="31">
        <v>5.2328099999999997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3615.05</v>
      </c>
      <c r="D86" s="40">
        <v>3640.9333333333329</v>
      </c>
      <c r="E86" s="40">
        <v>3581.9166666666661</v>
      </c>
      <c r="F86" s="40">
        <v>3548.7833333333333</v>
      </c>
      <c r="G86" s="40">
        <v>3489.7666666666664</v>
      </c>
      <c r="H86" s="40">
        <v>3674.0666666666657</v>
      </c>
      <c r="I86" s="40">
        <v>3733.083333333333</v>
      </c>
      <c r="J86" s="40">
        <v>3766.2166666666653</v>
      </c>
      <c r="K86" s="31">
        <v>3699.95</v>
      </c>
      <c r="L86" s="31">
        <v>3607.8</v>
      </c>
      <c r="M86" s="31">
        <v>2.50996</v>
      </c>
      <c r="N86" s="1"/>
      <c r="O86" s="1"/>
    </row>
    <row r="87" spans="1:15" ht="12.75" customHeight="1">
      <c r="A87" s="31">
        <v>77</v>
      </c>
      <c r="B87" s="31" t="s">
        <v>313</v>
      </c>
      <c r="C87" s="31">
        <v>1560.1</v>
      </c>
      <c r="D87" s="40">
        <v>1562.9333333333334</v>
      </c>
      <c r="E87" s="40">
        <v>1538.3666666666668</v>
      </c>
      <c r="F87" s="40">
        <v>1516.6333333333334</v>
      </c>
      <c r="G87" s="40">
        <v>1492.0666666666668</v>
      </c>
      <c r="H87" s="40">
        <v>1584.6666666666667</v>
      </c>
      <c r="I87" s="40">
        <v>1609.2333333333333</v>
      </c>
      <c r="J87" s="40">
        <v>1630.9666666666667</v>
      </c>
      <c r="K87" s="31">
        <v>1587.5</v>
      </c>
      <c r="L87" s="31">
        <v>1541.2</v>
      </c>
      <c r="M87" s="31">
        <v>11.890840000000001</v>
      </c>
      <c r="N87" s="1"/>
      <c r="O87" s="1"/>
    </row>
    <row r="88" spans="1:15" ht="12.75" customHeight="1">
      <c r="A88" s="31">
        <v>78</v>
      </c>
      <c r="B88" s="31" t="s">
        <v>323</v>
      </c>
      <c r="C88" s="31">
        <v>475.05</v>
      </c>
      <c r="D88" s="40">
        <v>463.06666666666661</v>
      </c>
      <c r="E88" s="40">
        <v>447.13333333333321</v>
      </c>
      <c r="F88" s="40">
        <v>419.21666666666658</v>
      </c>
      <c r="G88" s="40">
        <v>403.28333333333319</v>
      </c>
      <c r="H88" s="40">
        <v>490.98333333333323</v>
      </c>
      <c r="I88" s="40">
        <v>506.91666666666663</v>
      </c>
      <c r="J88" s="40">
        <v>534.83333333333326</v>
      </c>
      <c r="K88" s="31">
        <v>479</v>
      </c>
      <c r="L88" s="31">
        <v>435.15</v>
      </c>
      <c r="M88" s="31">
        <v>151.93442999999999</v>
      </c>
      <c r="N88" s="1"/>
      <c r="O88" s="1"/>
    </row>
    <row r="89" spans="1:15" ht="12.75" customHeight="1">
      <c r="A89" s="31">
        <v>79</v>
      </c>
      <c r="B89" s="31" t="s">
        <v>327</v>
      </c>
      <c r="C89" s="31">
        <v>159.55000000000001</v>
      </c>
      <c r="D89" s="40">
        <v>160.38333333333333</v>
      </c>
      <c r="E89" s="40">
        <v>158.16666666666666</v>
      </c>
      <c r="F89" s="40">
        <v>156.78333333333333</v>
      </c>
      <c r="G89" s="40">
        <v>154.56666666666666</v>
      </c>
      <c r="H89" s="40">
        <v>161.76666666666665</v>
      </c>
      <c r="I89" s="40">
        <v>163.98333333333335</v>
      </c>
      <c r="J89" s="40">
        <v>165.36666666666665</v>
      </c>
      <c r="K89" s="31">
        <v>162.6</v>
      </c>
      <c r="L89" s="31">
        <v>159</v>
      </c>
      <c r="M89" s="31">
        <v>8.5136599999999998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472.1</v>
      </c>
      <c r="D90" s="40">
        <v>475.2166666666667</v>
      </c>
      <c r="E90" s="40">
        <v>467.88333333333338</v>
      </c>
      <c r="F90" s="40">
        <v>463.66666666666669</v>
      </c>
      <c r="G90" s="40">
        <v>456.33333333333337</v>
      </c>
      <c r="H90" s="40">
        <v>479.43333333333339</v>
      </c>
      <c r="I90" s="40">
        <v>486.76666666666665</v>
      </c>
      <c r="J90" s="40">
        <v>490.98333333333341</v>
      </c>
      <c r="K90" s="31">
        <v>482.55</v>
      </c>
      <c r="L90" s="31">
        <v>471</v>
      </c>
      <c r="M90" s="31">
        <v>20.067049999999998</v>
      </c>
      <c r="N90" s="1"/>
      <c r="O90" s="1"/>
    </row>
    <row r="91" spans="1:15" ht="12.75" customHeight="1">
      <c r="A91" s="31">
        <v>81</v>
      </c>
      <c r="B91" s="31" t="s">
        <v>345</v>
      </c>
      <c r="C91" s="31">
        <v>3143.7</v>
      </c>
      <c r="D91" s="40">
        <v>3176.2333333333336</v>
      </c>
      <c r="E91" s="40">
        <v>3102.4666666666672</v>
      </c>
      <c r="F91" s="40">
        <v>3061.2333333333336</v>
      </c>
      <c r="G91" s="40">
        <v>2987.4666666666672</v>
      </c>
      <c r="H91" s="40">
        <v>3217.4666666666672</v>
      </c>
      <c r="I91" s="40">
        <v>3291.2333333333336</v>
      </c>
      <c r="J91" s="40">
        <v>3332.4666666666672</v>
      </c>
      <c r="K91" s="31">
        <v>3250</v>
      </c>
      <c r="L91" s="31">
        <v>3135</v>
      </c>
      <c r="M91" s="31">
        <v>5.1344799999999999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220.05</v>
      </c>
      <c r="D92" s="40">
        <v>222.01666666666665</v>
      </c>
      <c r="E92" s="40">
        <v>217.5333333333333</v>
      </c>
      <c r="F92" s="40">
        <v>215.01666666666665</v>
      </c>
      <c r="G92" s="40">
        <v>210.5333333333333</v>
      </c>
      <c r="H92" s="40">
        <v>224.5333333333333</v>
      </c>
      <c r="I92" s="40">
        <v>229.01666666666665</v>
      </c>
      <c r="J92" s="40">
        <v>231.5333333333333</v>
      </c>
      <c r="K92" s="31">
        <v>226.5</v>
      </c>
      <c r="L92" s="31">
        <v>219.5</v>
      </c>
      <c r="M92" s="31">
        <v>153.83306999999999</v>
      </c>
      <c r="N92" s="1"/>
      <c r="O92" s="1"/>
    </row>
    <row r="93" spans="1:15" ht="12.75" customHeight="1">
      <c r="A93" s="31">
        <v>83</v>
      </c>
      <c r="B93" s="31" t="s">
        <v>331</v>
      </c>
      <c r="C93" s="31">
        <v>662</v>
      </c>
      <c r="D93" s="40">
        <v>659.4</v>
      </c>
      <c r="E93" s="40">
        <v>646</v>
      </c>
      <c r="F93" s="40">
        <v>630</v>
      </c>
      <c r="G93" s="40">
        <v>616.6</v>
      </c>
      <c r="H93" s="40">
        <v>675.4</v>
      </c>
      <c r="I93" s="40">
        <v>688.79999999999984</v>
      </c>
      <c r="J93" s="40">
        <v>704.8</v>
      </c>
      <c r="K93" s="31">
        <v>672.8</v>
      </c>
      <c r="L93" s="31">
        <v>643.4</v>
      </c>
      <c r="M93" s="31">
        <v>9.6090400000000002</v>
      </c>
      <c r="N93" s="1"/>
      <c r="O93" s="1"/>
    </row>
    <row r="94" spans="1:15" ht="12.75" customHeight="1">
      <c r="A94" s="31">
        <v>84</v>
      </c>
      <c r="B94" s="31" t="s">
        <v>332</v>
      </c>
      <c r="C94" s="31">
        <v>860.4</v>
      </c>
      <c r="D94" s="40">
        <v>862.63333333333333</v>
      </c>
      <c r="E94" s="40">
        <v>853.76666666666665</v>
      </c>
      <c r="F94" s="40">
        <v>847.13333333333333</v>
      </c>
      <c r="G94" s="40">
        <v>838.26666666666665</v>
      </c>
      <c r="H94" s="40">
        <v>869.26666666666665</v>
      </c>
      <c r="I94" s="40">
        <v>878.13333333333321</v>
      </c>
      <c r="J94" s="40">
        <v>884.76666666666665</v>
      </c>
      <c r="K94" s="31">
        <v>871.5</v>
      </c>
      <c r="L94" s="31">
        <v>856</v>
      </c>
      <c r="M94" s="31">
        <v>0.72036</v>
      </c>
      <c r="N94" s="1"/>
      <c r="O94" s="1"/>
    </row>
    <row r="95" spans="1:15" ht="12.75" customHeight="1">
      <c r="A95" s="31">
        <v>85</v>
      </c>
      <c r="B95" s="31" t="s">
        <v>334</v>
      </c>
      <c r="C95" s="31">
        <v>913.55</v>
      </c>
      <c r="D95" s="40">
        <v>909.66666666666663</v>
      </c>
      <c r="E95" s="40">
        <v>899.98333333333323</v>
      </c>
      <c r="F95" s="40">
        <v>886.41666666666663</v>
      </c>
      <c r="G95" s="40">
        <v>876.73333333333323</v>
      </c>
      <c r="H95" s="40">
        <v>923.23333333333323</v>
      </c>
      <c r="I95" s="40">
        <v>932.91666666666663</v>
      </c>
      <c r="J95" s="40">
        <v>946.48333333333323</v>
      </c>
      <c r="K95" s="31">
        <v>919.35</v>
      </c>
      <c r="L95" s="31">
        <v>896.1</v>
      </c>
      <c r="M95" s="31">
        <v>0.98485999999999996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133.5</v>
      </c>
      <c r="D96" s="40">
        <v>133.63333333333335</v>
      </c>
      <c r="E96" s="40">
        <v>132.91666666666671</v>
      </c>
      <c r="F96" s="40">
        <v>132.33333333333337</v>
      </c>
      <c r="G96" s="40">
        <v>131.61666666666673</v>
      </c>
      <c r="H96" s="40">
        <v>134.2166666666667</v>
      </c>
      <c r="I96" s="40">
        <v>134.93333333333334</v>
      </c>
      <c r="J96" s="40">
        <v>135.51666666666668</v>
      </c>
      <c r="K96" s="31">
        <v>134.35</v>
      </c>
      <c r="L96" s="31">
        <v>133.05000000000001</v>
      </c>
      <c r="M96" s="31">
        <v>4.87174</v>
      </c>
      <c r="N96" s="1"/>
      <c r="O96" s="1"/>
    </row>
    <row r="97" spans="1:15" ht="12.75" customHeight="1">
      <c r="A97" s="31">
        <v>87</v>
      </c>
      <c r="B97" s="31" t="s">
        <v>328</v>
      </c>
      <c r="C97" s="31">
        <v>409.1</v>
      </c>
      <c r="D97" s="40">
        <v>409.68333333333339</v>
      </c>
      <c r="E97" s="40">
        <v>405.56666666666678</v>
      </c>
      <c r="F97" s="40">
        <v>402.03333333333336</v>
      </c>
      <c r="G97" s="40">
        <v>397.91666666666674</v>
      </c>
      <c r="H97" s="40">
        <v>413.21666666666681</v>
      </c>
      <c r="I97" s="40">
        <v>417.33333333333337</v>
      </c>
      <c r="J97" s="40">
        <v>420.86666666666684</v>
      </c>
      <c r="K97" s="31">
        <v>413.8</v>
      </c>
      <c r="L97" s="31">
        <v>406.15</v>
      </c>
      <c r="M97" s="31">
        <v>4.0013199999999998</v>
      </c>
      <c r="N97" s="1"/>
      <c r="O97" s="1"/>
    </row>
    <row r="98" spans="1:15" ht="12.75" customHeight="1">
      <c r="A98" s="31">
        <v>88</v>
      </c>
      <c r="B98" s="31" t="s">
        <v>337</v>
      </c>
      <c r="C98" s="31">
        <v>1542.1</v>
      </c>
      <c r="D98" s="40">
        <v>1537.4833333333333</v>
      </c>
      <c r="E98" s="40">
        <v>1516.0666666666666</v>
      </c>
      <c r="F98" s="40">
        <v>1490.0333333333333</v>
      </c>
      <c r="G98" s="40">
        <v>1468.6166666666666</v>
      </c>
      <c r="H98" s="40">
        <v>1563.5166666666667</v>
      </c>
      <c r="I98" s="40">
        <v>1584.9333333333332</v>
      </c>
      <c r="J98" s="40">
        <v>1610.9666666666667</v>
      </c>
      <c r="K98" s="31">
        <v>1558.9</v>
      </c>
      <c r="L98" s="31">
        <v>1511.45</v>
      </c>
      <c r="M98" s="31">
        <v>4.7448499999999996</v>
      </c>
      <c r="N98" s="1"/>
      <c r="O98" s="1"/>
    </row>
    <row r="99" spans="1:15" ht="12.75" customHeight="1">
      <c r="A99" s="31">
        <v>89</v>
      </c>
      <c r="B99" s="31" t="s">
        <v>335</v>
      </c>
      <c r="C99" s="31">
        <v>1247.7</v>
      </c>
      <c r="D99" s="40">
        <v>1248.3499999999999</v>
      </c>
      <c r="E99" s="40">
        <v>1240.4499999999998</v>
      </c>
      <c r="F99" s="40">
        <v>1233.1999999999998</v>
      </c>
      <c r="G99" s="40">
        <v>1225.2999999999997</v>
      </c>
      <c r="H99" s="40">
        <v>1255.5999999999999</v>
      </c>
      <c r="I99" s="40">
        <v>1263.5</v>
      </c>
      <c r="J99" s="40">
        <v>1270.75</v>
      </c>
      <c r="K99" s="31">
        <v>1256.25</v>
      </c>
      <c r="L99" s="31">
        <v>1241.0999999999999</v>
      </c>
      <c r="M99" s="31">
        <v>0.44542999999999999</v>
      </c>
      <c r="N99" s="1"/>
      <c r="O99" s="1"/>
    </row>
    <row r="100" spans="1:15" ht="12.75" customHeight="1">
      <c r="A100" s="31">
        <v>90</v>
      </c>
      <c r="B100" s="31" t="s">
        <v>336</v>
      </c>
      <c r="C100" s="31">
        <v>21.5</v>
      </c>
      <c r="D100" s="40">
        <v>21.599999999999998</v>
      </c>
      <c r="E100" s="40">
        <v>21.349999999999994</v>
      </c>
      <c r="F100" s="40">
        <v>21.199999999999996</v>
      </c>
      <c r="G100" s="40">
        <v>20.949999999999992</v>
      </c>
      <c r="H100" s="40">
        <v>21.749999999999996</v>
      </c>
      <c r="I100" s="40">
        <v>22.000000000000004</v>
      </c>
      <c r="J100" s="40">
        <v>22.15</v>
      </c>
      <c r="K100" s="31">
        <v>21.85</v>
      </c>
      <c r="L100" s="31">
        <v>21.45</v>
      </c>
      <c r="M100" s="31">
        <v>19.04579</v>
      </c>
      <c r="N100" s="1"/>
      <c r="O100" s="1"/>
    </row>
    <row r="101" spans="1:15" ht="12.75" customHeight="1">
      <c r="A101" s="31">
        <v>91</v>
      </c>
      <c r="B101" s="31" t="s">
        <v>338</v>
      </c>
      <c r="C101" s="31">
        <v>700.7</v>
      </c>
      <c r="D101" s="40">
        <v>699.61666666666667</v>
      </c>
      <c r="E101" s="40">
        <v>686.33333333333337</v>
      </c>
      <c r="F101" s="40">
        <v>671.9666666666667</v>
      </c>
      <c r="G101" s="40">
        <v>658.68333333333339</v>
      </c>
      <c r="H101" s="40">
        <v>713.98333333333335</v>
      </c>
      <c r="I101" s="40">
        <v>727.26666666666665</v>
      </c>
      <c r="J101" s="40">
        <v>741.63333333333333</v>
      </c>
      <c r="K101" s="31">
        <v>712.9</v>
      </c>
      <c r="L101" s="31">
        <v>685.25</v>
      </c>
      <c r="M101" s="31">
        <v>2.72715</v>
      </c>
      <c r="N101" s="1"/>
      <c r="O101" s="1"/>
    </row>
    <row r="102" spans="1:15" ht="12.75" customHeight="1">
      <c r="A102" s="31">
        <v>92</v>
      </c>
      <c r="B102" s="31" t="s">
        <v>339</v>
      </c>
      <c r="C102" s="31">
        <v>818.05</v>
      </c>
      <c r="D102" s="40">
        <v>829.81666666666661</v>
      </c>
      <c r="E102" s="40">
        <v>803.73333333333323</v>
      </c>
      <c r="F102" s="40">
        <v>789.41666666666663</v>
      </c>
      <c r="G102" s="40">
        <v>763.33333333333326</v>
      </c>
      <c r="H102" s="40">
        <v>844.13333333333321</v>
      </c>
      <c r="I102" s="40">
        <v>870.2166666666667</v>
      </c>
      <c r="J102" s="40">
        <v>884.53333333333319</v>
      </c>
      <c r="K102" s="31">
        <v>855.9</v>
      </c>
      <c r="L102" s="31">
        <v>815.5</v>
      </c>
      <c r="M102" s="31">
        <v>1.7602800000000001</v>
      </c>
      <c r="N102" s="1"/>
      <c r="O102" s="1"/>
    </row>
    <row r="103" spans="1:15" ht="12.75" customHeight="1">
      <c r="A103" s="31">
        <v>93</v>
      </c>
      <c r="B103" s="31" t="s">
        <v>340</v>
      </c>
      <c r="C103" s="31">
        <v>5443.95</v>
      </c>
      <c r="D103" s="40">
        <v>5471.2666666666664</v>
      </c>
      <c r="E103" s="40">
        <v>5372.6833333333325</v>
      </c>
      <c r="F103" s="40">
        <v>5301.4166666666661</v>
      </c>
      <c r="G103" s="40">
        <v>5202.8333333333321</v>
      </c>
      <c r="H103" s="40">
        <v>5542.5333333333328</v>
      </c>
      <c r="I103" s="40">
        <v>5641.1166666666668</v>
      </c>
      <c r="J103" s="40">
        <v>5712.3833333333332</v>
      </c>
      <c r="K103" s="31">
        <v>5569.85</v>
      </c>
      <c r="L103" s="31">
        <v>5400</v>
      </c>
      <c r="M103" s="31">
        <v>0.1008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89.1</v>
      </c>
      <c r="D104" s="40">
        <v>89.616666666666674</v>
      </c>
      <c r="E104" s="40">
        <v>88.233333333333348</v>
      </c>
      <c r="F104" s="40">
        <v>87.366666666666674</v>
      </c>
      <c r="G104" s="40">
        <v>85.983333333333348</v>
      </c>
      <c r="H104" s="40">
        <v>90.483333333333348</v>
      </c>
      <c r="I104" s="40">
        <v>91.866666666666674</v>
      </c>
      <c r="J104" s="40">
        <v>92.733333333333348</v>
      </c>
      <c r="K104" s="31">
        <v>91</v>
      </c>
      <c r="L104" s="31">
        <v>88.75</v>
      </c>
      <c r="M104" s="31">
        <v>18.16151</v>
      </c>
      <c r="N104" s="1"/>
      <c r="O104" s="1"/>
    </row>
    <row r="105" spans="1:15" ht="12.75" customHeight="1">
      <c r="A105" s="31">
        <v>95</v>
      </c>
      <c r="B105" s="31" t="s">
        <v>333</v>
      </c>
      <c r="C105" s="31">
        <v>516.45000000000005</v>
      </c>
      <c r="D105" s="40">
        <v>516</v>
      </c>
      <c r="E105" s="40">
        <v>512</v>
      </c>
      <c r="F105" s="40">
        <v>507.55</v>
      </c>
      <c r="G105" s="40">
        <v>503.55</v>
      </c>
      <c r="H105" s="40">
        <v>520.45000000000005</v>
      </c>
      <c r="I105" s="40">
        <v>524.45000000000005</v>
      </c>
      <c r="J105" s="40">
        <v>528.9</v>
      </c>
      <c r="K105" s="31">
        <v>520</v>
      </c>
      <c r="L105" s="31">
        <v>511.55</v>
      </c>
      <c r="M105" s="31">
        <v>0.25538</v>
      </c>
      <c r="N105" s="1"/>
      <c r="O105" s="1"/>
    </row>
    <row r="106" spans="1:15" ht="12.75" customHeight="1">
      <c r="A106" s="31">
        <v>96</v>
      </c>
      <c r="B106" s="31" t="s">
        <v>856</v>
      </c>
      <c r="C106" s="31">
        <v>156.19999999999999</v>
      </c>
      <c r="D106" s="40">
        <v>156.65</v>
      </c>
      <c r="E106" s="40">
        <v>154.55000000000001</v>
      </c>
      <c r="F106" s="40">
        <v>152.9</v>
      </c>
      <c r="G106" s="40">
        <v>150.80000000000001</v>
      </c>
      <c r="H106" s="40">
        <v>158.30000000000001</v>
      </c>
      <c r="I106" s="40">
        <v>160.39999999999998</v>
      </c>
      <c r="J106" s="40">
        <v>162.05000000000001</v>
      </c>
      <c r="K106" s="31">
        <v>158.75</v>
      </c>
      <c r="L106" s="31">
        <v>155</v>
      </c>
      <c r="M106" s="31">
        <v>7.4258800000000003</v>
      </c>
      <c r="N106" s="1"/>
      <c r="O106" s="1"/>
    </row>
    <row r="107" spans="1:15" ht="12.75" customHeight="1">
      <c r="A107" s="31">
        <v>97</v>
      </c>
      <c r="B107" s="31" t="s">
        <v>341</v>
      </c>
      <c r="C107" s="31">
        <v>272.64999999999998</v>
      </c>
      <c r="D107" s="40">
        <v>275.05</v>
      </c>
      <c r="E107" s="40">
        <v>268.10000000000002</v>
      </c>
      <c r="F107" s="40">
        <v>263.55</v>
      </c>
      <c r="G107" s="40">
        <v>256.60000000000002</v>
      </c>
      <c r="H107" s="40">
        <v>279.60000000000002</v>
      </c>
      <c r="I107" s="40">
        <v>286.54999999999995</v>
      </c>
      <c r="J107" s="40">
        <v>291.10000000000002</v>
      </c>
      <c r="K107" s="31">
        <v>282</v>
      </c>
      <c r="L107" s="31">
        <v>270.5</v>
      </c>
      <c r="M107" s="31">
        <v>4.38584</v>
      </c>
      <c r="N107" s="1"/>
      <c r="O107" s="1"/>
    </row>
    <row r="108" spans="1:15" ht="12.75" customHeight="1">
      <c r="A108" s="31">
        <v>98</v>
      </c>
      <c r="B108" s="31" t="s">
        <v>342</v>
      </c>
      <c r="C108" s="31">
        <v>355.7</v>
      </c>
      <c r="D108" s="40">
        <v>361.41666666666669</v>
      </c>
      <c r="E108" s="40">
        <v>346.33333333333337</v>
      </c>
      <c r="F108" s="40">
        <v>336.9666666666667</v>
      </c>
      <c r="G108" s="40">
        <v>321.88333333333338</v>
      </c>
      <c r="H108" s="40">
        <v>370.78333333333336</v>
      </c>
      <c r="I108" s="40">
        <v>385.86666666666673</v>
      </c>
      <c r="J108" s="40">
        <v>395.23333333333335</v>
      </c>
      <c r="K108" s="31">
        <v>376.5</v>
      </c>
      <c r="L108" s="31">
        <v>352.05</v>
      </c>
      <c r="M108" s="31">
        <v>18.35004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626.35</v>
      </c>
      <c r="D109" s="40">
        <v>631.23333333333335</v>
      </c>
      <c r="E109" s="40">
        <v>618.11666666666667</v>
      </c>
      <c r="F109" s="40">
        <v>609.88333333333333</v>
      </c>
      <c r="G109" s="40">
        <v>596.76666666666665</v>
      </c>
      <c r="H109" s="40">
        <v>639.4666666666667</v>
      </c>
      <c r="I109" s="40">
        <v>652.58333333333348</v>
      </c>
      <c r="J109" s="40">
        <v>660.81666666666672</v>
      </c>
      <c r="K109" s="31">
        <v>644.35</v>
      </c>
      <c r="L109" s="31">
        <v>623</v>
      </c>
      <c r="M109" s="31">
        <v>24.224519999999998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701.7</v>
      </c>
      <c r="D110" s="40">
        <v>700.6</v>
      </c>
      <c r="E110" s="40">
        <v>695.65000000000009</v>
      </c>
      <c r="F110" s="40">
        <v>689.6</v>
      </c>
      <c r="G110" s="40">
        <v>684.65000000000009</v>
      </c>
      <c r="H110" s="40">
        <v>706.65000000000009</v>
      </c>
      <c r="I110" s="40">
        <v>711.60000000000014</v>
      </c>
      <c r="J110" s="40">
        <v>717.65000000000009</v>
      </c>
      <c r="K110" s="31">
        <v>705.55</v>
      </c>
      <c r="L110" s="31">
        <v>694.55</v>
      </c>
      <c r="M110" s="31">
        <v>3.0026899999999999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905.35</v>
      </c>
      <c r="D111" s="40">
        <v>909.36666666666667</v>
      </c>
      <c r="E111" s="40">
        <v>896.98333333333335</v>
      </c>
      <c r="F111" s="40">
        <v>888.61666666666667</v>
      </c>
      <c r="G111" s="40">
        <v>876.23333333333335</v>
      </c>
      <c r="H111" s="40">
        <v>917.73333333333335</v>
      </c>
      <c r="I111" s="40">
        <v>930.11666666666679</v>
      </c>
      <c r="J111" s="40">
        <v>938.48333333333335</v>
      </c>
      <c r="K111" s="31">
        <v>921.75</v>
      </c>
      <c r="L111" s="31">
        <v>901</v>
      </c>
      <c r="M111" s="31">
        <v>19.96857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156.1</v>
      </c>
      <c r="D112" s="40">
        <v>157.01666666666668</v>
      </c>
      <c r="E112" s="40">
        <v>154.78333333333336</v>
      </c>
      <c r="F112" s="40">
        <v>153.46666666666667</v>
      </c>
      <c r="G112" s="40">
        <v>151.23333333333335</v>
      </c>
      <c r="H112" s="40">
        <v>158.33333333333337</v>
      </c>
      <c r="I112" s="40">
        <v>160.56666666666666</v>
      </c>
      <c r="J112" s="40">
        <v>161.88333333333338</v>
      </c>
      <c r="K112" s="31">
        <v>159.25</v>
      </c>
      <c r="L112" s="31">
        <v>155.69999999999999</v>
      </c>
      <c r="M112" s="31">
        <v>74.776269999999997</v>
      </c>
      <c r="N112" s="1"/>
      <c r="O112" s="1"/>
    </row>
    <row r="113" spans="1:15" ht="12.75" customHeight="1">
      <c r="A113" s="31">
        <v>103</v>
      </c>
      <c r="B113" s="31" t="s">
        <v>344</v>
      </c>
      <c r="C113" s="31">
        <v>366.4</v>
      </c>
      <c r="D113" s="40">
        <v>367.90000000000003</v>
      </c>
      <c r="E113" s="40">
        <v>364.30000000000007</v>
      </c>
      <c r="F113" s="40">
        <v>362.20000000000005</v>
      </c>
      <c r="G113" s="40">
        <v>358.60000000000008</v>
      </c>
      <c r="H113" s="40">
        <v>370.00000000000006</v>
      </c>
      <c r="I113" s="40">
        <v>373.60000000000008</v>
      </c>
      <c r="J113" s="40">
        <v>375.70000000000005</v>
      </c>
      <c r="K113" s="31">
        <v>371.5</v>
      </c>
      <c r="L113" s="31">
        <v>365.8</v>
      </c>
      <c r="M113" s="31">
        <v>1.36537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5839.35</v>
      </c>
      <c r="D114" s="40">
        <v>5819.6333333333341</v>
      </c>
      <c r="E114" s="40">
        <v>5701.7166666666681</v>
      </c>
      <c r="F114" s="40">
        <v>5564.0833333333339</v>
      </c>
      <c r="G114" s="40">
        <v>5446.1666666666679</v>
      </c>
      <c r="H114" s="40">
        <v>5957.2666666666682</v>
      </c>
      <c r="I114" s="40">
        <v>6075.1833333333343</v>
      </c>
      <c r="J114" s="40">
        <v>6212.8166666666684</v>
      </c>
      <c r="K114" s="31">
        <v>5937.55</v>
      </c>
      <c r="L114" s="31">
        <v>5682</v>
      </c>
      <c r="M114" s="31">
        <v>6.8931699999999996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1484.15</v>
      </c>
      <c r="D115" s="40">
        <v>1490.6166666666668</v>
      </c>
      <c r="E115" s="40">
        <v>1475.5333333333335</v>
      </c>
      <c r="F115" s="40">
        <v>1466.9166666666667</v>
      </c>
      <c r="G115" s="40">
        <v>1451.8333333333335</v>
      </c>
      <c r="H115" s="40">
        <v>1499.2333333333336</v>
      </c>
      <c r="I115" s="40">
        <v>1514.3166666666666</v>
      </c>
      <c r="J115" s="40">
        <v>1522.9333333333336</v>
      </c>
      <c r="K115" s="31">
        <v>1505.7</v>
      </c>
      <c r="L115" s="31">
        <v>1482</v>
      </c>
      <c r="M115" s="31">
        <v>4.8697600000000003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665.25</v>
      </c>
      <c r="D116" s="40">
        <v>666.91666666666663</v>
      </c>
      <c r="E116" s="40">
        <v>661.33333333333326</v>
      </c>
      <c r="F116" s="40">
        <v>657.41666666666663</v>
      </c>
      <c r="G116" s="40">
        <v>651.83333333333326</v>
      </c>
      <c r="H116" s="40">
        <v>670.83333333333326</v>
      </c>
      <c r="I116" s="40">
        <v>676.41666666666652</v>
      </c>
      <c r="J116" s="40">
        <v>680.33333333333326</v>
      </c>
      <c r="K116" s="31">
        <v>672.5</v>
      </c>
      <c r="L116" s="31">
        <v>663</v>
      </c>
      <c r="M116" s="31">
        <v>4.8327200000000001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794.2</v>
      </c>
      <c r="D117" s="40">
        <v>795.85</v>
      </c>
      <c r="E117" s="40">
        <v>786.80000000000007</v>
      </c>
      <c r="F117" s="40">
        <v>779.40000000000009</v>
      </c>
      <c r="G117" s="40">
        <v>770.35000000000014</v>
      </c>
      <c r="H117" s="40">
        <v>803.25</v>
      </c>
      <c r="I117" s="40">
        <v>812.3</v>
      </c>
      <c r="J117" s="40">
        <v>819.69999999999993</v>
      </c>
      <c r="K117" s="31">
        <v>804.9</v>
      </c>
      <c r="L117" s="31">
        <v>788.45</v>
      </c>
      <c r="M117" s="31">
        <v>2.6183800000000002</v>
      </c>
      <c r="N117" s="1"/>
      <c r="O117" s="1"/>
    </row>
    <row r="118" spans="1:15" ht="12.75" customHeight="1">
      <c r="A118" s="31">
        <v>108</v>
      </c>
      <c r="B118" s="31" t="s">
        <v>346</v>
      </c>
      <c r="C118" s="31">
        <v>596.79999999999995</v>
      </c>
      <c r="D118" s="40">
        <v>599.75</v>
      </c>
      <c r="E118" s="40">
        <v>592.04999999999995</v>
      </c>
      <c r="F118" s="40">
        <v>587.29999999999995</v>
      </c>
      <c r="G118" s="40">
        <v>579.59999999999991</v>
      </c>
      <c r="H118" s="40">
        <v>604.5</v>
      </c>
      <c r="I118" s="40">
        <v>612.20000000000005</v>
      </c>
      <c r="J118" s="40">
        <v>616.95000000000005</v>
      </c>
      <c r="K118" s="31">
        <v>607.45000000000005</v>
      </c>
      <c r="L118" s="31">
        <v>595</v>
      </c>
      <c r="M118" s="31">
        <v>1.3872199999999999</v>
      </c>
      <c r="N118" s="1"/>
      <c r="O118" s="1"/>
    </row>
    <row r="119" spans="1:15" ht="12.75" customHeight="1">
      <c r="A119" s="31">
        <v>109</v>
      </c>
      <c r="B119" s="31" t="s">
        <v>329</v>
      </c>
      <c r="C119" s="31">
        <v>3392.65</v>
      </c>
      <c r="D119" s="40">
        <v>3389.7333333333336</v>
      </c>
      <c r="E119" s="40">
        <v>3281.4666666666672</v>
      </c>
      <c r="F119" s="40">
        <v>3170.2833333333338</v>
      </c>
      <c r="G119" s="40">
        <v>3062.0166666666673</v>
      </c>
      <c r="H119" s="40">
        <v>3500.916666666667</v>
      </c>
      <c r="I119" s="40">
        <v>3609.1833333333334</v>
      </c>
      <c r="J119" s="40">
        <v>3720.3666666666668</v>
      </c>
      <c r="K119" s="31">
        <v>3498</v>
      </c>
      <c r="L119" s="31">
        <v>3278.55</v>
      </c>
      <c r="M119" s="31">
        <v>2.05558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458.45</v>
      </c>
      <c r="D120" s="40">
        <v>459.63333333333338</v>
      </c>
      <c r="E120" s="40">
        <v>454.26666666666677</v>
      </c>
      <c r="F120" s="40">
        <v>450.08333333333337</v>
      </c>
      <c r="G120" s="40">
        <v>444.71666666666675</v>
      </c>
      <c r="H120" s="40">
        <v>463.81666666666678</v>
      </c>
      <c r="I120" s="40">
        <v>469.18333333333345</v>
      </c>
      <c r="J120" s="40">
        <v>473.36666666666679</v>
      </c>
      <c r="K120" s="31">
        <v>465</v>
      </c>
      <c r="L120" s="31">
        <v>455.45</v>
      </c>
      <c r="M120" s="31">
        <v>22.55153</v>
      </c>
      <c r="N120" s="1"/>
      <c r="O120" s="1"/>
    </row>
    <row r="121" spans="1:15" ht="12.75" customHeight="1">
      <c r="A121" s="31">
        <v>111</v>
      </c>
      <c r="B121" s="31" t="s">
        <v>330</v>
      </c>
      <c r="C121" s="31">
        <v>295.89999999999998</v>
      </c>
      <c r="D121" s="40">
        <v>294.98333333333335</v>
      </c>
      <c r="E121" s="40">
        <v>292.16666666666669</v>
      </c>
      <c r="F121" s="40">
        <v>288.43333333333334</v>
      </c>
      <c r="G121" s="40">
        <v>285.61666666666667</v>
      </c>
      <c r="H121" s="40">
        <v>298.7166666666667</v>
      </c>
      <c r="I121" s="40">
        <v>301.5333333333333</v>
      </c>
      <c r="J121" s="40">
        <v>305.26666666666671</v>
      </c>
      <c r="K121" s="31">
        <v>297.8</v>
      </c>
      <c r="L121" s="31">
        <v>291.25</v>
      </c>
      <c r="M121" s="31">
        <v>1.1765099999999999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156.6</v>
      </c>
      <c r="D122" s="40">
        <v>157.76666666666668</v>
      </c>
      <c r="E122" s="40">
        <v>155.03333333333336</v>
      </c>
      <c r="F122" s="40">
        <v>153.46666666666667</v>
      </c>
      <c r="G122" s="40">
        <v>150.73333333333335</v>
      </c>
      <c r="H122" s="40">
        <v>159.33333333333337</v>
      </c>
      <c r="I122" s="40">
        <v>162.06666666666666</v>
      </c>
      <c r="J122" s="40">
        <v>163.63333333333338</v>
      </c>
      <c r="K122" s="31">
        <v>160.5</v>
      </c>
      <c r="L122" s="31">
        <v>156.19999999999999</v>
      </c>
      <c r="M122" s="31">
        <v>16.224740000000001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924.4</v>
      </c>
      <c r="D123" s="40">
        <v>924.2166666666667</v>
      </c>
      <c r="E123" s="40">
        <v>918.53333333333342</v>
      </c>
      <c r="F123" s="40">
        <v>912.66666666666674</v>
      </c>
      <c r="G123" s="40">
        <v>906.98333333333346</v>
      </c>
      <c r="H123" s="40">
        <v>930.08333333333337</v>
      </c>
      <c r="I123" s="40">
        <v>935.76666666666677</v>
      </c>
      <c r="J123" s="40">
        <v>941.63333333333333</v>
      </c>
      <c r="K123" s="31">
        <v>929.9</v>
      </c>
      <c r="L123" s="31">
        <v>918.35</v>
      </c>
      <c r="M123" s="31">
        <v>3.2208199999999998</v>
      </c>
      <c r="N123" s="1"/>
      <c r="O123" s="1"/>
    </row>
    <row r="124" spans="1:15" ht="12.75" customHeight="1">
      <c r="A124" s="31">
        <v>114</v>
      </c>
      <c r="B124" s="31" t="s">
        <v>347</v>
      </c>
      <c r="C124" s="31">
        <v>1132.45</v>
      </c>
      <c r="D124" s="40">
        <v>1131.2833333333333</v>
      </c>
      <c r="E124" s="40">
        <v>1112.5666666666666</v>
      </c>
      <c r="F124" s="40">
        <v>1092.6833333333334</v>
      </c>
      <c r="G124" s="40">
        <v>1073.9666666666667</v>
      </c>
      <c r="H124" s="40">
        <v>1151.1666666666665</v>
      </c>
      <c r="I124" s="40">
        <v>1169.8833333333332</v>
      </c>
      <c r="J124" s="40">
        <v>1189.7666666666664</v>
      </c>
      <c r="K124" s="31">
        <v>1150</v>
      </c>
      <c r="L124" s="31">
        <v>1111.4000000000001</v>
      </c>
      <c r="M124" s="31">
        <v>1.85782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608</v>
      </c>
      <c r="D125" s="40">
        <v>608.61666666666667</v>
      </c>
      <c r="E125" s="40">
        <v>605.43333333333339</v>
      </c>
      <c r="F125" s="40">
        <v>602.86666666666667</v>
      </c>
      <c r="G125" s="40">
        <v>599.68333333333339</v>
      </c>
      <c r="H125" s="40">
        <v>611.18333333333339</v>
      </c>
      <c r="I125" s="40">
        <v>614.36666666666656</v>
      </c>
      <c r="J125" s="40">
        <v>616.93333333333339</v>
      </c>
      <c r="K125" s="31">
        <v>611.79999999999995</v>
      </c>
      <c r="L125" s="31">
        <v>606.04999999999995</v>
      </c>
      <c r="M125" s="31">
        <v>10.224170000000001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1990.95</v>
      </c>
      <c r="D126" s="40">
        <v>2011.3333333333333</v>
      </c>
      <c r="E126" s="40">
        <v>1960.1666666666665</v>
      </c>
      <c r="F126" s="40">
        <v>1929.3833333333332</v>
      </c>
      <c r="G126" s="40">
        <v>1878.2166666666665</v>
      </c>
      <c r="H126" s="40">
        <v>2042.1166666666666</v>
      </c>
      <c r="I126" s="40">
        <v>2093.2833333333328</v>
      </c>
      <c r="J126" s="40">
        <v>2124.0666666666666</v>
      </c>
      <c r="K126" s="31">
        <v>2062.5</v>
      </c>
      <c r="L126" s="31">
        <v>1980.55</v>
      </c>
      <c r="M126" s="31">
        <v>2.3092000000000001</v>
      </c>
      <c r="N126" s="1"/>
      <c r="O126" s="1"/>
    </row>
    <row r="127" spans="1:15" ht="12.75" customHeight="1">
      <c r="A127" s="31">
        <v>117</v>
      </c>
      <c r="B127" s="31" t="s">
        <v>352</v>
      </c>
      <c r="C127" s="31">
        <v>584.75</v>
      </c>
      <c r="D127" s="40">
        <v>587.2166666666667</v>
      </c>
      <c r="E127" s="40">
        <v>574.63333333333344</v>
      </c>
      <c r="F127" s="40">
        <v>564.51666666666677</v>
      </c>
      <c r="G127" s="40">
        <v>551.93333333333351</v>
      </c>
      <c r="H127" s="40">
        <v>597.33333333333337</v>
      </c>
      <c r="I127" s="40">
        <v>609.91666666666663</v>
      </c>
      <c r="J127" s="40">
        <v>620.0333333333333</v>
      </c>
      <c r="K127" s="31">
        <v>599.79999999999995</v>
      </c>
      <c r="L127" s="31">
        <v>577.1</v>
      </c>
      <c r="M127" s="31">
        <v>2.3438599999999998</v>
      </c>
      <c r="N127" s="1"/>
      <c r="O127" s="1"/>
    </row>
    <row r="128" spans="1:15" ht="12.75" customHeight="1">
      <c r="A128" s="31">
        <v>118</v>
      </c>
      <c r="B128" s="31" t="s">
        <v>348</v>
      </c>
      <c r="C128" s="31">
        <v>101.05</v>
      </c>
      <c r="D128" s="40">
        <v>100.61666666666667</v>
      </c>
      <c r="E128" s="40">
        <v>99.783333333333346</v>
      </c>
      <c r="F128" s="40">
        <v>98.516666666666666</v>
      </c>
      <c r="G128" s="40">
        <v>97.683333333333337</v>
      </c>
      <c r="H128" s="40">
        <v>101.88333333333335</v>
      </c>
      <c r="I128" s="40">
        <v>102.71666666666667</v>
      </c>
      <c r="J128" s="40">
        <v>103.98333333333336</v>
      </c>
      <c r="K128" s="31">
        <v>101.45</v>
      </c>
      <c r="L128" s="31">
        <v>99.35</v>
      </c>
      <c r="M128" s="31">
        <v>5.8627700000000003</v>
      </c>
      <c r="N128" s="1"/>
      <c r="O128" s="1"/>
    </row>
    <row r="129" spans="1:15" ht="12.75" customHeight="1">
      <c r="A129" s="31">
        <v>119</v>
      </c>
      <c r="B129" s="31" t="s">
        <v>349</v>
      </c>
      <c r="C129" s="31">
        <v>976.3</v>
      </c>
      <c r="D129" s="40">
        <v>984.1</v>
      </c>
      <c r="E129" s="40">
        <v>958.2</v>
      </c>
      <c r="F129" s="40">
        <v>940.1</v>
      </c>
      <c r="G129" s="40">
        <v>914.2</v>
      </c>
      <c r="H129" s="40">
        <v>1002.2</v>
      </c>
      <c r="I129" s="40">
        <v>1028.0999999999999</v>
      </c>
      <c r="J129" s="40">
        <v>1046.2</v>
      </c>
      <c r="K129" s="31">
        <v>1010</v>
      </c>
      <c r="L129" s="31">
        <v>966</v>
      </c>
      <c r="M129" s="31">
        <v>0.52434000000000003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2294.4499999999998</v>
      </c>
      <c r="D130" s="40">
        <v>2314.4666666666667</v>
      </c>
      <c r="E130" s="40">
        <v>2259.9833333333336</v>
      </c>
      <c r="F130" s="40">
        <v>2225.5166666666669</v>
      </c>
      <c r="G130" s="40">
        <v>2171.0333333333338</v>
      </c>
      <c r="H130" s="40">
        <v>2348.9333333333334</v>
      </c>
      <c r="I130" s="40">
        <v>2403.4166666666661</v>
      </c>
      <c r="J130" s="40">
        <v>2437.8833333333332</v>
      </c>
      <c r="K130" s="31">
        <v>2368.9499999999998</v>
      </c>
      <c r="L130" s="31">
        <v>2280</v>
      </c>
      <c r="M130" s="31">
        <v>5.2071399999999999</v>
      </c>
      <c r="N130" s="1"/>
      <c r="O130" s="1"/>
    </row>
    <row r="131" spans="1:15" ht="12.75" customHeight="1">
      <c r="A131" s="31">
        <v>121</v>
      </c>
      <c r="B131" s="31" t="s">
        <v>350</v>
      </c>
      <c r="C131" s="31">
        <v>297.85000000000002</v>
      </c>
      <c r="D131" s="40">
        <v>299.11666666666667</v>
      </c>
      <c r="E131" s="40">
        <v>294.23333333333335</v>
      </c>
      <c r="F131" s="40">
        <v>290.61666666666667</v>
      </c>
      <c r="G131" s="40">
        <v>285.73333333333335</v>
      </c>
      <c r="H131" s="40">
        <v>302.73333333333335</v>
      </c>
      <c r="I131" s="40">
        <v>307.61666666666667</v>
      </c>
      <c r="J131" s="40">
        <v>311.23333333333335</v>
      </c>
      <c r="K131" s="31">
        <v>304</v>
      </c>
      <c r="L131" s="31">
        <v>295.5</v>
      </c>
      <c r="M131" s="31">
        <v>39.16872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168.35</v>
      </c>
      <c r="D132" s="40">
        <v>170.38333333333335</v>
      </c>
      <c r="E132" s="40">
        <v>164.76666666666671</v>
      </c>
      <c r="F132" s="40">
        <v>161.18333333333337</v>
      </c>
      <c r="G132" s="40">
        <v>155.56666666666672</v>
      </c>
      <c r="H132" s="40">
        <v>173.9666666666667</v>
      </c>
      <c r="I132" s="40">
        <v>179.58333333333331</v>
      </c>
      <c r="J132" s="40">
        <v>183.16666666666669</v>
      </c>
      <c r="K132" s="31">
        <v>176</v>
      </c>
      <c r="L132" s="31">
        <v>166.8</v>
      </c>
      <c r="M132" s="31">
        <v>12.036860000000001</v>
      </c>
      <c r="N132" s="1"/>
      <c r="O132" s="1"/>
    </row>
    <row r="133" spans="1:15" ht="12.75" customHeight="1">
      <c r="A133" s="31">
        <v>123</v>
      </c>
      <c r="B133" s="31" t="s">
        <v>351</v>
      </c>
      <c r="C133" s="31">
        <v>754.95</v>
      </c>
      <c r="D133" s="40">
        <v>761.65</v>
      </c>
      <c r="E133" s="40">
        <v>738.3</v>
      </c>
      <c r="F133" s="40">
        <v>721.65</v>
      </c>
      <c r="G133" s="40">
        <v>698.3</v>
      </c>
      <c r="H133" s="40">
        <v>778.3</v>
      </c>
      <c r="I133" s="40">
        <v>801.65000000000009</v>
      </c>
      <c r="J133" s="40">
        <v>818.3</v>
      </c>
      <c r="K133" s="31">
        <v>785</v>
      </c>
      <c r="L133" s="31">
        <v>745</v>
      </c>
      <c r="M133" s="31">
        <v>0.44864999999999999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4763.8500000000004</v>
      </c>
      <c r="D134" s="40">
        <v>4789.0999999999995</v>
      </c>
      <c r="E134" s="40">
        <v>4731.7499999999991</v>
      </c>
      <c r="F134" s="40">
        <v>4699.6499999999996</v>
      </c>
      <c r="G134" s="40">
        <v>4642.2999999999993</v>
      </c>
      <c r="H134" s="40">
        <v>4821.1999999999989</v>
      </c>
      <c r="I134" s="40">
        <v>4878.5499999999993</v>
      </c>
      <c r="J134" s="40">
        <v>4910.6499999999987</v>
      </c>
      <c r="K134" s="31">
        <v>4846.45</v>
      </c>
      <c r="L134" s="31">
        <v>4757</v>
      </c>
      <c r="M134" s="31">
        <v>3.7227199999999998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5449.1</v>
      </c>
      <c r="D135" s="40">
        <v>5465.7</v>
      </c>
      <c r="E135" s="40">
        <v>5398.4</v>
      </c>
      <c r="F135" s="40">
        <v>5347.7</v>
      </c>
      <c r="G135" s="40">
        <v>5280.4</v>
      </c>
      <c r="H135" s="40">
        <v>5516.4</v>
      </c>
      <c r="I135" s="40">
        <v>5583.7000000000007</v>
      </c>
      <c r="J135" s="40">
        <v>5634.4</v>
      </c>
      <c r="K135" s="31">
        <v>5533</v>
      </c>
      <c r="L135" s="31">
        <v>5415</v>
      </c>
      <c r="M135" s="31">
        <v>2.1435200000000001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417.95</v>
      </c>
      <c r="D136" s="40">
        <v>420.06666666666661</v>
      </c>
      <c r="E136" s="40">
        <v>413.48333333333323</v>
      </c>
      <c r="F136" s="40">
        <v>409.01666666666665</v>
      </c>
      <c r="G136" s="40">
        <v>402.43333333333328</v>
      </c>
      <c r="H136" s="40">
        <v>424.53333333333319</v>
      </c>
      <c r="I136" s="40">
        <v>431.11666666666656</v>
      </c>
      <c r="J136" s="40">
        <v>435.58333333333314</v>
      </c>
      <c r="K136" s="31">
        <v>426.65</v>
      </c>
      <c r="L136" s="31">
        <v>415.6</v>
      </c>
      <c r="M136" s="31">
        <v>33.118490000000001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5126.3999999999996</v>
      </c>
      <c r="D137" s="40">
        <v>5128.7166666666662</v>
      </c>
      <c r="E137" s="40">
        <v>5077.4333333333325</v>
      </c>
      <c r="F137" s="40">
        <v>5028.4666666666662</v>
      </c>
      <c r="G137" s="40">
        <v>4977.1833333333325</v>
      </c>
      <c r="H137" s="40">
        <v>5177.6833333333325</v>
      </c>
      <c r="I137" s="40">
        <v>5228.9666666666672</v>
      </c>
      <c r="J137" s="40">
        <v>5277.9333333333325</v>
      </c>
      <c r="K137" s="31">
        <v>5180</v>
      </c>
      <c r="L137" s="31">
        <v>5079.75</v>
      </c>
      <c r="M137" s="31">
        <v>4.4791400000000001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4768.3</v>
      </c>
      <c r="D138" s="40">
        <v>4781.0833333333339</v>
      </c>
      <c r="E138" s="40">
        <v>4737.3166666666675</v>
      </c>
      <c r="F138" s="40">
        <v>4706.3333333333339</v>
      </c>
      <c r="G138" s="40">
        <v>4662.5666666666675</v>
      </c>
      <c r="H138" s="40">
        <v>4812.0666666666675</v>
      </c>
      <c r="I138" s="40">
        <v>4855.8333333333339</v>
      </c>
      <c r="J138" s="40">
        <v>4886.8166666666675</v>
      </c>
      <c r="K138" s="31">
        <v>4824.8500000000004</v>
      </c>
      <c r="L138" s="31">
        <v>4750.1000000000004</v>
      </c>
      <c r="M138" s="31">
        <v>1.9665900000000001</v>
      </c>
      <c r="N138" s="1"/>
      <c r="O138" s="1"/>
    </row>
    <row r="139" spans="1:15" ht="12.75" customHeight="1">
      <c r="A139" s="31">
        <v>129</v>
      </c>
      <c r="B139" s="31" t="s">
        <v>566</v>
      </c>
      <c r="C139" s="31">
        <v>2409.25</v>
      </c>
      <c r="D139" s="40">
        <v>2460.7000000000003</v>
      </c>
      <c r="E139" s="40">
        <v>2300.6000000000004</v>
      </c>
      <c r="F139" s="40">
        <v>2191.9500000000003</v>
      </c>
      <c r="G139" s="40">
        <v>2031.8500000000004</v>
      </c>
      <c r="H139" s="40">
        <v>2569.3500000000004</v>
      </c>
      <c r="I139" s="40">
        <v>2729.45</v>
      </c>
      <c r="J139" s="40">
        <v>2838.1000000000004</v>
      </c>
      <c r="K139" s="31">
        <v>2620.8000000000002</v>
      </c>
      <c r="L139" s="31">
        <v>2352.0500000000002</v>
      </c>
      <c r="M139" s="31">
        <v>0.85009000000000001</v>
      </c>
      <c r="N139" s="1"/>
      <c r="O139" s="1"/>
    </row>
    <row r="140" spans="1:15" ht="12.75" customHeight="1">
      <c r="A140" s="31">
        <v>130</v>
      </c>
      <c r="B140" s="31" t="s">
        <v>356</v>
      </c>
      <c r="C140" s="31">
        <v>76.900000000000006</v>
      </c>
      <c r="D140" s="40">
        <v>77.483333333333334</v>
      </c>
      <c r="E140" s="40">
        <v>75.666666666666671</v>
      </c>
      <c r="F140" s="40">
        <v>74.433333333333337</v>
      </c>
      <c r="G140" s="40">
        <v>72.616666666666674</v>
      </c>
      <c r="H140" s="40">
        <v>78.716666666666669</v>
      </c>
      <c r="I140" s="40">
        <v>80.533333333333331</v>
      </c>
      <c r="J140" s="40">
        <v>81.766666666666666</v>
      </c>
      <c r="K140" s="31">
        <v>79.3</v>
      </c>
      <c r="L140" s="31">
        <v>76.25</v>
      </c>
      <c r="M140" s="31">
        <v>22.68205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2674.2</v>
      </c>
      <c r="D141" s="40">
        <v>2695.5666666666666</v>
      </c>
      <c r="E141" s="40">
        <v>2641.583333333333</v>
      </c>
      <c r="F141" s="40">
        <v>2608.9666666666662</v>
      </c>
      <c r="G141" s="40">
        <v>2554.9833333333327</v>
      </c>
      <c r="H141" s="40">
        <v>2728.1833333333334</v>
      </c>
      <c r="I141" s="40">
        <v>2782.166666666667</v>
      </c>
      <c r="J141" s="40">
        <v>2814.7833333333338</v>
      </c>
      <c r="K141" s="31">
        <v>2749.55</v>
      </c>
      <c r="L141" s="31">
        <v>2662.95</v>
      </c>
      <c r="M141" s="31">
        <v>8.4887499999999996</v>
      </c>
      <c r="N141" s="1"/>
      <c r="O141" s="1"/>
    </row>
    <row r="142" spans="1:15" ht="12.75" customHeight="1">
      <c r="A142" s="31">
        <v>132</v>
      </c>
      <c r="B142" s="31" t="s">
        <v>353</v>
      </c>
      <c r="C142" s="31">
        <v>506.75</v>
      </c>
      <c r="D142" s="40">
        <v>501</v>
      </c>
      <c r="E142" s="40">
        <v>490.75</v>
      </c>
      <c r="F142" s="40">
        <v>474.75</v>
      </c>
      <c r="G142" s="40">
        <v>464.5</v>
      </c>
      <c r="H142" s="40">
        <v>517</v>
      </c>
      <c r="I142" s="40">
        <v>527.25</v>
      </c>
      <c r="J142" s="40">
        <v>543.25</v>
      </c>
      <c r="K142" s="31">
        <v>511.25</v>
      </c>
      <c r="L142" s="31">
        <v>485</v>
      </c>
      <c r="M142" s="31">
        <v>4.6891800000000003</v>
      </c>
      <c r="N142" s="1"/>
      <c r="O142" s="1"/>
    </row>
    <row r="143" spans="1:15" ht="12.75" customHeight="1">
      <c r="A143" s="31">
        <v>133</v>
      </c>
      <c r="B143" s="31" t="s">
        <v>354</v>
      </c>
      <c r="C143" s="31">
        <v>143.94999999999999</v>
      </c>
      <c r="D143" s="40">
        <v>144.38333333333335</v>
      </c>
      <c r="E143" s="40">
        <v>142.8666666666667</v>
      </c>
      <c r="F143" s="40">
        <v>141.78333333333336</v>
      </c>
      <c r="G143" s="40">
        <v>140.26666666666671</v>
      </c>
      <c r="H143" s="40">
        <v>145.4666666666667</v>
      </c>
      <c r="I143" s="40">
        <v>146.98333333333335</v>
      </c>
      <c r="J143" s="40">
        <v>148.06666666666669</v>
      </c>
      <c r="K143" s="31">
        <v>145.9</v>
      </c>
      <c r="L143" s="31">
        <v>143.30000000000001</v>
      </c>
      <c r="M143" s="31">
        <v>2.5846499999999999</v>
      </c>
      <c r="N143" s="1"/>
      <c r="O143" s="1"/>
    </row>
    <row r="144" spans="1:15" ht="12.75" customHeight="1">
      <c r="A144" s="31">
        <v>134</v>
      </c>
      <c r="B144" s="31" t="s">
        <v>357</v>
      </c>
      <c r="C144" s="31">
        <v>211.85</v>
      </c>
      <c r="D144" s="40">
        <v>212.20000000000002</v>
      </c>
      <c r="E144" s="40">
        <v>208.55000000000004</v>
      </c>
      <c r="F144" s="40">
        <v>205.25000000000003</v>
      </c>
      <c r="G144" s="40">
        <v>201.60000000000005</v>
      </c>
      <c r="H144" s="40">
        <v>215.50000000000003</v>
      </c>
      <c r="I144" s="40">
        <v>219.15</v>
      </c>
      <c r="J144" s="40">
        <v>222.45000000000002</v>
      </c>
      <c r="K144" s="31">
        <v>215.85</v>
      </c>
      <c r="L144" s="31">
        <v>208.9</v>
      </c>
      <c r="M144" s="31">
        <v>2.4987300000000001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526.9</v>
      </c>
      <c r="D145" s="40">
        <v>528.2833333333333</v>
      </c>
      <c r="E145" s="40">
        <v>520.61666666666656</v>
      </c>
      <c r="F145" s="40">
        <v>514.33333333333326</v>
      </c>
      <c r="G145" s="40">
        <v>506.66666666666652</v>
      </c>
      <c r="H145" s="40">
        <v>534.56666666666661</v>
      </c>
      <c r="I145" s="40">
        <v>542.23333333333335</v>
      </c>
      <c r="J145" s="40">
        <v>548.51666666666665</v>
      </c>
      <c r="K145" s="31">
        <v>535.95000000000005</v>
      </c>
      <c r="L145" s="31">
        <v>522</v>
      </c>
      <c r="M145" s="31">
        <v>23.819330000000001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1754.4</v>
      </c>
      <c r="D146" s="40">
        <v>1752.5333333333335</v>
      </c>
      <c r="E146" s="40">
        <v>1699.5666666666671</v>
      </c>
      <c r="F146" s="40">
        <v>1644.7333333333336</v>
      </c>
      <c r="G146" s="40">
        <v>1591.7666666666671</v>
      </c>
      <c r="H146" s="40">
        <v>1807.366666666667</v>
      </c>
      <c r="I146" s="40">
        <v>1860.3333333333337</v>
      </c>
      <c r="J146" s="40">
        <v>1915.166666666667</v>
      </c>
      <c r="K146" s="31">
        <v>1805.5</v>
      </c>
      <c r="L146" s="31">
        <v>1697.7</v>
      </c>
      <c r="M146" s="31">
        <v>1.5092399999999999</v>
      </c>
      <c r="N146" s="1"/>
      <c r="O146" s="1"/>
    </row>
    <row r="147" spans="1:15" ht="12.75" customHeight="1">
      <c r="A147" s="31">
        <v>137</v>
      </c>
      <c r="B147" s="31" t="s">
        <v>358</v>
      </c>
      <c r="C147" s="31">
        <v>70.3</v>
      </c>
      <c r="D147" s="40">
        <v>70.599999999999994</v>
      </c>
      <c r="E147" s="40">
        <v>69.799999999999983</v>
      </c>
      <c r="F147" s="40">
        <v>69.299999999999983</v>
      </c>
      <c r="G147" s="40">
        <v>68.499999999999972</v>
      </c>
      <c r="H147" s="40">
        <v>71.099999999999994</v>
      </c>
      <c r="I147" s="40">
        <v>71.900000000000006</v>
      </c>
      <c r="J147" s="40">
        <v>72.400000000000006</v>
      </c>
      <c r="K147" s="31">
        <v>71.400000000000006</v>
      </c>
      <c r="L147" s="31">
        <v>70.099999999999994</v>
      </c>
      <c r="M147" s="31">
        <v>7.9924999999999997</v>
      </c>
      <c r="N147" s="1"/>
      <c r="O147" s="1"/>
    </row>
    <row r="148" spans="1:15" ht="12.75" customHeight="1">
      <c r="A148" s="31">
        <v>138</v>
      </c>
      <c r="B148" s="31" t="s">
        <v>355</v>
      </c>
      <c r="C148" s="31">
        <v>210.15</v>
      </c>
      <c r="D148" s="40">
        <v>210.94999999999996</v>
      </c>
      <c r="E148" s="40">
        <v>209.14999999999992</v>
      </c>
      <c r="F148" s="40">
        <v>208.14999999999995</v>
      </c>
      <c r="G148" s="40">
        <v>206.34999999999991</v>
      </c>
      <c r="H148" s="40">
        <v>211.94999999999993</v>
      </c>
      <c r="I148" s="40">
        <v>213.74999999999994</v>
      </c>
      <c r="J148" s="40">
        <v>214.74999999999994</v>
      </c>
      <c r="K148" s="31">
        <v>212.75</v>
      </c>
      <c r="L148" s="31">
        <v>209.95</v>
      </c>
      <c r="M148" s="31">
        <v>1.8001199999999999</v>
      </c>
      <c r="N148" s="1"/>
      <c r="O148" s="1"/>
    </row>
    <row r="149" spans="1:15" ht="12.75" customHeight="1">
      <c r="A149" s="31">
        <v>139</v>
      </c>
      <c r="B149" s="31" t="s">
        <v>359</v>
      </c>
      <c r="C149" s="31">
        <v>121.35</v>
      </c>
      <c r="D149" s="40">
        <v>121.96666666666665</v>
      </c>
      <c r="E149" s="40">
        <v>120.13333333333331</v>
      </c>
      <c r="F149" s="40">
        <v>118.91666666666666</v>
      </c>
      <c r="G149" s="40">
        <v>117.08333333333331</v>
      </c>
      <c r="H149" s="40">
        <v>123.18333333333331</v>
      </c>
      <c r="I149" s="40">
        <v>125.01666666666665</v>
      </c>
      <c r="J149" s="40">
        <v>126.23333333333331</v>
      </c>
      <c r="K149" s="31">
        <v>123.8</v>
      </c>
      <c r="L149" s="31">
        <v>120.75</v>
      </c>
      <c r="M149" s="31">
        <v>11.55904</v>
      </c>
      <c r="N149" s="1"/>
      <c r="O149" s="1"/>
    </row>
    <row r="150" spans="1:15" ht="12.75" customHeight="1">
      <c r="A150" s="31">
        <v>140</v>
      </c>
      <c r="B150" s="31" t="s">
        <v>857</v>
      </c>
      <c r="C150" s="31">
        <v>64.05</v>
      </c>
      <c r="D150" s="40">
        <v>64.366666666666674</v>
      </c>
      <c r="E150" s="40">
        <v>62.983333333333348</v>
      </c>
      <c r="F150" s="40">
        <v>61.916666666666671</v>
      </c>
      <c r="G150" s="40">
        <v>60.533333333333346</v>
      </c>
      <c r="H150" s="40">
        <v>65.433333333333351</v>
      </c>
      <c r="I150" s="40">
        <v>66.816666666666677</v>
      </c>
      <c r="J150" s="40">
        <v>67.883333333333354</v>
      </c>
      <c r="K150" s="31">
        <v>65.75</v>
      </c>
      <c r="L150" s="31">
        <v>63.3</v>
      </c>
      <c r="M150" s="31">
        <v>6.6757400000000002</v>
      </c>
      <c r="N150" s="1"/>
      <c r="O150" s="1"/>
    </row>
    <row r="151" spans="1:15" ht="12.75" customHeight="1">
      <c r="A151" s="31">
        <v>141</v>
      </c>
      <c r="B151" s="31" t="s">
        <v>360</v>
      </c>
      <c r="C151" s="31">
        <v>762.2</v>
      </c>
      <c r="D151" s="40">
        <v>776.55000000000007</v>
      </c>
      <c r="E151" s="40">
        <v>743.30000000000018</v>
      </c>
      <c r="F151" s="40">
        <v>724.40000000000009</v>
      </c>
      <c r="G151" s="40">
        <v>691.1500000000002</v>
      </c>
      <c r="H151" s="40">
        <v>795.45000000000016</v>
      </c>
      <c r="I151" s="40">
        <v>828.69999999999993</v>
      </c>
      <c r="J151" s="40">
        <v>847.60000000000014</v>
      </c>
      <c r="K151" s="31">
        <v>809.8</v>
      </c>
      <c r="L151" s="31">
        <v>757.65</v>
      </c>
      <c r="M151" s="31">
        <v>1.9319999999999999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1630.95</v>
      </c>
      <c r="D152" s="40">
        <v>1628.25</v>
      </c>
      <c r="E152" s="40">
        <v>1591.5</v>
      </c>
      <c r="F152" s="40">
        <v>1552.05</v>
      </c>
      <c r="G152" s="40">
        <v>1515.3</v>
      </c>
      <c r="H152" s="40">
        <v>1667.7</v>
      </c>
      <c r="I152" s="40">
        <v>1704.45</v>
      </c>
      <c r="J152" s="40">
        <v>1743.9</v>
      </c>
      <c r="K152" s="31">
        <v>1665</v>
      </c>
      <c r="L152" s="31">
        <v>1588.8</v>
      </c>
      <c r="M152" s="31">
        <v>39.973269999999999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177.5</v>
      </c>
      <c r="D153" s="40">
        <v>178.38333333333335</v>
      </c>
      <c r="E153" s="40">
        <v>176.16666666666671</v>
      </c>
      <c r="F153" s="40">
        <v>174.83333333333337</v>
      </c>
      <c r="G153" s="40">
        <v>172.61666666666673</v>
      </c>
      <c r="H153" s="40">
        <v>179.7166666666667</v>
      </c>
      <c r="I153" s="40">
        <v>181.93333333333334</v>
      </c>
      <c r="J153" s="40">
        <v>183.26666666666668</v>
      </c>
      <c r="K153" s="31">
        <v>180.6</v>
      </c>
      <c r="L153" s="31">
        <v>177.05</v>
      </c>
      <c r="M153" s="31">
        <v>15.46462</v>
      </c>
      <c r="N153" s="1"/>
      <c r="O153" s="1"/>
    </row>
    <row r="154" spans="1:15" ht="12.75" customHeight="1">
      <c r="A154" s="31">
        <v>144</v>
      </c>
      <c r="B154" s="31" t="s">
        <v>858</v>
      </c>
      <c r="C154" s="31">
        <v>116.6</v>
      </c>
      <c r="D154" s="40">
        <v>116.93333333333334</v>
      </c>
      <c r="E154" s="40">
        <v>115.66666666666667</v>
      </c>
      <c r="F154" s="40">
        <v>114.73333333333333</v>
      </c>
      <c r="G154" s="40">
        <v>113.46666666666667</v>
      </c>
      <c r="H154" s="40">
        <v>117.86666666666667</v>
      </c>
      <c r="I154" s="40">
        <v>119.13333333333333</v>
      </c>
      <c r="J154" s="40">
        <v>120.06666666666668</v>
      </c>
      <c r="K154" s="31">
        <v>118.2</v>
      </c>
      <c r="L154" s="31">
        <v>116</v>
      </c>
      <c r="M154" s="31">
        <v>0.36773</v>
      </c>
      <c r="N154" s="1"/>
      <c r="O154" s="1"/>
    </row>
    <row r="155" spans="1:15" ht="12.75" customHeight="1">
      <c r="A155" s="31">
        <v>145</v>
      </c>
      <c r="B155" s="31" t="s">
        <v>361</v>
      </c>
      <c r="C155" s="31">
        <v>294.55</v>
      </c>
      <c r="D155" s="40">
        <v>296.53333333333336</v>
      </c>
      <c r="E155" s="40">
        <v>292.01666666666671</v>
      </c>
      <c r="F155" s="40">
        <v>289.48333333333335</v>
      </c>
      <c r="G155" s="40">
        <v>284.9666666666667</v>
      </c>
      <c r="H155" s="40">
        <v>299.06666666666672</v>
      </c>
      <c r="I155" s="40">
        <v>303.58333333333337</v>
      </c>
      <c r="J155" s="40">
        <v>306.11666666666673</v>
      </c>
      <c r="K155" s="31">
        <v>301.05</v>
      </c>
      <c r="L155" s="31">
        <v>294</v>
      </c>
      <c r="M155" s="31">
        <v>1.40371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97.1</v>
      </c>
      <c r="D156" s="40">
        <v>97.3</v>
      </c>
      <c r="E156" s="40">
        <v>96.3</v>
      </c>
      <c r="F156" s="40">
        <v>95.5</v>
      </c>
      <c r="G156" s="40">
        <v>94.5</v>
      </c>
      <c r="H156" s="40">
        <v>98.1</v>
      </c>
      <c r="I156" s="40">
        <v>99.1</v>
      </c>
      <c r="J156" s="40">
        <v>99.899999999999991</v>
      </c>
      <c r="K156" s="31">
        <v>98.3</v>
      </c>
      <c r="L156" s="31">
        <v>96.5</v>
      </c>
      <c r="M156" s="31">
        <v>107.254</v>
      </c>
      <c r="N156" s="1"/>
      <c r="O156" s="1"/>
    </row>
    <row r="157" spans="1:15" ht="12.75" customHeight="1">
      <c r="A157" s="31">
        <v>147</v>
      </c>
      <c r="B157" s="31" t="s">
        <v>363</v>
      </c>
      <c r="C157" s="31">
        <v>600</v>
      </c>
      <c r="D157" s="40">
        <v>592.73333333333335</v>
      </c>
      <c r="E157" s="40">
        <v>580.4666666666667</v>
      </c>
      <c r="F157" s="40">
        <v>560.93333333333339</v>
      </c>
      <c r="G157" s="40">
        <v>548.66666666666674</v>
      </c>
      <c r="H157" s="40">
        <v>612.26666666666665</v>
      </c>
      <c r="I157" s="40">
        <v>624.5333333333333</v>
      </c>
      <c r="J157" s="40">
        <v>644.06666666666661</v>
      </c>
      <c r="K157" s="31">
        <v>605</v>
      </c>
      <c r="L157" s="31">
        <v>573.20000000000005</v>
      </c>
      <c r="M157" s="31">
        <v>12.22195</v>
      </c>
      <c r="N157" s="1"/>
      <c r="O157" s="1"/>
    </row>
    <row r="158" spans="1:15" ht="12.75" customHeight="1">
      <c r="A158" s="31">
        <v>148</v>
      </c>
      <c r="B158" s="31" t="s">
        <v>362</v>
      </c>
      <c r="C158" s="31">
        <v>3561.15</v>
      </c>
      <c r="D158" s="40">
        <v>3584.3833333333332</v>
      </c>
      <c r="E158" s="40">
        <v>3513.7666666666664</v>
      </c>
      <c r="F158" s="40">
        <v>3466.3833333333332</v>
      </c>
      <c r="G158" s="40">
        <v>3395.7666666666664</v>
      </c>
      <c r="H158" s="40">
        <v>3631.7666666666664</v>
      </c>
      <c r="I158" s="40">
        <v>3702.3833333333332</v>
      </c>
      <c r="J158" s="40">
        <v>3749.7666666666664</v>
      </c>
      <c r="K158" s="31">
        <v>3655</v>
      </c>
      <c r="L158" s="31">
        <v>3537</v>
      </c>
      <c r="M158" s="31">
        <v>0.34426000000000001</v>
      </c>
      <c r="N158" s="1"/>
      <c r="O158" s="1"/>
    </row>
    <row r="159" spans="1:15" ht="12.75" customHeight="1">
      <c r="A159" s="31">
        <v>149</v>
      </c>
      <c r="B159" s="31" t="s">
        <v>364</v>
      </c>
      <c r="C159" s="31">
        <v>220.35</v>
      </c>
      <c r="D159" s="40">
        <v>220.85</v>
      </c>
      <c r="E159" s="40">
        <v>219.1</v>
      </c>
      <c r="F159" s="40">
        <v>217.85</v>
      </c>
      <c r="G159" s="40">
        <v>216.1</v>
      </c>
      <c r="H159" s="40">
        <v>222.1</v>
      </c>
      <c r="I159" s="40">
        <v>223.85</v>
      </c>
      <c r="J159" s="40">
        <v>225.1</v>
      </c>
      <c r="K159" s="31">
        <v>222.6</v>
      </c>
      <c r="L159" s="31">
        <v>219.6</v>
      </c>
      <c r="M159" s="31">
        <v>3.8794499999999998</v>
      </c>
      <c r="N159" s="1"/>
      <c r="O159" s="1"/>
    </row>
    <row r="160" spans="1:15" ht="12.75" customHeight="1">
      <c r="A160" s="31">
        <v>150</v>
      </c>
      <c r="B160" s="31" t="s">
        <v>381</v>
      </c>
      <c r="C160" s="31">
        <v>2093.65</v>
      </c>
      <c r="D160" s="40">
        <v>2094.2166666666667</v>
      </c>
      <c r="E160" s="40">
        <v>2044.4333333333334</v>
      </c>
      <c r="F160" s="40">
        <v>1995.2166666666667</v>
      </c>
      <c r="G160" s="40">
        <v>1945.4333333333334</v>
      </c>
      <c r="H160" s="40">
        <v>2143.4333333333334</v>
      </c>
      <c r="I160" s="40">
        <v>2193.2166666666672</v>
      </c>
      <c r="J160" s="40">
        <v>2242.4333333333334</v>
      </c>
      <c r="K160" s="31">
        <v>2144</v>
      </c>
      <c r="L160" s="31">
        <v>2045</v>
      </c>
      <c r="M160" s="31">
        <v>0.55135999999999996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286.2</v>
      </c>
      <c r="D161" s="40">
        <v>288.61666666666667</v>
      </c>
      <c r="E161" s="40">
        <v>277.98333333333335</v>
      </c>
      <c r="F161" s="40">
        <v>269.76666666666665</v>
      </c>
      <c r="G161" s="40">
        <v>259.13333333333333</v>
      </c>
      <c r="H161" s="40">
        <v>296.83333333333337</v>
      </c>
      <c r="I161" s="40">
        <v>307.4666666666667</v>
      </c>
      <c r="J161" s="40">
        <v>315.68333333333339</v>
      </c>
      <c r="K161" s="31">
        <v>299.25</v>
      </c>
      <c r="L161" s="31">
        <v>280.39999999999998</v>
      </c>
      <c r="M161" s="31">
        <v>123.77403</v>
      </c>
      <c r="N161" s="1"/>
      <c r="O161" s="1"/>
    </row>
    <row r="162" spans="1:15" ht="12.75" customHeight="1">
      <c r="A162" s="31">
        <v>152</v>
      </c>
      <c r="B162" s="31" t="s">
        <v>367</v>
      </c>
      <c r="C162" s="31">
        <v>50.1</v>
      </c>
      <c r="D162" s="40">
        <v>50.449999999999996</v>
      </c>
      <c r="E162" s="40">
        <v>49.499999999999993</v>
      </c>
      <c r="F162" s="40">
        <v>48.9</v>
      </c>
      <c r="G162" s="40">
        <v>47.949999999999996</v>
      </c>
      <c r="H162" s="40">
        <v>51.04999999999999</v>
      </c>
      <c r="I162" s="40">
        <v>51.999999999999993</v>
      </c>
      <c r="J162" s="40">
        <v>52.599999999999987</v>
      </c>
      <c r="K162" s="31">
        <v>51.4</v>
      </c>
      <c r="L162" s="31">
        <v>49.85</v>
      </c>
      <c r="M162" s="31">
        <v>11.9938</v>
      </c>
      <c r="N162" s="1"/>
      <c r="O162" s="1"/>
    </row>
    <row r="163" spans="1:15" ht="12.75" customHeight="1">
      <c r="A163" s="31">
        <v>153</v>
      </c>
      <c r="B163" s="31" t="s">
        <v>365</v>
      </c>
      <c r="C163" s="31">
        <v>178</v>
      </c>
      <c r="D163" s="40">
        <v>176.11666666666667</v>
      </c>
      <c r="E163" s="40">
        <v>173.03333333333336</v>
      </c>
      <c r="F163" s="40">
        <v>168.06666666666669</v>
      </c>
      <c r="G163" s="40">
        <v>164.98333333333338</v>
      </c>
      <c r="H163" s="40">
        <v>181.08333333333334</v>
      </c>
      <c r="I163" s="40">
        <v>184.16666666666666</v>
      </c>
      <c r="J163" s="40">
        <v>189.13333333333333</v>
      </c>
      <c r="K163" s="31">
        <v>179.2</v>
      </c>
      <c r="L163" s="31">
        <v>171.15</v>
      </c>
      <c r="M163" s="31">
        <v>63.931789999999999</v>
      </c>
      <c r="N163" s="1"/>
      <c r="O163" s="1"/>
    </row>
    <row r="164" spans="1:15" ht="12.75" customHeight="1">
      <c r="A164" s="31">
        <v>154</v>
      </c>
      <c r="B164" s="31" t="s">
        <v>380</v>
      </c>
      <c r="C164" s="31">
        <v>177.15</v>
      </c>
      <c r="D164" s="40">
        <v>176.03333333333333</v>
      </c>
      <c r="E164" s="40">
        <v>174.11666666666667</v>
      </c>
      <c r="F164" s="40">
        <v>171.08333333333334</v>
      </c>
      <c r="G164" s="40">
        <v>169.16666666666669</v>
      </c>
      <c r="H164" s="40">
        <v>179.06666666666666</v>
      </c>
      <c r="I164" s="40">
        <v>180.98333333333335</v>
      </c>
      <c r="J164" s="40">
        <v>184.01666666666665</v>
      </c>
      <c r="K164" s="31">
        <v>177.95</v>
      </c>
      <c r="L164" s="31">
        <v>173</v>
      </c>
      <c r="M164" s="31">
        <v>2.2309399999999999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145</v>
      </c>
      <c r="D165" s="40">
        <v>145.38333333333333</v>
      </c>
      <c r="E165" s="40">
        <v>144.11666666666665</v>
      </c>
      <c r="F165" s="40">
        <v>143.23333333333332</v>
      </c>
      <c r="G165" s="40">
        <v>141.96666666666664</v>
      </c>
      <c r="H165" s="40">
        <v>146.26666666666665</v>
      </c>
      <c r="I165" s="40">
        <v>147.5333333333333</v>
      </c>
      <c r="J165" s="40">
        <v>148.41666666666666</v>
      </c>
      <c r="K165" s="31">
        <v>146.65</v>
      </c>
      <c r="L165" s="31">
        <v>144.5</v>
      </c>
      <c r="M165" s="31">
        <v>38.776539999999997</v>
      </c>
      <c r="N165" s="1"/>
      <c r="O165" s="1"/>
    </row>
    <row r="166" spans="1:15" ht="12.75" customHeight="1">
      <c r="A166" s="31">
        <v>156</v>
      </c>
      <c r="B166" s="31" t="s">
        <v>369</v>
      </c>
      <c r="C166" s="31">
        <v>2901.95</v>
      </c>
      <c r="D166" s="40">
        <v>2914.6333333333332</v>
      </c>
      <c r="E166" s="40">
        <v>2877.3166666666666</v>
      </c>
      <c r="F166" s="40">
        <v>2852.6833333333334</v>
      </c>
      <c r="G166" s="40">
        <v>2815.3666666666668</v>
      </c>
      <c r="H166" s="40">
        <v>2939.2666666666664</v>
      </c>
      <c r="I166" s="40">
        <v>2976.583333333333</v>
      </c>
      <c r="J166" s="40">
        <v>3001.2166666666662</v>
      </c>
      <c r="K166" s="31">
        <v>2951.95</v>
      </c>
      <c r="L166" s="31">
        <v>2890</v>
      </c>
      <c r="M166" s="31">
        <v>0.13461000000000001</v>
      </c>
      <c r="N166" s="1"/>
      <c r="O166" s="1"/>
    </row>
    <row r="167" spans="1:15" ht="12.75" customHeight="1">
      <c r="A167" s="31">
        <v>157</v>
      </c>
      <c r="B167" s="31" t="s">
        <v>370</v>
      </c>
      <c r="C167" s="31">
        <v>3491.25</v>
      </c>
      <c r="D167" s="40">
        <v>3504.5</v>
      </c>
      <c r="E167" s="40">
        <v>3436.85</v>
      </c>
      <c r="F167" s="40">
        <v>3382.45</v>
      </c>
      <c r="G167" s="40">
        <v>3314.7999999999997</v>
      </c>
      <c r="H167" s="40">
        <v>3558.9</v>
      </c>
      <c r="I167" s="40">
        <v>3626.5499999999997</v>
      </c>
      <c r="J167" s="40">
        <v>3680.9500000000003</v>
      </c>
      <c r="K167" s="31">
        <v>3572.15</v>
      </c>
      <c r="L167" s="31">
        <v>3450.1</v>
      </c>
      <c r="M167" s="31">
        <v>0.15131</v>
      </c>
      <c r="N167" s="1"/>
      <c r="O167" s="1"/>
    </row>
    <row r="168" spans="1:15" ht="12.75" customHeight="1">
      <c r="A168" s="31">
        <v>158</v>
      </c>
      <c r="B168" s="31" t="s">
        <v>376</v>
      </c>
      <c r="C168" s="31">
        <v>324.60000000000002</v>
      </c>
      <c r="D168" s="40">
        <v>324.53333333333336</v>
      </c>
      <c r="E168" s="40">
        <v>322.06666666666672</v>
      </c>
      <c r="F168" s="40">
        <v>319.53333333333336</v>
      </c>
      <c r="G168" s="40">
        <v>317.06666666666672</v>
      </c>
      <c r="H168" s="40">
        <v>327.06666666666672</v>
      </c>
      <c r="I168" s="40">
        <v>329.5333333333333</v>
      </c>
      <c r="J168" s="40">
        <v>332.06666666666672</v>
      </c>
      <c r="K168" s="31">
        <v>327</v>
      </c>
      <c r="L168" s="31">
        <v>322</v>
      </c>
      <c r="M168" s="31">
        <v>1.1059699999999999</v>
      </c>
      <c r="N168" s="1"/>
      <c r="O168" s="1"/>
    </row>
    <row r="169" spans="1:15" ht="12.75" customHeight="1">
      <c r="A169" s="31">
        <v>159</v>
      </c>
      <c r="B169" s="31" t="s">
        <v>371</v>
      </c>
      <c r="C169" s="31">
        <v>142.94999999999999</v>
      </c>
      <c r="D169" s="40">
        <v>143.16666666666666</v>
      </c>
      <c r="E169" s="40">
        <v>142.08333333333331</v>
      </c>
      <c r="F169" s="40">
        <v>141.21666666666667</v>
      </c>
      <c r="G169" s="40">
        <v>140.13333333333333</v>
      </c>
      <c r="H169" s="40">
        <v>144.0333333333333</v>
      </c>
      <c r="I169" s="40">
        <v>145.11666666666662</v>
      </c>
      <c r="J169" s="40">
        <v>145.98333333333329</v>
      </c>
      <c r="K169" s="31">
        <v>144.25</v>
      </c>
      <c r="L169" s="31">
        <v>142.30000000000001</v>
      </c>
      <c r="M169" s="31">
        <v>4.1662499999999998</v>
      </c>
      <c r="N169" s="1"/>
      <c r="O169" s="1"/>
    </row>
    <row r="170" spans="1:15" ht="12.75" customHeight="1">
      <c r="A170" s="31">
        <v>160</v>
      </c>
      <c r="B170" s="31" t="s">
        <v>372</v>
      </c>
      <c r="C170" s="31">
        <v>5610.55</v>
      </c>
      <c r="D170" s="40">
        <v>5625.4333333333334</v>
      </c>
      <c r="E170" s="40">
        <v>5581.8666666666668</v>
      </c>
      <c r="F170" s="40">
        <v>5553.1833333333334</v>
      </c>
      <c r="G170" s="40">
        <v>5509.6166666666668</v>
      </c>
      <c r="H170" s="40">
        <v>5654.1166666666668</v>
      </c>
      <c r="I170" s="40">
        <v>5697.6833333333343</v>
      </c>
      <c r="J170" s="40">
        <v>5726.3666666666668</v>
      </c>
      <c r="K170" s="31">
        <v>5669</v>
      </c>
      <c r="L170" s="31">
        <v>5596.75</v>
      </c>
      <c r="M170" s="31">
        <v>2.6689999999999998E-2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3491.2</v>
      </c>
      <c r="D171" s="40">
        <v>3504.0499999999997</v>
      </c>
      <c r="E171" s="40">
        <v>3463.1499999999996</v>
      </c>
      <c r="F171" s="40">
        <v>3435.1</v>
      </c>
      <c r="G171" s="40">
        <v>3394.2</v>
      </c>
      <c r="H171" s="40">
        <v>3532.0999999999995</v>
      </c>
      <c r="I171" s="40">
        <v>3573</v>
      </c>
      <c r="J171" s="40">
        <v>3601.0499999999993</v>
      </c>
      <c r="K171" s="31">
        <v>3544.95</v>
      </c>
      <c r="L171" s="31">
        <v>3476</v>
      </c>
      <c r="M171" s="31">
        <v>0.57343</v>
      </c>
      <c r="N171" s="1"/>
      <c r="O171" s="1"/>
    </row>
    <row r="172" spans="1:15" ht="12.75" customHeight="1">
      <c r="A172" s="31">
        <v>162</v>
      </c>
      <c r="B172" s="31" t="s">
        <v>373</v>
      </c>
      <c r="C172" s="31">
        <v>1700.2</v>
      </c>
      <c r="D172" s="40">
        <v>1687.5999999999997</v>
      </c>
      <c r="E172" s="40">
        <v>1645.1999999999994</v>
      </c>
      <c r="F172" s="40">
        <v>1590.1999999999996</v>
      </c>
      <c r="G172" s="40">
        <v>1547.7999999999993</v>
      </c>
      <c r="H172" s="40">
        <v>1742.5999999999995</v>
      </c>
      <c r="I172" s="40">
        <v>1784.9999999999995</v>
      </c>
      <c r="J172" s="40">
        <v>1839.9999999999995</v>
      </c>
      <c r="K172" s="31">
        <v>1730</v>
      </c>
      <c r="L172" s="31">
        <v>1632.6</v>
      </c>
      <c r="M172" s="31">
        <v>2.2407499999999998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501.4</v>
      </c>
      <c r="D173" s="40">
        <v>505.95</v>
      </c>
      <c r="E173" s="40">
        <v>494.44999999999993</v>
      </c>
      <c r="F173" s="40">
        <v>487.49999999999994</v>
      </c>
      <c r="G173" s="40">
        <v>475.99999999999989</v>
      </c>
      <c r="H173" s="40">
        <v>512.9</v>
      </c>
      <c r="I173" s="40">
        <v>524.40000000000009</v>
      </c>
      <c r="J173" s="40">
        <v>531.35</v>
      </c>
      <c r="K173" s="31">
        <v>517.45000000000005</v>
      </c>
      <c r="L173" s="31">
        <v>499</v>
      </c>
      <c r="M173" s="31">
        <v>13.12927</v>
      </c>
      <c r="N173" s="1"/>
      <c r="O173" s="1"/>
    </row>
    <row r="174" spans="1:15" ht="12.75" customHeight="1">
      <c r="A174" s="31">
        <v>164</v>
      </c>
      <c r="B174" s="31" t="s">
        <v>368</v>
      </c>
      <c r="C174" s="31">
        <v>4745</v>
      </c>
      <c r="D174" s="40">
        <v>4758.5</v>
      </c>
      <c r="E174" s="40">
        <v>4716.5</v>
      </c>
      <c r="F174" s="40">
        <v>4688</v>
      </c>
      <c r="G174" s="40">
        <v>4646</v>
      </c>
      <c r="H174" s="40">
        <v>4787</v>
      </c>
      <c r="I174" s="40">
        <v>4829</v>
      </c>
      <c r="J174" s="40">
        <v>4857.5</v>
      </c>
      <c r="K174" s="31">
        <v>4800.5</v>
      </c>
      <c r="L174" s="31">
        <v>4730</v>
      </c>
      <c r="M174" s="31">
        <v>0.16913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39.75</v>
      </c>
      <c r="D175" s="40">
        <v>40.066666666666663</v>
      </c>
      <c r="E175" s="40">
        <v>39.283333333333324</v>
      </c>
      <c r="F175" s="40">
        <v>38.816666666666663</v>
      </c>
      <c r="G175" s="40">
        <v>38.033333333333324</v>
      </c>
      <c r="H175" s="40">
        <v>40.533333333333324</v>
      </c>
      <c r="I175" s="40">
        <v>41.316666666666656</v>
      </c>
      <c r="J175" s="40">
        <v>41.783333333333324</v>
      </c>
      <c r="K175" s="31">
        <v>40.85</v>
      </c>
      <c r="L175" s="31">
        <v>39.6</v>
      </c>
      <c r="M175" s="31">
        <v>153.51561000000001</v>
      </c>
      <c r="N175" s="1"/>
      <c r="O175" s="1"/>
    </row>
    <row r="176" spans="1:15" ht="12.75" customHeight="1">
      <c r="A176" s="31">
        <v>166</v>
      </c>
      <c r="B176" s="31" t="s">
        <v>382</v>
      </c>
      <c r="C176" s="31">
        <v>427.65</v>
      </c>
      <c r="D176" s="40">
        <v>432.18333333333339</v>
      </c>
      <c r="E176" s="40">
        <v>420.56666666666678</v>
      </c>
      <c r="F176" s="40">
        <v>413.48333333333341</v>
      </c>
      <c r="G176" s="40">
        <v>401.86666666666679</v>
      </c>
      <c r="H176" s="40">
        <v>439.26666666666677</v>
      </c>
      <c r="I176" s="40">
        <v>450.88333333333333</v>
      </c>
      <c r="J176" s="40">
        <v>457.96666666666675</v>
      </c>
      <c r="K176" s="31">
        <v>443.8</v>
      </c>
      <c r="L176" s="31">
        <v>425.1</v>
      </c>
      <c r="M176" s="31">
        <v>5.0521000000000003</v>
      </c>
      <c r="N176" s="1"/>
      <c r="O176" s="1"/>
    </row>
    <row r="177" spans="1:15" ht="12.75" customHeight="1">
      <c r="A177" s="31">
        <v>167</v>
      </c>
      <c r="B177" s="31" t="s">
        <v>374</v>
      </c>
      <c r="C177" s="31">
        <v>1237.95</v>
      </c>
      <c r="D177" s="40">
        <v>1243.25</v>
      </c>
      <c r="E177" s="40">
        <v>1229.7</v>
      </c>
      <c r="F177" s="40">
        <v>1221.45</v>
      </c>
      <c r="G177" s="40">
        <v>1207.9000000000001</v>
      </c>
      <c r="H177" s="40">
        <v>1251.5</v>
      </c>
      <c r="I177" s="40">
        <v>1265.0500000000002</v>
      </c>
      <c r="J177" s="40">
        <v>1273.3</v>
      </c>
      <c r="K177" s="31">
        <v>1256.8</v>
      </c>
      <c r="L177" s="31">
        <v>1235</v>
      </c>
      <c r="M177" s="31">
        <v>0.14879000000000001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589.65</v>
      </c>
      <c r="D178" s="40">
        <v>589.93333333333328</v>
      </c>
      <c r="E178" s="40">
        <v>584.71666666666658</v>
      </c>
      <c r="F178" s="40">
        <v>579.7833333333333</v>
      </c>
      <c r="G178" s="40">
        <v>574.56666666666661</v>
      </c>
      <c r="H178" s="40">
        <v>594.86666666666656</v>
      </c>
      <c r="I178" s="40">
        <v>600.08333333333326</v>
      </c>
      <c r="J178" s="40">
        <v>605.01666666666654</v>
      </c>
      <c r="K178" s="31">
        <v>595.15</v>
      </c>
      <c r="L178" s="31">
        <v>585</v>
      </c>
      <c r="M178" s="31">
        <v>0.53493999999999997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921.65</v>
      </c>
      <c r="D179" s="40">
        <v>924.2166666666667</v>
      </c>
      <c r="E179" s="40">
        <v>916.43333333333339</v>
      </c>
      <c r="F179" s="40">
        <v>911.2166666666667</v>
      </c>
      <c r="G179" s="40">
        <v>903.43333333333339</v>
      </c>
      <c r="H179" s="40">
        <v>929.43333333333339</v>
      </c>
      <c r="I179" s="40">
        <v>937.2166666666667</v>
      </c>
      <c r="J179" s="40">
        <v>942.43333333333339</v>
      </c>
      <c r="K179" s="31">
        <v>932</v>
      </c>
      <c r="L179" s="31">
        <v>919</v>
      </c>
      <c r="M179" s="31">
        <v>4.0960599999999996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593.35</v>
      </c>
      <c r="D180" s="40">
        <v>599</v>
      </c>
      <c r="E180" s="40">
        <v>581.70000000000005</v>
      </c>
      <c r="F180" s="40">
        <v>570.05000000000007</v>
      </c>
      <c r="G180" s="40">
        <v>552.75000000000011</v>
      </c>
      <c r="H180" s="40">
        <v>610.65</v>
      </c>
      <c r="I180" s="40">
        <v>627.94999999999993</v>
      </c>
      <c r="J180" s="40">
        <v>639.59999999999991</v>
      </c>
      <c r="K180" s="31">
        <v>616.29999999999995</v>
      </c>
      <c r="L180" s="31">
        <v>587.35</v>
      </c>
      <c r="M180" s="31">
        <v>2.22098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2222.1999999999998</v>
      </c>
      <c r="D181" s="40">
        <v>2252.9333333333329</v>
      </c>
      <c r="E181" s="40">
        <v>2180.8666666666659</v>
      </c>
      <c r="F181" s="40">
        <v>2139.5333333333328</v>
      </c>
      <c r="G181" s="40">
        <v>2067.4666666666658</v>
      </c>
      <c r="H181" s="40">
        <v>2294.266666666666</v>
      </c>
      <c r="I181" s="40">
        <v>2366.3333333333326</v>
      </c>
      <c r="J181" s="40">
        <v>2407.6666666666661</v>
      </c>
      <c r="K181" s="31">
        <v>2325</v>
      </c>
      <c r="L181" s="31">
        <v>2211.6</v>
      </c>
      <c r="M181" s="31">
        <v>13.09961</v>
      </c>
      <c r="N181" s="1"/>
      <c r="O181" s="1"/>
    </row>
    <row r="182" spans="1:15" ht="12.75" customHeight="1">
      <c r="A182" s="31">
        <v>172</v>
      </c>
      <c r="B182" s="31" t="s">
        <v>383</v>
      </c>
      <c r="C182" s="31">
        <v>105.35</v>
      </c>
      <c r="D182" s="40">
        <v>105.85000000000001</v>
      </c>
      <c r="E182" s="40">
        <v>104.00000000000001</v>
      </c>
      <c r="F182" s="40">
        <v>102.65</v>
      </c>
      <c r="G182" s="40">
        <v>100.80000000000001</v>
      </c>
      <c r="H182" s="40">
        <v>107.20000000000002</v>
      </c>
      <c r="I182" s="40">
        <v>109.05000000000001</v>
      </c>
      <c r="J182" s="40">
        <v>110.40000000000002</v>
      </c>
      <c r="K182" s="31">
        <v>107.7</v>
      </c>
      <c r="L182" s="31">
        <v>104.5</v>
      </c>
      <c r="M182" s="31">
        <v>3.4960599999999999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302.3</v>
      </c>
      <c r="D183" s="40">
        <v>300.45000000000005</v>
      </c>
      <c r="E183" s="40">
        <v>296.30000000000007</v>
      </c>
      <c r="F183" s="40">
        <v>290.3</v>
      </c>
      <c r="G183" s="40">
        <v>286.15000000000003</v>
      </c>
      <c r="H183" s="40">
        <v>306.4500000000001</v>
      </c>
      <c r="I183" s="40">
        <v>310.60000000000008</v>
      </c>
      <c r="J183" s="40">
        <v>316.60000000000014</v>
      </c>
      <c r="K183" s="31">
        <v>304.60000000000002</v>
      </c>
      <c r="L183" s="31">
        <v>294.45</v>
      </c>
      <c r="M183" s="31">
        <v>30.275179999999999</v>
      </c>
      <c r="N183" s="1"/>
      <c r="O183" s="1"/>
    </row>
    <row r="184" spans="1:15" ht="12.75" customHeight="1">
      <c r="A184" s="31">
        <v>174</v>
      </c>
      <c r="B184" s="31" t="s">
        <v>375</v>
      </c>
      <c r="C184" s="31">
        <v>501.45</v>
      </c>
      <c r="D184" s="40">
        <v>505.45</v>
      </c>
      <c r="E184" s="40">
        <v>496</v>
      </c>
      <c r="F184" s="40">
        <v>490.55</v>
      </c>
      <c r="G184" s="40">
        <v>481.1</v>
      </c>
      <c r="H184" s="40">
        <v>510.9</v>
      </c>
      <c r="I184" s="40">
        <v>520.34999999999991</v>
      </c>
      <c r="J184" s="40">
        <v>525.79999999999995</v>
      </c>
      <c r="K184" s="31">
        <v>514.9</v>
      </c>
      <c r="L184" s="31">
        <v>500</v>
      </c>
      <c r="M184" s="31">
        <v>4.9187500000000002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1792.65</v>
      </c>
      <c r="D185" s="40">
        <v>1801.5333333333335</v>
      </c>
      <c r="E185" s="40">
        <v>1777.7666666666671</v>
      </c>
      <c r="F185" s="40">
        <v>1762.8833333333337</v>
      </c>
      <c r="G185" s="40">
        <v>1739.1166666666672</v>
      </c>
      <c r="H185" s="40">
        <v>1816.416666666667</v>
      </c>
      <c r="I185" s="40">
        <v>1840.1833333333334</v>
      </c>
      <c r="J185" s="40">
        <v>1855.0666666666668</v>
      </c>
      <c r="K185" s="31">
        <v>1825.3</v>
      </c>
      <c r="L185" s="31">
        <v>1786.65</v>
      </c>
      <c r="M185" s="31">
        <v>6.6676500000000001</v>
      </c>
      <c r="N185" s="1"/>
      <c r="O185" s="1"/>
    </row>
    <row r="186" spans="1:15" ht="12.75" customHeight="1">
      <c r="A186" s="31">
        <v>176</v>
      </c>
      <c r="B186" s="31" t="s">
        <v>377</v>
      </c>
      <c r="C186" s="31">
        <v>149.44999999999999</v>
      </c>
      <c r="D186" s="40">
        <v>148.93333333333334</v>
      </c>
      <c r="E186" s="40">
        <v>144.06666666666666</v>
      </c>
      <c r="F186" s="40">
        <v>138.68333333333334</v>
      </c>
      <c r="G186" s="40">
        <v>133.81666666666666</v>
      </c>
      <c r="H186" s="40">
        <v>154.31666666666666</v>
      </c>
      <c r="I186" s="40">
        <v>159.18333333333334</v>
      </c>
      <c r="J186" s="40">
        <v>164.56666666666666</v>
      </c>
      <c r="K186" s="31">
        <v>153.80000000000001</v>
      </c>
      <c r="L186" s="31">
        <v>143.55000000000001</v>
      </c>
      <c r="M186" s="31">
        <v>66.625050000000002</v>
      </c>
      <c r="N186" s="1"/>
      <c r="O186" s="1"/>
    </row>
    <row r="187" spans="1:15" ht="12.75" customHeight="1">
      <c r="A187" s="31">
        <v>177</v>
      </c>
      <c r="B187" s="31" t="s">
        <v>378</v>
      </c>
      <c r="C187" s="31">
        <v>1850.2</v>
      </c>
      <c r="D187" s="40">
        <v>1835.8999999999999</v>
      </c>
      <c r="E187" s="40">
        <v>1817.2999999999997</v>
      </c>
      <c r="F187" s="40">
        <v>1784.3999999999999</v>
      </c>
      <c r="G187" s="40">
        <v>1765.7999999999997</v>
      </c>
      <c r="H187" s="40">
        <v>1868.7999999999997</v>
      </c>
      <c r="I187" s="40">
        <v>1887.3999999999996</v>
      </c>
      <c r="J187" s="40">
        <v>1920.2999999999997</v>
      </c>
      <c r="K187" s="31">
        <v>1854.5</v>
      </c>
      <c r="L187" s="31">
        <v>1803</v>
      </c>
      <c r="M187" s="31">
        <v>0.93250999999999995</v>
      </c>
      <c r="N187" s="1"/>
      <c r="O187" s="1"/>
    </row>
    <row r="188" spans="1:15" ht="12.75" customHeight="1">
      <c r="A188" s="31">
        <v>178</v>
      </c>
      <c r="B188" s="31" t="s">
        <v>384</v>
      </c>
      <c r="C188" s="31">
        <v>122.45</v>
      </c>
      <c r="D188" s="40">
        <v>123.35000000000001</v>
      </c>
      <c r="E188" s="40">
        <v>120.80000000000001</v>
      </c>
      <c r="F188" s="40">
        <v>119.15</v>
      </c>
      <c r="G188" s="40">
        <v>116.60000000000001</v>
      </c>
      <c r="H188" s="40">
        <v>125.00000000000001</v>
      </c>
      <c r="I188" s="40">
        <v>127.55</v>
      </c>
      <c r="J188" s="40">
        <v>129.20000000000002</v>
      </c>
      <c r="K188" s="31">
        <v>125.9</v>
      </c>
      <c r="L188" s="31">
        <v>121.7</v>
      </c>
      <c r="M188" s="31">
        <v>14.61909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320.55</v>
      </c>
      <c r="D189" s="40">
        <v>319.43333333333334</v>
      </c>
      <c r="E189" s="40">
        <v>314.11666666666667</v>
      </c>
      <c r="F189" s="40">
        <v>307.68333333333334</v>
      </c>
      <c r="G189" s="40">
        <v>302.36666666666667</v>
      </c>
      <c r="H189" s="40">
        <v>325.86666666666667</v>
      </c>
      <c r="I189" s="40">
        <v>331.18333333333339</v>
      </c>
      <c r="J189" s="40">
        <v>337.61666666666667</v>
      </c>
      <c r="K189" s="31">
        <v>324.75</v>
      </c>
      <c r="L189" s="31">
        <v>313</v>
      </c>
      <c r="M189" s="31">
        <v>21.750599999999999</v>
      </c>
      <c r="N189" s="1"/>
      <c r="O189" s="1"/>
    </row>
    <row r="190" spans="1:15" ht="12.75" customHeight="1">
      <c r="A190" s="31">
        <v>180</v>
      </c>
      <c r="B190" s="31" t="s">
        <v>379</v>
      </c>
      <c r="C190" s="31">
        <v>660.55</v>
      </c>
      <c r="D190" s="40">
        <v>667.4</v>
      </c>
      <c r="E190" s="40">
        <v>651.15</v>
      </c>
      <c r="F190" s="40">
        <v>641.75</v>
      </c>
      <c r="G190" s="40">
        <v>625.5</v>
      </c>
      <c r="H190" s="40">
        <v>676.8</v>
      </c>
      <c r="I190" s="40">
        <v>693.05</v>
      </c>
      <c r="J190" s="40">
        <v>702.44999999999993</v>
      </c>
      <c r="K190" s="31">
        <v>683.65</v>
      </c>
      <c r="L190" s="31">
        <v>658</v>
      </c>
      <c r="M190" s="31">
        <v>1.46601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658.05</v>
      </c>
      <c r="D191" s="40">
        <v>662.2166666666667</v>
      </c>
      <c r="E191" s="40">
        <v>650.83333333333337</v>
      </c>
      <c r="F191" s="40">
        <v>643.61666666666667</v>
      </c>
      <c r="G191" s="40">
        <v>632.23333333333335</v>
      </c>
      <c r="H191" s="40">
        <v>669.43333333333339</v>
      </c>
      <c r="I191" s="40">
        <v>680.81666666666661</v>
      </c>
      <c r="J191" s="40">
        <v>688.03333333333342</v>
      </c>
      <c r="K191" s="31">
        <v>673.6</v>
      </c>
      <c r="L191" s="31">
        <v>655</v>
      </c>
      <c r="M191" s="31">
        <v>6.8371199999999996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1406.1</v>
      </c>
      <c r="D192" s="40">
        <v>1410.5666666666666</v>
      </c>
      <c r="E192" s="40">
        <v>1391.3333333333333</v>
      </c>
      <c r="F192" s="40">
        <v>1376.5666666666666</v>
      </c>
      <c r="G192" s="40">
        <v>1357.3333333333333</v>
      </c>
      <c r="H192" s="40">
        <v>1425.3333333333333</v>
      </c>
      <c r="I192" s="40">
        <v>1444.5666666666668</v>
      </c>
      <c r="J192" s="40">
        <v>1459.3333333333333</v>
      </c>
      <c r="K192" s="31">
        <v>1429.8</v>
      </c>
      <c r="L192" s="31">
        <v>1395.8</v>
      </c>
      <c r="M192" s="31">
        <v>8.7734299999999994</v>
      </c>
      <c r="N192" s="1"/>
      <c r="O192" s="1"/>
    </row>
    <row r="193" spans="1:15" ht="12.75" customHeight="1">
      <c r="A193" s="31">
        <v>183</v>
      </c>
      <c r="B193" s="31" t="s">
        <v>388</v>
      </c>
      <c r="C193" s="31">
        <v>1275.5999999999999</v>
      </c>
      <c r="D193" s="40">
        <v>1288.2</v>
      </c>
      <c r="E193" s="40">
        <v>1261.4000000000001</v>
      </c>
      <c r="F193" s="40">
        <v>1247.2</v>
      </c>
      <c r="G193" s="40">
        <v>1220.4000000000001</v>
      </c>
      <c r="H193" s="40">
        <v>1302.4000000000001</v>
      </c>
      <c r="I193" s="40">
        <v>1329.1999999999998</v>
      </c>
      <c r="J193" s="40">
        <v>1343.4</v>
      </c>
      <c r="K193" s="31">
        <v>1315</v>
      </c>
      <c r="L193" s="31">
        <v>1274</v>
      </c>
      <c r="M193" s="31">
        <v>2.32321</v>
      </c>
      <c r="N193" s="1"/>
      <c r="O193" s="1"/>
    </row>
    <row r="194" spans="1:15" ht="12.75" customHeight="1">
      <c r="A194" s="31">
        <v>184</v>
      </c>
      <c r="B194" s="31" t="s">
        <v>859</v>
      </c>
      <c r="C194" s="31">
        <v>20.95</v>
      </c>
      <c r="D194" s="40">
        <v>21.066666666666666</v>
      </c>
      <c r="E194" s="40">
        <v>20.683333333333334</v>
      </c>
      <c r="F194" s="40">
        <v>20.416666666666668</v>
      </c>
      <c r="G194" s="40">
        <v>20.033333333333335</v>
      </c>
      <c r="H194" s="40">
        <v>21.333333333333332</v>
      </c>
      <c r="I194" s="40">
        <v>21.716666666666665</v>
      </c>
      <c r="J194" s="40">
        <v>21.983333333333331</v>
      </c>
      <c r="K194" s="31">
        <v>21.45</v>
      </c>
      <c r="L194" s="31">
        <v>20.8</v>
      </c>
      <c r="M194" s="31">
        <v>18.213909999999998</v>
      </c>
      <c r="N194" s="1"/>
      <c r="O194" s="1"/>
    </row>
    <row r="195" spans="1:15" ht="12.75" customHeight="1">
      <c r="A195" s="31">
        <v>185</v>
      </c>
      <c r="B195" s="31" t="s">
        <v>389</v>
      </c>
      <c r="C195" s="31">
        <v>1315.4</v>
      </c>
      <c r="D195" s="40">
        <v>1325.1499999999999</v>
      </c>
      <c r="E195" s="40">
        <v>1300.2999999999997</v>
      </c>
      <c r="F195" s="40">
        <v>1285.1999999999998</v>
      </c>
      <c r="G195" s="40">
        <v>1260.3499999999997</v>
      </c>
      <c r="H195" s="40">
        <v>1340.2499999999998</v>
      </c>
      <c r="I195" s="40">
        <v>1365.0999999999997</v>
      </c>
      <c r="J195" s="40">
        <v>1380.1999999999998</v>
      </c>
      <c r="K195" s="31">
        <v>1350</v>
      </c>
      <c r="L195" s="31">
        <v>1310.05</v>
      </c>
      <c r="M195" s="31">
        <v>0.23769000000000001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1375.25</v>
      </c>
      <c r="D196" s="40">
        <v>1381.05</v>
      </c>
      <c r="E196" s="40">
        <v>1359.5</v>
      </c>
      <c r="F196" s="40">
        <v>1343.75</v>
      </c>
      <c r="G196" s="40">
        <v>1322.2</v>
      </c>
      <c r="H196" s="40">
        <v>1396.8</v>
      </c>
      <c r="I196" s="40">
        <v>1418.3499999999997</v>
      </c>
      <c r="J196" s="40">
        <v>1434.1</v>
      </c>
      <c r="K196" s="31">
        <v>1402.6</v>
      </c>
      <c r="L196" s="31">
        <v>1365.3</v>
      </c>
      <c r="M196" s="31">
        <v>8.2568400000000004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1152.45</v>
      </c>
      <c r="D197" s="40">
        <v>1155.7333333333333</v>
      </c>
      <c r="E197" s="40">
        <v>1146.7166666666667</v>
      </c>
      <c r="F197" s="40">
        <v>1140.9833333333333</v>
      </c>
      <c r="G197" s="40">
        <v>1131.9666666666667</v>
      </c>
      <c r="H197" s="40">
        <v>1161.4666666666667</v>
      </c>
      <c r="I197" s="40">
        <v>1170.4833333333336</v>
      </c>
      <c r="J197" s="40">
        <v>1176.2166666666667</v>
      </c>
      <c r="K197" s="31">
        <v>1164.75</v>
      </c>
      <c r="L197" s="31">
        <v>1150</v>
      </c>
      <c r="M197" s="31">
        <v>31.729849999999999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2948.4</v>
      </c>
      <c r="D198" s="40">
        <v>2952.6166666666668</v>
      </c>
      <c r="E198" s="40">
        <v>2928.0333333333338</v>
      </c>
      <c r="F198" s="40">
        <v>2907.666666666667</v>
      </c>
      <c r="G198" s="40">
        <v>2883.0833333333339</v>
      </c>
      <c r="H198" s="40">
        <v>2972.9833333333336</v>
      </c>
      <c r="I198" s="40">
        <v>2997.5666666666666</v>
      </c>
      <c r="J198" s="40">
        <v>3017.9333333333334</v>
      </c>
      <c r="K198" s="31">
        <v>2977.2</v>
      </c>
      <c r="L198" s="31">
        <v>2932.25</v>
      </c>
      <c r="M198" s="31">
        <v>23.983550000000001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2647.65</v>
      </c>
      <c r="D199" s="40">
        <v>2654.9166666666665</v>
      </c>
      <c r="E199" s="40">
        <v>2636.833333333333</v>
      </c>
      <c r="F199" s="40">
        <v>2626.0166666666664</v>
      </c>
      <c r="G199" s="40">
        <v>2607.9333333333329</v>
      </c>
      <c r="H199" s="40">
        <v>2665.7333333333331</v>
      </c>
      <c r="I199" s="40">
        <v>2683.8166666666662</v>
      </c>
      <c r="J199" s="40">
        <v>2694.6333333333332</v>
      </c>
      <c r="K199" s="31">
        <v>2673</v>
      </c>
      <c r="L199" s="31">
        <v>2644.1</v>
      </c>
      <c r="M199" s="31">
        <v>1.8299300000000001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1530.8</v>
      </c>
      <c r="D200" s="40">
        <v>1534.4333333333334</v>
      </c>
      <c r="E200" s="40">
        <v>1524.8666666666668</v>
      </c>
      <c r="F200" s="40">
        <v>1518.9333333333334</v>
      </c>
      <c r="G200" s="40">
        <v>1509.3666666666668</v>
      </c>
      <c r="H200" s="40">
        <v>1540.3666666666668</v>
      </c>
      <c r="I200" s="40">
        <v>1549.9333333333334</v>
      </c>
      <c r="J200" s="40">
        <v>1555.8666666666668</v>
      </c>
      <c r="K200" s="31">
        <v>1544</v>
      </c>
      <c r="L200" s="31">
        <v>1528.5</v>
      </c>
      <c r="M200" s="31">
        <v>37.994390000000003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711.05</v>
      </c>
      <c r="D201" s="40">
        <v>713.94999999999993</v>
      </c>
      <c r="E201" s="40">
        <v>705.49999999999989</v>
      </c>
      <c r="F201" s="40">
        <v>699.94999999999993</v>
      </c>
      <c r="G201" s="40">
        <v>691.49999999999989</v>
      </c>
      <c r="H201" s="40">
        <v>719.49999999999989</v>
      </c>
      <c r="I201" s="40">
        <v>727.94999999999993</v>
      </c>
      <c r="J201" s="40">
        <v>733.49999999999989</v>
      </c>
      <c r="K201" s="31">
        <v>722.4</v>
      </c>
      <c r="L201" s="31">
        <v>708.4</v>
      </c>
      <c r="M201" s="31">
        <v>24.539200000000001</v>
      </c>
      <c r="N201" s="1"/>
      <c r="O201" s="1"/>
    </row>
    <row r="202" spans="1:15" ht="12.75" customHeight="1">
      <c r="A202" s="31">
        <v>192</v>
      </c>
      <c r="B202" s="31" t="s">
        <v>386</v>
      </c>
      <c r="C202" s="31">
        <v>2071.1</v>
      </c>
      <c r="D202" s="40">
        <v>2086.7000000000003</v>
      </c>
      <c r="E202" s="40">
        <v>2048.4000000000005</v>
      </c>
      <c r="F202" s="40">
        <v>2025.7000000000003</v>
      </c>
      <c r="G202" s="40">
        <v>1987.4000000000005</v>
      </c>
      <c r="H202" s="40">
        <v>2109.4000000000005</v>
      </c>
      <c r="I202" s="40">
        <v>2147.7000000000007</v>
      </c>
      <c r="J202" s="40">
        <v>2170.4000000000005</v>
      </c>
      <c r="K202" s="31">
        <v>2125</v>
      </c>
      <c r="L202" s="31">
        <v>2064</v>
      </c>
      <c r="M202" s="31">
        <v>0.83560000000000001</v>
      </c>
      <c r="N202" s="1"/>
      <c r="O202" s="1"/>
    </row>
    <row r="203" spans="1:15" ht="12.75" customHeight="1">
      <c r="A203" s="31">
        <v>193</v>
      </c>
      <c r="B203" s="31" t="s">
        <v>390</v>
      </c>
      <c r="C203" s="31">
        <v>236</v>
      </c>
      <c r="D203" s="40">
        <v>238.48333333333335</v>
      </c>
      <c r="E203" s="40">
        <v>232.01666666666671</v>
      </c>
      <c r="F203" s="40">
        <v>228.03333333333336</v>
      </c>
      <c r="G203" s="40">
        <v>221.56666666666672</v>
      </c>
      <c r="H203" s="40">
        <v>242.4666666666667</v>
      </c>
      <c r="I203" s="40">
        <v>248.93333333333334</v>
      </c>
      <c r="J203" s="40">
        <v>252.91666666666669</v>
      </c>
      <c r="K203" s="31">
        <v>244.95</v>
      </c>
      <c r="L203" s="31">
        <v>234.5</v>
      </c>
      <c r="M203" s="31">
        <v>1.5950899999999999</v>
      </c>
      <c r="N203" s="1"/>
      <c r="O203" s="1"/>
    </row>
    <row r="204" spans="1:15" ht="12.75" customHeight="1">
      <c r="A204" s="31">
        <v>194</v>
      </c>
      <c r="B204" s="31" t="s">
        <v>391</v>
      </c>
      <c r="C204" s="31">
        <v>138.55000000000001</v>
      </c>
      <c r="D204" s="40">
        <v>139.56666666666669</v>
      </c>
      <c r="E204" s="40">
        <v>135.88333333333338</v>
      </c>
      <c r="F204" s="40">
        <v>133.2166666666667</v>
      </c>
      <c r="G204" s="40">
        <v>129.53333333333339</v>
      </c>
      <c r="H204" s="40">
        <v>142.23333333333338</v>
      </c>
      <c r="I204" s="40">
        <v>145.91666666666671</v>
      </c>
      <c r="J204" s="40">
        <v>148.58333333333337</v>
      </c>
      <c r="K204" s="31">
        <v>143.25</v>
      </c>
      <c r="L204" s="31">
        <v>136.9</v>
      </c>
      <c r="M204" s="31">
        <v>6.8822999999999999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2749.35</v>
      </c>
      <c r="D205" s="40">
        <v>2751.6166666666668</v>
      </c>
      <c r="E205" s="40">
        <v>2729.5833333333335</v>
      </c>
      <c r="F205" s="40">
        <v>2709.8166666666666</v>
      </c>
      <c r="G205" s="40">
        <v>2687.7833333333333</v>
      </c>
      <c r="H205" s="40">
        <v>2771.3833333333337</v>
      </c>
      <c r="I205" s="40">
        <v>2793.4166666666665</v>
      </c>
      <c r="J205" s="40">
        <v>2813.1833333333338</v>
      </c>
      <c r="K205" s="31">
        <v>2773.65</v>
      </c>
      <c r="L205" s="31">
        <v>2731.85</v>
      </c>
      <c r="M205" s="31">
        <v>5.70038</v>
      </c>
      <c r="N205" s="1"/>
      <c r="O205" s="1"/>
    </row>
    <row r="206" spans="1:15" ht="12.75" customHeight="1">
      <c r="A206" s="31">
        <v>196</v>
      </c>
      <c r="B206" s="31" t="s">
        <v>387</v>
      </c>
      <c r="C206" s="31">
        <v>74.599999999999994</v>
      </c>
      <c r="D206" s="40">
        <v>75.466666666666669</v>
      </c>
      <c r="E206" s="40">
        <v>73.233333333333334</v>
      </c>
      <c r="F206" s="40">
        <v>71.86666666666666</v>
      </c>
      <c r="G206" s="40">
        <v>69.633333333333326</v>
      </c>
      <c r="H206" s="40">
        <v>76.833333333333343</v>
      </c>
      <c r="I206" s="40">
        <v>79.066666666666691</v>
      </c>
      <c r="J206" s="40">
        <v>80.433333333333351</v>
      </c>
      <c r="K206" s="31">
        <v>77.7</v>
      </c>
      <c r="L206" s="31">
        <v>74.099999999999994</v>
      </c>
      <c r="M206" s="31">
        <v>67.296809999999994</v>
      </c>
      <c r="N206" s="1"/>
      <c r="O206" s="1"/>
    </row>
    <row r="207" spans="1:15" ht="12.75" customHeight="1">
      <c r="A207" s="31">
        <v>197</v>
      </c>
      <c r="B207" s="31" t="s">
        <v>860</v>
      </c>
      <c r="C207" s="31">
        <v>2788.9</v>
      </c>
      <c r="D207" s="40">
        <v>2752.6166666666668</v>
      </c>
      <c r="E207" s="40">
        <v>2716.3333333333335</v>
      </c>
      <c r="F207" s="40">
        <v>2643.7666666666669</v>
      </c>
      <c r="G207" s="40">
        <v>2607.4833333333336</v>
      </c>
      <c r="H207" s="40">
        <v>2825.1833333333334</v>
      </c>
      <c r="I207" s="40">
        <v>2861.4666666666662</v>
      </c>
      <c r="J207" s="40">
        <v>2934.0333333333333</v>
      </c>
      <c r="K207" s="31">
        <v>2788.9</v>
      </c>
      <c r="L207" s="31">
        <v>2680.05</v>
      </c>
      <c r="M207" s="31">
        <v>0.29921999999999999</v>
      </c>
      <c r="N207" s="1"/>
      <c r="O207" s="1"/>
    </row>
    <row r="208" spans="1:15" ht="12.75" customHeight="1">
      <c r="A208" s="31">
        <v>198</v>
      </c>
      <c r="B208" s="31" t="s">
        <v>841</v>
      </c>
      <c r="C208" s="31">
        <v>499.85</v>
      </c>
      <c r="D208" s="40">
        <v>502.9666666666667</v>
      </c>
      <c r="E208" s="40">
        <v>493.48333333333335</v>
      </c>
      <c r="F208" s="40">
        <v>487.11666666666667</v>
      </c>
      <c r="G208" s="40">
        <v>477.63333333333333</v>
      </c>
      <c r="H208" s="40">
        <v>509.33333333333337</v>
      </c>
      <c r="I208" s="40">
        <v>518.81666666666672</v>
      </c>
      <c r="J208" s="40">
        <v>525.18333333333339</v>
      </c>
      <c r="K208" s="31">
        <v>512.45000000000005</v>
      </c>
      <c r="L208" s="31">
        <v>496.6</v>
      </c>
      <c r="M208" s="31">
        <v>2.9463300000000001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445.4</v>
      </c>
      <c r="D209" s="40">
        <v>444.7</v>
      </c>
      <c r="E209" s="40">
        <v>440.2</v>
      </c>
      <c r="F209" s="40">
        <v>435</v>
      </c>
      <c r="G209" s="40">
        <v>430.5</v>
      </c>
      <c r="H209" s="40">
        <v>449.9</v>
      </c>
      <c r="I209" s="40">
        <v>454.4</v>
      </c>
      <c r="J209" s="40">
        <v>459.59999999999997</v>
      </c>
      <c r="K209" s="31">
        <v>449.2</v>
      </c>
      <c r="L209" s="31">
        <v>439.5</v>
      </c>
      <c r="M209" s="31">
        <v>74.743009999999998</v>
      </c>
      <c r="N209" s="1"/>
      <c r="O209" s="1"/>
    </row>
    <row r="210" spans="1:15" ht="12.75" customHeight="1">
      <c r="A210" s="31">
        <v>200</v>
      </c>
      <c r="B210" s="31" t="s">
        <v>392</v>
      </c>
      <c r="C210" s="31">
        <v>121.4</v>
      </c>
      <c r="D210" s="40">
        <v>122.43333333333334</v>
      </c>
      <c r="E210" s="40">
        <v>119.96666666666667</v>
      </c>
      <c r="F210" s="40">
        <v>118.53333333333333</v>
      </c>
      <c r="G210" s="40">
        <v>116.06666666666666</v>
      </c>
      <c r="H210" s="40">
        <v>123.86666666666667</v>
      </c>
      <c r="I210" s="40">
        <v>126.33333333333334</v>
      </c>
      <c r="J210" s="40">
        <v>127.76666666666668</v>
      </c>
      <c r="K210" s="31">
        <v>124.9</v>
      </c>
      <c r="L210" s="31">
        <v>121</v>
      </c>
      <c r="M210" s="31">
        <v>16.591159999999999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326</v>
      </c>
      <c r="D211" s="40">
        <v>329.76666666666671</v>
      </c>
      <c r="E211" s="40">
        <v>321.58333333333343</v>
      </c>
      <c r="F211" s="40">
        <v>317.16666666666674</v>
      </c>
      <c r="G211" s="40">
        <v>308.98333333333346</v>
      </c>
      <c r="H211" s="40">
        <v>334.18333333333339</v>
      </c>
      <c r="I211" s="40">
        <v>342.36666666666667</v>
      </c>
      <c r="J211" s="40">
        <v>346.78333333333336</v>
      </c>
      <c r="K211" s="31">
        <v>337.95</v>
      </c>
      <c r="L211" s="31">
        <v>325.35000000000002</v>
      </c>
      <c r="M211" s="31">
        <v>36.30912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2391.15</v>
      </c>
      <c r="D212" s="40">
        <v>2396.1333333333337</v>
      </c>
      <c r="E212" s="40">
        <v>2382.2166666666672</v>
      </c>
      <c r="F212" s="40">
        <v>2373.2833333333333</v>
      </c>
      <c r="G212" s="40">
        <v>2359.3666666666668</v>
      </c>
      <c r="H212" s="40">
        <v>2405.0666666666675</v>
      </c>
      <c r="I212" s="40">
        <v>2418.9833333333345</v>
      </c>
      <c r="J212" s="40">
        <v>2427.9166666666679</v>
      </c>
      <c r="K212" s="31">
        <v>2410.0500000000002</v>
      </c>
      <c r="L212" s="31">
        <v>2387.1999999999998</v>
      </c>
      <c r="M212" s="31">
        <v>9.5680899999999998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332.65</v>
      </c>
      <c r="D213" s="40">
        <v>331.55</v>
      </c>
      <c r="E213" s="40">
        <v>329.1</v>
      </c>
      <c r="F213" s="40">
        <v>325.55</v>
      </c>
      <c r="G213" s="40">
        <v>323.10000000000002</v>
      </c>
      <c r="H213" s="40">
        <v>335.1</v>
      </c>
      <c r="I213" s="40">
        <v>337.54999999999995</v>
      </c>
      <c r="J213" s="40">
        <v>341.1</v>
      </c>
      <c r="K213" s="31">
        <v>334</v>
      </c>
      <c r="L213" s="31">
        <v>328</v>
      </c>
      <c r="M213" s="31">
        <v>8.70444</v>
      </c>
      <c r="N213" s="1"/>
      <c r="O213" s="1"/>
    </row>
    <row r="214" spans="1:15" ht="12.75" customHeight="1">
      <c r="A214" s="31">
        <v>204</v>
      </c>
      <c r="B214" s="31" t="s">
        <v>861</v>
      </c>
      <c r="C214" s="31">
        <v>793.8</v>
      </c>
      <c r="D214" s="40">
        <v>777.25</v>
      </c>
      <c r="E214" s="40">
        <v>746.55</v>
      </c>
      <c r="F214" s="40">
        <v>699.3</v>
      </c>
      <c r="G214" s="40">
        <v>668.59999999999991</v>
      </c>
      <c r="H214" s="40">
        <v>824.5</v>
      </c>
      <c r="I214" s="40">
        <v>855.2</v>
      </c>
      <c r="J214" s="40">
        <v>902.45</v>
      </c>
      <c r="K214" s="31">
        <v>807.95</v>
      </c>
      <c r="L214" s="31">
        <v>730</v>
      </c>
      <c r="M214" s="31">
        <v>6.6858500000000003</v>
      </c>
      <c r="N214" s="1"/>
      <c r="O214" s="1"/>
    </row>
    <row r="215" spans="1:15" ht="12.75" customHeight="1">
      <c r="A215" s="31">
        <v>205</v>
      </c>
      <c r="B215" s="31" t="s">
        <v>393</v>
      </c>
      <c r="C215" s="31">
        <v>40799.1</v>
      </c>
      <c r="D215" s="40">
        <v>41216.366666666669</v>
      </c>
      <c r="E215" s="40">
        <v>40272.733333333337</v>
      </c>
      <c r="F215" s="40">
        <v>39746.366666666669</v>
      </c>
      <c r="G215" s="40">
        <v>38802.733333333337</v>
      </c>
      <c r="H215" s="40">
        <v>41742.733333333337</v>
      </c>
      <c r="I215" s="40">
        <v>42686.366666666669</v>
      </c>
      <c r="J215" s="40">
        <v>43212.733333333337</v>
      </c>
      <c r="K215" s="31">
        <v>42160</v>
      </c>
      <c r="L215" s="31">
        <v>40690</v>
      </c>
      <c r="M215" s="31">
        <v>4.104E-2</v>
      </c>
      <c r="N215" s="1"/>
      <c r="O215" s="1"/>
    </row>
    <row r="216" spans="1:15" ht="12.75" customHeight="1">
      <c r="A216" s="31">
        <v>206</v>
      </c>
      <c r="B216" s="31" t="s">
        <v>394</v>
      </c>
      <c r="C216" s="31">
        <v>41.45</v>
      </c>
      <c r="D216" s="40">
        <v>41.65</v>
      </c>
      <c r="E216" s="40">
        <v>40.9</v>
      </c>
      <c r="F216" s="40">
        <v>40.35</v>
      </c>
      <c r="G216" s="40">
        <v>39.6</v>
      </c>
      <c r="H216" s="40">
        <v>42.199999999999996</v>
      </c>
      <c r="I216" s="40">
        <v>42.949999999999996</v>
      </c>
      <c r="J216" s="40">
        <v>43.499999999999993</v>
      </c>
      <c r="K216" s="31">
        <v>42.4</v>
      </c>
      <c r="L216" s="31">
        <v>41.1</v>
      </c>
      <c r="M216" s="31">
        <v>13.844670000000001</v>
      </c>
      <c r="N216" s="1"/>
      <c r="O216" s="1"/>
    </row>
    <row r="217" spans="1:15" ht="12.75" customHeight="1">
      <c r="A217" s="31">
        <v>207</v>
      </c>
      <c r="B217" s="31" t="s">
        <v>406</v>
      </c>
      <c r="C217" s="31">
        <v>180.55</v>
      </c>
      <c r="D217" s="40">
        <v>182.76666666666665</v>
      </c>
      <c r="E217" s="40">
        <v>177.33333333333331</v>
      </c>
      <c r="F217" s="40">
        <v>174.11666666666667</v>
      </c>
      <c r="G217" s="40">
        <v>168.68333333333334</v>
      </c>
      <c r="H217" s="40">
        <v>185.98333333333329</v>
      </c>
      <c r="I217" s="40">
        <v>191.41666666666663</v>
      </c>
      <c r="J217" s="40">
        <v>194.63333333333327</v>
      </c>
      <c r="K217" s="31">
        <v>188.2</v>
      </c>
      <c r="L217" s="31">
        <v>179.55</v>
      </c>
      <c r="M217" s="31">
        <v>103.63545000000001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218.35</v>
      </c>
      <c r="D218" s="40">
        <v>219.48333333333335</v>
      </c>
      <c r="E218" s="40">
        <v>216.7166666666667</v>
      </c>
      <c r="F218" s="40">
        <v>215.08333333333334</v>
      </c>
      <c r="G218" s="40">
        <v>212.31666666666669</v>
      </c>
      <c r="H218" s="40">
        <v>221.1166666666667</v>
      </c>
      <c r="I218" s="40">
        <v>223.88333333333335</v>
      </c>
      <c r="J218" s="40">
        <v>225.51666666666671</v>
      </c>
      <c r="K218" s="31">
        <v>222.25</v>
      </c>
      <c r="L218" s="31">
        <v>217.85</v>
      </c>
      <c r="M218" s="31">
        <v>75.235680000000002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761.3</v>
      </c>
      <c r="D219" s="40">
        <v>763.18333333333339</v>
      </c>
      <c r="E219" s="40">
        <v>754.41666666666674</v>
      </c>
      <c r="F219" s="40">
        <v>747.5333333333333</v>
      </c>
      <c r="G219" s="40">
        <v>738.76666666666665</v>
      </c>
      <c r="H219" s="40">
        <v>770.06666666666683</v>
      </c>
      <c r="I219" s="40">
        <v>778.83333333333348</v>
      </c>
      <c r="J219" s="40">
        <v>785.71666666666692</v>
      </c>
      <c r="K219" s="31">
        <v>771.95</v>
      </c>
      <c r="L219" s="31">
        <v>756.3</v>
      </c>
      <c r="M219" s="31">
        <v>116.57214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1529</v>
      </c>
      <c r="D220" s="40">
        <v>1523.6000000000001</v>
      </c>
      <c r="E220" s="40">
        <v>1516.2000000000003</v>
      </c>
      <c r="F220" s="40">
        <v>1503.4</v>
      </c>
      <c r="G220" s="40">
        <v>1496.0000000000002</v>
      </c>
      <c r="H220" s="40">
        <v>1536.4000000000003</v>
      </c>
      <c r="I220" s="40">
        <v>1543.8000000000004</v>
      </c>
      <c r="J220" s="40">
        <v>1556.6000000000004</v>
      </c>
      <c r="K220" s="31">
        <v>1531</v>
      </c>
      <c r="L220" s="31">
        <v>1510.8</v>
      </c>
      <c r="M220" s="31">
        <v>5.6675300000000002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643.25</v>
      </c>
      <c r="D221" s="40">
        <v>649.98333333333323</v>
      </c>
      <c r="E221" s="40">
        <v>634.36666666666645</v>
      </c>
      <c r="F221" s="40">
        <v>625.48333333333323</v>
      </c>
      <c r="G221" s="40">
        <v>609.86666666666645</v>
      </c>
      <c r="H221" s="40">
        <v>658.86666666666645</v>
      </c>
      <c r="I221" s="40">
        <v>674.48333333333323</v>
      </c>
      <c r="J221" s="40">
        <v>683.36666666666645</v>
      </c>
      <c r="K221" s="31">
        <v>665.6</v>
      </c>
      <c r="L221" s="31">
        <v>641.1</v>
      </c>
      <c r="M221" s="31">
        <v>9.5536499999999993</v>
      </c>
      <c r="N221" s="1"/>
      <c r="O221" s="1"/>
    </row>
    <row r="222" spans="1:15" ht="12.75" customHeight="1">
      <c r="A222" s="31">
        <v>212</v>
      </c>
      <c r="B222" s="31" t="s">
        <v>410</v>
      </c>
      <c r="C222" s="31">
        <v>264.5</v>
      </c>
      <c r="D222" s="40">
        <v>263.33333333333331</v>
      </c>
      <c r="E222" s="40">
        <v>260.66666666666663</v>
      </c>
      <c r="F222" s="40">
        <v>256.83333333333331</v>
      </c>
      <c r="G222" s="40">
        <v>254.16666666666663</v>
      </c>
      <c r="H222" s="40">
        <v>267.16666666666663</v>
      </c>
      <c r="I222" s="40">
        <v>269.83333333333326</v>
      </c>
      <c r="J222" s="40">
        <v>273.66666666666663</v>
      </c>
      <c r="K222" s="31">
        <v>266</v>
      </c>
      <c r="L222" s="31">
        <v>259.5</v>
      </c>
      <c r="M222" s="31">
        <v>2.7275299999999998</v>
      </c>
      <c r="N222" s="1"/>
      <c r="O222" s="1"/>
    </row>
    <row r="223" spans="1:15" ht="12.75" customHeight="1">
      <c r="A223" s="31">
        <v>213</v>
      </c>
      <c r="B223" s="31" t="s">
        <v>396</v>
      </c>
      <c r="C223" s="31">
        <v>51</v>
      </c>
      <c r="D223" s="40">
        <v>51.616666666666674</v>
      </c>
      <c r="E223" s="40">
        <v>50.08333333333335</v>
      </c>
      <c r="F223" s="40">
        <v>49.166666666666679</v>
      </c>
      <c r="G223" s="40">
        <v>47.633333333333354</v>
      </c>
      <c r="H223" s="40">
        <v>52.533333333333346</v>
      </c>
      <c r="I223" s="40">
        <v>54.066666666666677</v>
      </c>
      <c r="J223" s="40">
        <v>54.983333333333341</v>
      </c>
      <c r="K223" s="31">
        <v>53.15</v>
      </c>
      <c r="L223" s="31">
        <v>50.7</v>
      </c>
      <c r="M223" s="31">
        <v>91.915350000000004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9.9499999999999993</v>
      </c>
      <c r="D224" s="40">
        <v>10.016666666666666</v>
      </c>
      <c r="E224" s="40">
        <v>9.8333333333333321</v>
      </c>
      <c r="F224" s="40">
        <v>9.7166666666666668</v>
      </c>
      <c r="G224" s="40">
        <v>9.5333333333333332</v>
      </c>
      <c r="H224" s="40">
        <v>10.133333333333331</v>
      </c>
      <c r="I224" s="40">
        <v>10.316666666666665</v>
      </c>
      <c r="J224" s="40">
        <v>10.43333333333333</v>
      </c>
      <c r="K224" s="31">
        <v>10.199999999999999</v>
      </c>
      <c r="L224" s="31">
        <v>9.9</v>
      </c>
      <c r="M224" s="31">
        <v>1141.4024199999999</v>
      </c>
      <c r="N224" s="1"/>
      <c r="O224" s="1"/>
    </row>
    <row r="225" spans="1:15" ht="12.75" customHeight="1">
      <c r="A225" s="31">
        <v>215</v>
      </c>
      <c r="B225" s="31" t="s">
        <v>397</v>
      </c>
      <c r="C225" s="31">
        <v>61.9</v>
      </c>
      <c r="D225" s="40">
        <v>61.65</v>
      </c>
      <c r="E225" s="40">
        <v>60.349999999999994</v>
      </c>
      <c r="F225" s="40">
        <v>58.8</v>
      </c>
      <c r="G225" s="40">
        <v>57.499999999999993</v>
      </c>
      <c r="H225" s="40">
        <v>63.199999999999996</v>
      </c>
      <c r="I225" s="40">
        <v>64.5</v>
      </c>
      <c r="J225" s="40">
        <v>66.05</v>
      </c>
      <c r="K225" s="31">
        <v>62.95</v>
      </c>
      <c r="L225" s="31">
        <v>60.1</v>
      </c>
      <c r="M225" s="31">
        <v>107.64425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49.5</v>
      </c>
      <c r="D226" s="40">
        <v>49.766666666666673</v>
      </c>
      <c r="E226" s="40">
        <v>49.033333333333346</v>
      </c>
      <c r="F226" s="40">
        <v>48.56666666666667</v>
      </c>
      <c r="G226" s="40">
        <v>47.833333333333343</v>
      </c>
      <c r="H226" s="40">
        <v>50.233333333333348</v>
      </c>
      <c r="I226" s="40">
        <v>50.966666666666683</v>
      </c>
      <c r="J226" s="40">
        <v>51.433333333333351</v>
      </c>
      <c r="K226" s="31">
        <v>50.5</v>
      </c>
      <c r="L226" s="31">
        <v>49.3</v>
      </c>
      <c r="M226" s="31">
        <v>192.15872999999999</v>
      </c>
      <c r="N226" s="1"/>
      <c r="O226" s="1"/>
    </row>
    <row r="227" spans="1:15" ht="12.75" customHeight="1">
      <c r="A227" s="31">
        <v>217</v>
      </c>
      <c r="B227" s="31" t="s">
        <v>408</v>
      </c>
      <c r="C227" s="31">
        <v>816.55</v>
      </c>
      <c r="D227" s="40">
        <v>818.61666666666667</v>
      </c>
      <c r="E227" s="40">
        <v>810.23333333333335</v>
      </c>
      <c r="F227" s="40">
        <v>803.91666666666663</v>
      </c>
      <c r="G227" s="40">
        <v>795.5333333333333</v>
      </c>
      <c r="H227" s="40">
        <v>824.93333333333339</v>
      </c>
      <c r="I227" s="40">
        <v>833.31666666666683</v>
      </c>
      <c r="J227" s="40">
        <v>839.63333333333344</v>
      </c>
      <c r="K227" s="31">
        <v>827</v>
      </c>
      <c r="L227" s="31">
        <v>812.3</v>
      </c>
      <c r="M227" s="31">
        <v>68.93329</v>
      </c>
      <c r="N227" s="1"/>
      <c r="O227" s="1"/>
    </row>
    <row r="228" spans="1:15" ht="12.75" customHeight="1">
      <c r="A228" s="31">
        <v>218</v>
      </c>
      <c r="B228" s="31" t="s">
        <v>398</v>
      </c>
      <c r="C228" s="31">
        <v>1261</v>
      </c>
      <c r="D228" s="40">
        <v>1264.8</v>
      </c>
      <c r="E228" s="40">
        <v>1248</v>
      </c>
      <c r="F228" s="40">
        <v>1235</v>
      </c>
      <c r="G228" s="40">
        <v>1218.2</v>
      </c>
      <c r="H228" s="40">
        <v>1277.8</v>
      </c>
      <c r="I228" s="40">
        <v>1294.5999999999997</v>
      </c>
      <c r="J228" s="40">
        <v>1307.5999999999999</v>
      </c>
      <c r="K228" s="31">
        <v>1281.5999999999999</v>
      </c>
      <c r="L228" s="31">
        <v>1251.8</v>
      </c>
      <c r="M228" s="31">
        <v>0.17169999999999999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497.1</v>
      </c>
      <c r="D229" s="40">
        <v>499.0333333333333</v>
      </c>
      <c r="E229" s="40">
        <v>493.06666666666661</v>
      </c>
      <c r="F229" s="40">
        <v>489.0333333333333</v>
      </c>
      <c r="G229" s="40">
        <v>483.06666666666661</v>
      </c>
      <c r="H229" s="40">
        <v>503.06666666666661</v>
      </c>
      <c r="I229" s="40">
        <v>509.0333333333333</v>
      </c>
      <c r="J229" s="40">
        <v>513.06666666666661</v>
      </c>
      <c r="K229" s="31">
        <v>505</v>
      </c>
      <c r="L229" s="31">
        <v>495</v>
      </c>
      <c r="M229" s="31">
        <v>15.25422</v>
      </c>
      <c r="N229" s="1"/>
      <c r="O229" s="1"/>
    </row>
    <row r="230" spans="1:15" ht="12.75" customHeight="1">
      <c r="A230" s="31">
        <v>220</v>
      </c>
      <c r="B230" s="31" t="s">
        <v>399</v>
      </c>
      <c r="C230" s="31">
        <v>332</v>
      </c>
      <c r="D230" s="40">
        <v>335.05</v>
      </c>
      <c r="E230" s="40">
        <v>326.95000000000005</v>
      </c>
      <c r="F230" s="40">
        <v>321.90000000000003</v>
      </c>
      <c r="G230" s="40">
        <v>313.80000000000007</v>
      </c>
      <c r="H230" s="40">
        <v>340.1</v>
      </c>
      <c r="I230" s="40">
        <v>348.20000000000005</v>
      </c>
      <c r="J230" s="40">
        <v>353.25</v>
      </c>
      <c r="K230" s="31">
        <v>343.15</v>
      </c>
      <c r="L230" s="31">
        <v>330</v>
      </c>
      <c r="M230" s="31">
        <v>4.0284199999999997</v>
      </c>
      <c r="N230" s="1"/>
      <c r="O230" s="1"/>
    </row>
    <row r="231" spans="1:15" ht="12.75" customHeight="1">
      <c r="A231" s="31">
        <v>221</v>
      </c>
      <c r="B231" s="31" t="s">
        <v>400</v>
      </c>
      <c r="C231" s="31">
        <v>1540.55</v>
      </c>
      <c r="D231" s="40">
        <v>1548.4333333333334</v>
      </c>
      <c r="E231" s="40">
        <v>1501.8666666666668</v>
      </c>
      <c r="F231" s="40">
        <v>1463.1833333333334</v>
      </c>
      <c r="G231" s="40">
        <v>1416.6166666666668</v>
      </c>
      <c r="H231" s="40">
        <v>1587.1166666666668</v>
      </c>
      <c r="I231" s="40">
        <v>1633.6833333333334</v>
      </c>
      <c r="J231" s="40">
        <v>1672.3666666666668</v>
      </c>
      <c r="K231" s="31">
        <v>1595</v>
      </c>
      <c r="L231" s="31">
        <v>1509.75</v>
      </c>
      <c r="M231" s="31">
        <v>0.37261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215.55</v>
      </c>
      <c r="D232" s="40">
        <v>216.06666666666669</v>
      </c>
      <c r="E232" s="40">
        <v>211.73333333333338</v>
      </c>
      <c r="F232" s="40">
        <v>207.91666666666669</v>
      </c>
      <c r="G232" s="40">
        <v>203.58333333333337</v>
      </c>
      <c r="H232" s="40">
        <v>219.88333333333338</v>
      </c>
      <c r="I232" s="40">
        <v>224.2166666666667</v>
      </c>
      <c r="J232" s="40">
        <v>228.03333333333339</v>
      </c>
      <c r="K232" s="31">
        <v>220.4</v>
      </c>
      <c r="L232" s="31">
        <v>212.25</v>
      </c>
      <c r="M232" s="31">
        <v>65.205039999999997</v>
      </c>
      <c r="N232" s="1"/>
      <c r="O232" s="1"/>
    </row>
    <row r="233" spans="1:15" ht="12.75" customHeight="1">
      <c r="A233" s="31">
        <v>223</v>
      </c>
      <c r="B233" s="31" t="s">
        <v>405</v>
      </c>
      <c r="C233" s="31">
        <v>201.15</v>
      </c>
      <c r="D233" s="40">
        <v>201.88333333333333</v>
      </c>
      <c r="E233" s="40">
        <v>199.86666666666665</v>
      </c>
      <c r="F233" s="40">
        <v>198.58333333333331</v>
      </c>
      <c r="G233" s="40">
        <v>196.56666666666663</v>
      </c>
      <c r="H233" s="40">
        <v>203.16666666666666</v>
      </c>
      <c r="I233" s="40">
        <v>205.18333333333331</v>
      </c>
      <c r="J233" s="40">
        <v>206.46666666666667</v>
      </c>
      <c r="K233" s="31">
        <v>203.9</v>
      </c>
      <c r="L233" s="31">
        <v>200.6</v>
      </c>
      <c r="M233" s="31">
        <v>14.276669999999999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7810.05</v>
      </c>
      <c r="D234" s="40">
        <v>7820.8833333333341</v>
      </c>
      <c r="E234" s="40">
        <v>7712.9666666666681</v>
      </c>
      <c r="F234" s="40">
        <v>7615.8833333333341</v>
      </c>
      <c r="G234" s="40">
        <v>7507.9666666666681</v>
      </c>
      <c r="H234" s="40">
        <v>7917.9666666666681</v>
      </c>
      <c r="I234" s="40">
        <v>8025.8833333333341</v>
      </c>
      <c r="J234" s="40">
        <v>8122.9666666666681</v>
      </c>
      <c r="K234" s="31">
        <v>7928.8</v>
      </c>
      <c r="L234" s="31">
        <v>7723.8</v>
      </c>
      <c r="M234" s="31">
        <v>1.42069</v>
      </c>
      <c r="N234" s="1"/>
      <c r="O234" s="1"/>
    </row>
    <row r="235" spans="1:15" ht="12.75" customHeight="1">
      <c r="A235" s="31">
        <v>225</v>
      </c>
      <c r="B235" s="31" t="s">
        <v>407</v>
      </c>
      <c r="C235" s="31">
        <v>162.80000000000001</v>
      </c>
      <c r="D235" s="40">
        <v>164.06666666666669</v>
      </c>
      <c r="E235" s="40">
        <v>160.73333333333338</v>
      </c>
      <c r="F235" s="40">
        <v>158.66666666666669</v>
      </c>
      <c r="G235" s="40">
        <v>155.33333333333337</v>
      </c>
      <c r="H235" s="40">
        <v>166.13333333333338</v>
      </c>
      <c r="I235" s="40">
        <v>169.4666666666667</v>
      </c>
      <c r="J235" s="40">
        <v>171.53333333333339</v>
      </c>
      <c r="K235" s="31">
        <v>167.4</v>
      </c>
      <c r="L235" s="31">
        <v>162</v>
      </c>
      <c r="M235" s="31">
        <v>26.88007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2332</v>
      </c>
      <c r="D236" s="40">
        <v>2336.6666666666665</v>
      </c>
      <c r="E236" s="40">
        <v>2303.4333333333329</v>
      </c>
      <c r="F236" s="40">
        <v>2274.8666666666663</v>
      </c>
      <c r="G236" s="40">
        <v>2241.6333333333328</v>
      </c>
      <c r="H236" s="40">
        <v>2365.2333333333331</v>
      </c>
      <c r="I236" s="40">
        <v>2398.4666666666667</v>
      </c>
      <c r="J236" s="40">
        <v>2427.0333333333333</v>
      </c>
      <c r="K236" s="31">
        <v>2369.9</v>
      </c>
      <c r="L236" s="31">
        <v>2308.1</v>
      </c>
      <c r="M236" s="31">
        <v>4.3845400000000003</v>
      </c>
      <c r="N236" s="1"/>
      <c r="O236" s="1"/>
    </row>
    <row r="237" spans="1:15" ht="12.75" customHeight="1">
      <c r="A237" s="31">
        <v>227</v>
      </c>
      <c r="B237" s="31" t="s">
        <v>862</v>
      </c>
      <c r="C237" s="31">
        <v>2292.35</v>
      </c>
      <c r="D237" s="40">
        <v>2305.75</v>
      </c>
      <c r="E237" s="40">
        <v>2276.6</v>
      </c>
      <c r="F237" s="40">
        <v>2260.85</v>
      </c>
      <c r="G237" s="40">
        <v>2231.6999999999998</v>
      </c>
      <c r="H237" s="40">
        <v>2321.5</v>
      </c>
      <c r="I237" s="40">
        <v>2350.6499999999996</v>
      </c>
      <c r="J237" s="40">
        <v>2366.4</v>
      </c>
      <c r="K237" s="31">
        <v>2334.9</v>
      </c>
      <c r="L237" s="31">
        <v>2290</v>
      </c>
      <c r="M237" s="31">
        <v>0.16364999999999999</v>
      </c>
      <c r="N237" s="1"/>
      <c r="O237" s="1"/>
    </row>
    <row r="238" spans="1:15" ht="12.75" customHeight="1">
      <c r="A238" s="31">
        <v>228</v>
      </c>
      <c r="B238" s="31" t="s">
        <v>411</v>
      </c>
      <c r="C238" s="31">
        <v>406.25</v>
      </c>
      <c r="D238" s="40">
        <v>409.68333333333334</v>
      </c>
      <c r="E238" s="40">
        <v>400.56666666666666</v>
      </c>
      <c r="F238" s="40">
        <v>394.88333333333333</v>
      </c>
      <c r="G238" s="40">
        <v>385.76666666666665</v>
      </c>
      <c r="H238" s="40">
        <v>415.36666666666667</v>
      </c>
      <c r="I238" s="40">
        <v>424.48333333333335</v>
      </c>
      <c r="J238" s="40">
        <v>430.16666666666669</v>
      </c>
      <c r="K238" s="31">
        <v>418.8</v>
      </c>
      <c r="L238" s="31">
        <v>404</v>
      </c>
      <c r="M238" s="31">
        <v>1.2049399999999999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1034</v>
      </c>
      <c r="D239" s="40">
        <v>1030</v>
      </c>
      <c r="E239" s="40">
        <v>1018</v>
      </c>
      <c r="F239" s="40">
        <v>1002</v>
      </c>
      <c r="G239" s="40">
        <v>990</v>
      </c>
      <c r="H239" s="40">
        <v>1046</v>
      </c>
      <c r="I239" s="40">
        <v>1058</v>
      </c>
      <c r="J239" s="40">
        <v>1074</v>
      </c>
      <c r="K239" s="31">
        <v>1042</v>
      </c>
      <c r="L239" s="31">
        <v>1014</v>
      </c>
      <c r="M239" s="31">
        <v>30.424959999999999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288.39999999999998</v>
      </c>
      <c r="D240" s="40">
        <v>289.81666666666666</v>
      </c>
      <c r="E240" s="40">
        <v>282.68333333333334</v>
      </c>
      <c r="F240" s="40">
        <v>276.9666666666667</v>
      </c>
      <c r="G240" s="40">
        <v>269.83333333333337</v>
      </c>
      <c r="H240" s="40">
        <v>295.5333333333333</v>
      </c>
      <c r="I240" s="40">
        <v>302.66666666666663</v>
      </c>
      <c r="J240" s="40">
        <v>308.38333333333327</v>
      </c>
      <c r="K240" s="31">
        <v>296.95</v>
      </c>
      <c r="L240" s="31">
        <v>284.10000000000002</v>
      </c>
      <c r="M240" s="31">
        <v>41.490110000000001</v>
      </c>
      <c r="N240" s="1"/>
      <c r="O240" s="1"/>
    </row>
    <row r="241" spans="1:15" ht="12.75" customHeight="1">
      <c r="A241" s="31">
        <v>231</v>
      </c>
      <c r="B241" s="31" t="s">
        <v>412</v>
      </c>
      <c r="C241" s="31">
        <v>44.15</v>
      </c>
      <c r="D241" s="40">
        <v>44.316666666666663</v>
      </c>
      <c r="E241" s="40">
        <v>43.883333333333326</v>
      </c>
      <c r="F241" s="40">
        <v>43.61666666666666</v>
      </c>
      <c r="G241" s="40">
        <v>43.183333333333323</v>
      </c>
      <c r="H241" s="40">
        <v>44.583333333333329</v>
      </c>
      <c r="I241" s="40">
        <v>45.016666666666666</v>
      </c>
      <c r="J241" s="40">
        <v>45.283333333333331</v>
      </c>
      <c r="K241" s="31">
        <v>44.75</v>
      </c>
      <c r="L241" s="31">
        <v>44.05</v>
      </c>
      <c r="M241" s="31">
        <v>13.39005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1787.45</v>
      </c>
      <c r="D242" s="40">
        <v>1790.05</v>
      </c>
      <c r="E242" s="40">
        <v>1778.1</v>
      </c>
      <c r="F242" s="40">
        <v>1768.75</v>
      </c>
      <c r="G242" s="40">
        <v>1756.8</v>
      </c>
      <c r="H242" s="40">
        <v>1799.3999999999999</v>
      </c>
      <c r="I242" s="40">
        <v>1811.3500000000001</v>
      </c>
      <c r="J242" s="40">
        <v>1820.6999999999998</v>
      </c>
      <c r="K242" s="31">
        <v>1802</v>
      </c>
      <c r="L242" s="31">
        <v>1780.7</v>
      </c>
      <c r="M242" s="31">
        <v>47.324919999999999</v>
      </c>
      <c r="N242" s="1"/>
      <c r="O242" s="1"/>
    </row>
    <row r="243" spans="1:15" ht="12.75" customHeight="1">
      <c r="A243" s="31">
        <v>233</v>
      </c>
      <c r="B243" s="31" t="s">
        <v>413</v>
      </c>
      <c r="C243" s="31">
        <v>1324.9</v>
      </c>
      <c r="D243" s="40">
        <v>1313.6499999999999</v>
      </c>
      <c r="E243" s="40">
        <v>1277.2999999999997</v>
      </c>
      <c r="F243" s="40">
        <v>1229.6999999999998</v>
      </c>
      <c r="G243" s="40">
        <v>1193.3499999999997</v>
      </c>
      <c r="H243" s="40">
        <v>1361.2499999999998</v>
      </c>
      <c r="I243" s="40">
        <v>1397.5999999999997</v>
      </c>
      <c r="J243" s="40">
        <v>1445.1999999999998</v>
      </c>
      <c r="K243" s="31">
        <v>1350</v>
      </c>
      <c r="L243" s="31">
        <v>1266.05</v>
      </c>
      <c r="M243" s="31">
        <v>1.86174</v>
      </c>
      <c r="N243" s="1"/>
      <c r="O243" s="1"/>
    </row>
    <row r="244" spans="1:15" ht="12.75" customHeight="1">
      <c r="A244" s="31">
        <v>234</v>
      </c>
      <c r="B244" s="31" t="s">
        <v>414</v>
      </c>
      <c r="C244" s="31">
        <v>426.3</v>
      </c>
      <c r="D244" s="40">
        <v>426.39999999999992</v>
      </c>
      <c r="E244" s="40">
        <v>420.79999999999984</v>
      </c>
      <c r="F244" s="40">
        <v>415.2999999999999</v>
      </c>
      <c r="G244" s="40">
        <v>409.69999999999982</v>
      </c>
      <c r="H244" s="40">
        <v>431.89999999999986</v>
      </c>
      <c r="I244" s="40">
        <v>437.49999999999989</v>
      </c>
      <c r="J244" s="40">
        <v>442.99999999999989</v>
      </c>
      <c r="K244" s="31">
        <v>432</v>
      </c>
      <c r="L244" s="31">
        <v>420.9</v>
      </c>
      <c r="M244" s="31">
        <v>2.3445900000000002</v>
      </c>
      <c r="N244" s="1"/>
      <c r="O244" s="1"/>
    </row>
    <row r="245" spans="1:15" ht="12.75" customHeight="1">
      <c r="A245" s="31">
        <v>235</v>
      </c>
      <c r="B245" s="31" t="s">
        <v>415</v>
      </c>
      <c r="C245" s="31">
        <v>681.4</v>
      </c>
      <c r="D245" s="40">
        <v>688.05000000000007</v>
      </c>
      <c r="E245" s="40">
        <v>668.85000000000014</v>
      </c>
      <c r="F245" s="40">
        <v>656.30000000000007</v>
      </c>
      <c r="G245" s="40">
        <v>637.10000000000014</v>
      </c>
      <c r="H245" s="40">
        <v>700.60000000000014</v>
      </c>
      <c r="I245" s="40">
        <v>719.80000000000018</v>
      </c>
      <c r="J245" s="40">
        <v>732.35000000000014</v>
      </c>
      <c r="K245" s="31">
        <v>707.25</v>
      </c>
      <c r="L245" s="31">
        <v>675.5</v>
      </c>
      <c r="M245" s="31">
        <v>3.06697</v>
      </c>
      <c r="N245" s="1"/>
      <c r="O245" s="1"/>
    </row>
    <row r="246" spans="1:15" ht="12.75" customHeight="1">
      <c r="A246" s="31">
        <v>236</v>
      </c>
      <c r="B246" s="31" t="s">
        <v>409</v>
      </c>
      <c r="C246" s="31">
        <v>20.9</v>
      </c>
      <c r="D246" s="40">
        <v>21.016666666666666</v>
      </c>
      <c r="E246" s="40">
        <v>20.68333333333333</v>
      </c>
      <c r="F246" s="40">
        <v>20.466666666666665</v>
      </c>
      <c r="G246" s="40">
        <v>20.133333333333329</v>
      </c>
      <c r="H246" s="40">
        <v>21.233333333333331</v>
      </c>
      <c r="I246" s="40">
        <v>21.566666666666666</v>
      </c>
      <c r="J246" s="40">
        <v>21.783333333333331</v>
      </c>
      <c r="K246" s="31">
        <v>21.35</v>
      </c>
      <c r="L246" s="31">
        <v>20.8</v>
      </c>
      <c r="M246" s="31">
        <v>27.65522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128.44999999999999</v>
      </c>
      <c r="D247" s="40">
        <v>129.33333333333334</v>
      </c>
      <c r="E247" s="40">
        <v>127.26666666666668</v>
      </c>
      <c r="F247" s="40">
        <v>126.08333333333334</v>
      </c>
      <c r="G247" s="40">
        <v>124.01666666666668</v>
      </c>
      <c r="H247" s="40">
        <v>130.51666666666668</v>
      </c>
      <c r="I247" s="40">
        <v>132.58333333333334</v>
      </c>
      <c r="J247" s="40">
        <v>133.76666666666668</v>
      </c>
      <c r="K247" s="31">
        <v>131.4</v>
      </c>
      <c r="L247" s="31">
        <v>128.15</v>
      </c>
      <c r="M247" s="31">
        <v>62.209009999999999</v>
      </c>
      <c r="N247" s="1"/>
      <c r="O247" s="1"/>
    </row>
    <row r="248" spans="1:15" ht="12.75" customHeight="1">
      <c r="A248" s="31">
        <v>238</v>
      </c>
      <c r="B248" s="31" t="s">
        <v>401</v>
      </c>
      <c r="C248" s="31">
        <v>478.9</v>
      </c>
      <c r="D248" s="40">
        <v>484.93333333333334</v>
      </c>
      <c r="E248" s="40">
        <v>471.51666666666665</v>
      </c>
      <c r="F248" s="40">
        <v>464.13333333333333</v>
      </c>
      <c r="G248" s="40">
        <v>450.71666666666664</v>
      </c>
      <c r="H248" s="40">
        <v>492.31666666666666</v>
      </c>
      <c r="I248" s="40">
        <v>505.73333333333329</v>
      </c>
      <c r="J248" s="40">
        <v>513.11666666666667</v>
      </c>
      <c r="K248" s="31">
        <v>498.35</v>
      </c>
      <c r="L248" s="31">
        <v>477.55</v>
      </c>
      <c r="M248" s="31">
        <v>5.3153499999999996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2097.1</v>
      </c>
      <c r="D249" s="40">
        <v>2111.4166666666665</v>
      </c>
      <c r="E249" s="40">
        <v>2073.0333333333328</v>
      </c>
      <c r="F249" s="40">
        <v>2048.9666666666662</v>
      </c>
      <c r="G249" s="40">
        <v>2010.5833333333326</v>
      </c>
      <c r="H249" s="40">
        <v>2135.4833333333331</v>
      </c>
      <c r="I249" s="40">
        <v>2173.8666666666672</v>
      </c>
      <c r="J249" s="40">
        <v>2197.9333333333334</v>
      </c>
      <c r="K249" s="31">
        <v>2149.8000000000002</v>
      </c>
      <c r="L249" s="31">
        <v>2087.35</v>
      </c>
      <c r="M249" s="31">
        <v>6.3233800000000002</v>
      </c>
      <c r="N249" s="1"/>
      <c r="O249" s="1"/>
    </row>
    <row r="250" spans="1:15" ht="12.75" customHeight="1">
      <c r="A250" s="31">
        <v>240</v>
      </c>
      <c r="B250" s="31" t="s">
        <v>402</v>
      </c>
      <c r="C250" s="31">
        <v>211.5</v>
      </c>
      <c r="D250" s="40">
        <v>214.18333333333331</v>
      </c>
      <c r="E250" s="40">
        <v>206.61666666666662</v>
      </c>
      <c r="F250" s="40">
        <v>201.73333333333332</v>
      </c>
      <c r="G250" s="40">
        <v>194.16666666666663</v>
      </c>
      <c r="H250" s="40">
        <v>219.06666666666661</v>
      </c>
      <c r="I250" s="40">
        <v>226.63333333333327</v>
      </c>
      <c r="J250" s="40">
        <v>231.51666666666659</v>
      </c>
      <c r="K250" s="31">
        <v>221.75</v>
      </c>
      <c r="L250" s="31">
        <v>209.3</v>
      </c>
      <c r="M250" s="31">
        <v>22.09808</v>
      </c>
      <c r="N250" s="1"/>
      <c r="O250" s="1"/>
    </row>
    <row r="251" spans="1:15" ht="12.75" customHeight="1">
      <c r="A251" s="31">
        <v>241</v>
      </c>
      <c r="B251" s="31" t="s">
        <v>403</v>
      </c>
      <c r="C251" s="31">
        <v>47.25</v>
      </c>
      <c r="D251" s="40">
        <v>47.4</v>
      </c>
      <c r="E251" s="40">
        <v>46.699999999999996</v>
      </c>
      <c r="F251" s="40">
        <v>46.15</v>
      </c>
      <c r="G251" s="40">
        <v>45.449999999999996</v>
      </c>
      <c r="H251" s="40">
        <v>47.949999999999996</v>
      </c>
      <c r="I251" s="40">
        <v>48.65</v>
      </c>
      <c r="J251" s="40">
        <v>49.199999999999996</v>
      </c>
      <c r="K251" s="31">
        <v>48.1</v>
      </c>
      <c r="L251" s="31">
        <v>46.85</v>
      </c>
      <c r="M251" s="31">
        <v>16.154720000000001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903.6</v>
      </c>
      <c r="D252" s="40">
        <v>910.80000000000007</v>
      </c>
      <c r="E252" s="40">
        <v>892.90000000000009</v>
      </c>
      <c r="F252" s="40">
        <v>882.2</v>
      </c>
      <c r="G252" s="40">
        <v>864.30000000000007</v>
      </c>
      <c r="H252" s="40">
        <v>921.50000000000011</v>
      </c>
      <c r="I252" s="40">
        <v>939.4</v>
      </c>
      <c r="J252" s="40">
        <v>950.10000000000014</v>
      </c>
      <c r="K252" s="31">
        <v>928.7</v>
      </c>
      <c r="L252" s="31">
        <v>900.1</v>
      </c>
      <c r="M252" s="31">
        <v>71.894580000000005</v>
      </c>
      <c r="N252" s="1"/>
      <c r="O252" s="1"/>
    </row>
    <row r="253" spans="1:15" ht="12.75" customHeight="1">
      <c r="A253" s="31">
        <v>243</v>
      </c>
      <c r="B253" s="31" t="s">
        <v>855</v>
      </c>
      <c r="C253" s="31">
        <v>24</v>
      </c>
      <c r="D253" s="40">
        <v>24.066666666666666</v>
      </c>
      <c r="E253" s="40">
        <v>23.883333333333333</v>
      </c>
      <c r="F253" s="40">
        <v>23.766666666666666</v>
      </c>
      <c r="G253" s="40">
        <v>23.583333333333332</v>
      </c>
      <c r="H253" s="40">
        <v>24.183333333333334</v>
      </c>
      <c r="I253" s="40">
        <v>24.366666666666664</v>
      </c>
      <c r="J253" s="40">
        <v>24.483333333333334</v>
      </c>
      <c r="K253" s="31">
        <v>24.25</v>
      </c>
      <c r="L253" s="31">
        <v>23.95</v>
      </c>
      <c r="M253" s="31">
        <v>72.067480000000003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784.2</v>
      </c>
      <c r="D254" s="40">
        <v>787.38333333333333</v>
      </c>
      <c r="E254" s="40">
        <v>777.31666666666661</v>
      </c>
      <c r="F254" s="40">
        <v>770.43333333333328</v>
      </c>
      <c r="G254" s="40">
        <v>760.36666666666656</v>
      </c>
      <c r="H254" s="40">
        <v>794.26666666666665</v>
      </c>
      <c r="I254" s="40">
        <v>804.33333333333348</v>
      </c>
      <c r="J254" s="40">
        <v>811.2166666666667</v>
      </c>
      <c r="K254" s="31">
        <v>797.45</v>
      </c>
      <c r="L254" s="31">
        <v>780.5</v>
      </c>
      <c r="M254" s="31">
        <v>4.6489000000000003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239.5</v>
      </c>
      <c r="D255" s="40">
        <v>240.13333333333333</v>
      </c>
      <c r="E255" s="40">
        <v>235.01666666666665</v>
      </c>
      <c r="F255" s="40">
        <v>230.53333333333333</v>
      </c>
      <c r="G255" s="40">
        <v>225.41666666666666</v>
      </c>
      <c r="H255" s="40">
        <v>244.61666666666665</v>
      </c>
      <c r="I255" s="40">
        <v>249.73333333333332</v>
      </c>
      <c r="J255" s="40">
        <v>254.21666666666664</v>
      </c>
      <c r="K255" s="31">
        <v>245.25</v>
      </c>
      <c r="L255" s="31">
        <v>235.65</v>
      </c>
      <c r="M255" s="31">
        <v>466.97822000000002</v>
      </c>
      <c r="N255" s="1"/>
      <c r="O255" s="1"/>
    </row>
    <row r="256" spans="1:15" ht="12.75" customHeight="1">
      <c r="A256" s="31">
        <v>246</v>
      </c>
      <c r="B256" s="31" t="s">
        <v>404</v>
      </c>
      <c r="C256" s="31">
        <v>121.35</v>
      </c>
      <c r="D256" s="40">
        <v>120.33333333333333</v>
      </c>
      <c r="E256" s="40">
        <v>117.31666666666666</v>
      </c>
      <c r="F256" s="40">
        <v>113.28333333333333</v>
      </c>
      <c r="G256" s="40">
        <v>110.26666666666667</v>
      </c>
      <c r="H256" s="40">
        <v>124.36666666666666</v>
      </c>
      <c r="I256" s="40">
        <v>127.38333333333334</v>
      </c>
      <c r="J256" s="40">
        <v>131.41666666666666</v>
      </c>
      <c r="K256" s="31">
        <v>123.35</v>
      </c>
      <c r="L256" s="31">
        <v>116.3</v>
      </c>
      <c r="M256" s="31">
        <v>13.469329999999999</v>
      </c>
      <c r="N256" s="1"/>
      <c r="O256" s="1"/>
    </row>
    <row r="257" spans="1:15" ht="12.75" customHeight="1">
      <c r="A257" s="31">
        <v>247</v>
      </c>
      <c r="B257" s="31" t="s">
        <v>422</v>
      </c>
      <c r="C257" s="31">
        <v>111.05</v>
      </c>
      <c r="D257" s="40">
        <v>110.08333333333333</v>
      </c>
      <c r="E257" s="40">
        <v>106.96666666666665</v>
      </c>
      <c r="F257" s="40">
        <v>102.88333333333333</v>
      </c>
      <c r="G257" s="40">
        <v>99.766666666666652</v>
      </c>
      <c r="H257" s="40">
        <v>114.16666666666666</v>
      </c>
      <c r="I257" s="40">
        <v>117.28333333333333</v>
      </c>
      <c r="J257" s="40">
        <v>121.36666666666666</v>
      </c>
      <c r="K257" s="31">
        <v>113.2</v>
      </c>
      <c r="L257" s="31">
        <v>106</v>
      </c>
      <c r="M257" s="31">
        <v>33.229840000000003</v>
      </c>
      <c r="N257" s="1"/>
      <c r="O257" s="1"/>
    </row>
    <row r="258" spans="1:15" ht="12.75" customHeight="1">
      <c r="A258" s="31">
        <v>248</v>
      </c>
      <c r="B258" s="31" t="s">
        <v>416</v>
      </c>
      <c r="C258" s="31">
        <v>1672.95</v>
      </c>
      <c r="D258" s="40">
        <v>1672.1166666666668</v>
      </c>
      <c r="E258" s="40">
        <v>1652.6333333333337</v>
      </c>
      <c r="F258" s="40">
        <v>1632.3166666666668</v>
      </c>
      <c r="G258" s="40">
        <v>1612.8333333333337</v>
      </c>
      <c r="H258" s="40">
        <v>1692.4333333333336</v>
      </c>
      <c r="I258" s="40">
        <v>1711.9166666666667</v>
      </c>
      <c r="J258" s="40">
        <v>1732.2333333333336</v>
      </c>
      <c r="K258" s="31">
        <v>1691.6</v>
      </c>
      <c r="L258" s="31">
        <v>1651.8</v>
      </c>
      <c r="M258" s="31">
        <v>0.81803999999999999</v>
      </c>
      <c r="N258" s="1"/>
      <c r="O258" s="1"/>
    </row>
    <row r="259" spans="1:15" ht="12.75" customHeight="1">
      <c r="A259" s="31">
        <v>249</v>
      </c>
      <c r="B259" s="31" t="s">
        <v>426</v>
      </c>
      <c r="C259" s="31">
        <v>2050.65</v>
      </c>
      <c r="D259" s="40">
        <v>2059.9333333333329</v>
      </c>
      <c r="E259" s="40">
        <v>2037.8666666666659</v>
      </c>
      <c r="F259" s="40">
        <v>2025.083333333333</v>
      </c>
      <c r="G259" s="40">
        <v>2003.016666666666</v>
      </c>
      <c r="H259" s="40">
        <v>2072.7166666666658</v>
      </c>
      <c r="I259" s="40">
        <v>2094.7833333333324</v>
      </c>
      <c r="J259" s="40">
        <v>2107.5666666666657</v>
      </c>
      <c r="K259" s="31">
        <v>2082</v>
      </c>
      <c r="L259" s="31">
        <v>2047.15</v>
      </c>
      <c r="M259" s="31">
        <v>7.5329999999999994E-2</v>
      </c>
      <c r="N259" s="1"/>
      <c r="O259" s="1"/>
    </row>
    <row r="260" spans="1:15" ht="12.75" customHeight="1">
      <c r="A260" s="31">
        <v>250</v>
      </c>
      <c r="B260" s="31" t="s">
        <v>423</v>
      </c>
      <c r="C260" s="31">
        <v>106.9</v>
      </c>
      <c r="D260" s="40">
        <v>107.38333333333333</v>
      </c>
      <c r="E260" s="40">
        <v>106.11666666666665</v>
      </c>
      <c r="F260" s="40">
        <v>105.33333333333331</v>
      </c>
      <c r="G260" s="40">
        <v>104.06666666666663</v>
      </c>
      <c r="H260" s="40">
        <v>108.16666666666666</v>
      </c>
      <c r="I260" s="40">
        <v>109.43333333333334</v>
      </c>
      <c r="J260" s="40">
        <v>110.21666666666667</v>
      </c>
      <c r="K260" s="31">
        <v>108.65</v>
      </c>
      <c r="L260" s="31">
        <v>106.6</v>
      </c>
      <c r="M260" s="31">
        <v>5.2877200000000002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381.9</v>
      </c>
      <c r="D261" s="40">
        <v>384.26666666666665</v>
      </c>
      <c r="E261" s="40">
        <v>378.08333333333331</v>
      </c>
      <c r="F261" s="40">
        <v>374.26666666666665</v>
      </c>
      <c r="G261" s="40">
        <v>368.08333333333331</v>
      </c>
      <c r="H261" s="40">
        <v>388.08333333333331</v>
      </c>
      <c r="I261" s="40">
        <v>394.26666666666671</v>
      </c>
      <c r="J261" s="40">
        <v>398.08333333333331</v>
      </c>
      <c r="K261" s="31">
        <v>390.45</v>
      </c>
      <c r="L261" s="31">
        <v>380.45</v>
      </c>
      <c r="M261" s="31">
        <v>45.109310000000001</v>
      </c>
      <c r="N261" s="1"/>
      <c r="O261" s="1"/>
    </row>
    <row r="262" spans="1:15" ht="12.75" customHeight="1">
      <c r="A262" s="31">
        <v>252</v>
      </c>
      <c r="B262" s="31" t="s">
        <v>417</v>
      </c>
      <c r="C262" s="31">
        <v>3560.7</v>
      </c>
      <c r="D262" s="40">
        <v>3557.7833333333333</v>
      </c>
      <c r="E262" s="40">
        <v>3477.9166666666665</v>
      </c>
      <c r="F262" s="40">
        <v>3395.1333333333332</v>
      </c>
      <c r="G262" s="40">
        <v>3315.2666666666664</v>
      </c>
      <c r="H262" s="40">
        <v>3640.5666666666666</v>
      </c>
      <c r="I262" s="40">
        <v>3720.4333333333334</v>
      </c>
      <c r="J262" s="40">
        <v>3803.2166666666667</v>
      </c>
      <c r="K262" s="31">
        <v>3637.65</v>
      </c>
      <c r="L262" s="31">
        <v>3475</v>
      </c>
      <c r="M262" s="31">
        <v>1.7181900000000001</v>
      </c>
      <c r="N262" s="1"/>
      <c r="O262" s="1"/>
    </row>
    <row r="263" spans="1:15" ht="12.75" customHeight="1">
      <c r="A263" s="31">
        <v>253</v>
      </c>
      <c r="B263" s="31" t="s">
        <v>418</v>
      </c>
      <c r="C263" s="31">
        <v>639.85</v>
      </c>
      <c r="D263" s="40">
        <v>641.44999999999993</v>
      </c>
      <c r="E263" s="40">
        <v>634.39999999999986</v>
      </c>
      <c r="F263" s="40">
        <v>628.94999999999993</v>
      </c>
      <c r="G263" s="40">
        <v>621.89999999999986</v>
      </c>
      <c r="H263" s="40">
        <v>646.89999999999986</v>
      </c>
      <c r="I263" s="40">
        <v>653.94999999999982</v>
      </c>
      <c r="J263" s="40">
        <v>659.39999999999986</v>
      </c>
      <c r="K263" s="31">
        <v>648.5</v>
      </c>
      <c r="L263" s="31">
        <v>636</v>
      </c>
      <c r="M263" s="31">
        <v>0.89983000000000002</v>
      </c>
      <c r="N263" s="1"/>
      <c r="O263" s="1"/>
    </row>
    <row r="264" spans="1:15" ht="12.75" customHeight="1">
      <c r="A264" s="31">
        <v>254</v>
      </c>
      <c r="B264" s="31" t="s">
        <v>419</v>
      </c>
      <c r="C264" s="31">
        <v>220.75</v>
      </c>
      <c r="D264" s="40">
        <v>221.01666666666665</v>
      </c>
      <c r="E264" s="40">
        <v>219.0333333333333</v>
      </c>
      <c r="F264" s="40">
        <v>217.31666666666666</v>
      </c>
      <c r="G264" s="40">
        <v>215.33333333333331</v>
      </c>
      <c r="H264" s="40">
        <v>222.73333333333329</v>
      </c>
      <c r="I264" s="40">
        <v>224.71666666666664</v>
      </c>
      <c r="J264" s="40">
        <v>226.43333333333328</v>
      </c>
      <c r="K264" s="31">
        <v>223</v>
      </c>
      <c r="L264" s="31">
        <v>219.3</v>
      </c>
      <c r="M264" s="31">
        <v>2.50007</v>
      </c>
      <c r="N264" s="1"/>
      <c r="O264" s="1"/>
    </row>
    <row r="265" spans="1:15" ht="12.75" customHeight="1">
      <c r="A265" s="31">
        <v>255</v>
      </c>
      <c r="B265" s="31" t="s">
        <v>420</v>
      </c>
      <c r="C265" s="31">
        <v>138.4</v>
      </c>
      <c r="D265" s="40">
        <v>138.73333333333332</v>
      </c>
      <c r="E265" s="40">
        <v>136.86666666666665</v>
      </c>
      <c r="F265" s="40">
        <v>135.33333333333331</v>
      </c>
      <c r="G265" s="40">
        <v>133.46666666666664</v>
      </c>
      <c r="H265" s="40">
        <v>140.26666666666665</v>
      </c>
      <c r="I265" s="40">
        <v>142.13333333333333</v>
      </c>
      <c r="J265" s="40">
        <v>143.66666666666666</v>
      </c>
      <c r="K265" s="31">
        <v>140.6</v>
      </c>
      <c r="L265" s="31">
        <v>137.19999999999999</v>
      </c>
      <c r="M265" s="31">
        <v>7.9610500000000002</v>
      </c>
      <c r="N265" s="1"/>
      <c r="O265" s="1"/>
    </row>
    <row r="266" spans="1:15" ht="12.75" customHeight="1">
      <c r="A266" s="31">
        <v>256</v>
      </c>
      <c r="B266" s="31" t="s">
        <v>421</v>
      </c>
      <c r="C266" s="31">
        <v>81.2</v>
      </c>
      <c r="D266" s="40">
        <v>80.816666666666663</v>
      </c>
      <c r="E266" s="40">
        <v>80.083333333333329</v>
      </c>
      <c r="F266" s="40">
        <v>78.966666666666669</v>
      </c>
      <c r="G266" s="40">
        <v>78.233333333333334</v>
      </c>
      <c r="H266" s="40">
        <v>81.933333333333323</v>
      </c>
      <c r="I266" s="40">
        <v>82.666666666666671</v>
      </c>
      <c r="J266" s="40">
        <v>83.783333333333317</v>
      </c>
      <c r="K266" s="31">
        <v>81.55</v>
      </c>
      <c r="L266" s="31">
        <v>79.7</v>
      </c>
      <c r="M266" s="31">
        <v>8.0925700000000003</v>
      </c>
      <c r="N266" s="1"/>
      <c r="O266" s="1"/>
    </row>
    <row r="267" spans="1:15" ht="12.75" customHeight="1">
      <c r="A267" s="31">
        <v>257</v>
      </c>
      <c r="B267" s="31" t="s">
        <v>425</v>
      </c>
      <c r="C267" s="31">
        <v>183.75</v>
      </c>
      <c r="D267" s="40">
        <v>183.66666666666666</v>
      </c>
      <c r="E267" s="40">
        <v>181.43333333333331</v>
      </c>
      <c r="F267" s="40">
        <v>179.11666666666665</v>
      </c>
      <c r="G267" s="40">
        <v>176.8833333333333</v>
      </c>
      <c r="H267" s="40">
        <v>185.98333333333332</v>
      </c>
      <c r="I267" s="40">
        <v>188.21666666666667</v>
      </c>
      <c r="J267" s="40">
        <v>190.53333333333333</v>
      </c>
      <c r="K267" s="31">
        <v>185.9</v>
      </c>
      <c r="L267" s="31">
        <v>181.35</v>
      </c>
      <c r="M267" s="31">
        <v>7.9580399999999996</v>
      </c>
      <c r="N267" s="1"/>
      <c r="O267" s="1"/>
    </row>
    <row r="268" spans="1:15" ht="12.75" customHeight="1">
      <c r="A268" s="31">
        <v>258</v>
      </c>
      <c r="B268" s="31" t="s">
        <v>424</v>
      </c>
      <c r="C268" s="31">
        <v>335.6</v>
      </c>
      <c r="D268" s="40">
        <v>334.56666666666666</v>
      </c>
      <c r="E268" s="40">
        <v>328.13333333333333</v>
      </c>
      <c r="F268" s="40">
        <v>320.66666666666669</v>
      </c>
      <c r="G268" s="40">
        <v>314.23333333333335</v>
      </c>
      <c r="H268" s="40">
        <v>342.0333333333333</v>
      </c>
      <c r="I268" s="40">
        <v>348.46666666666658</v>
      </c>
      <c r="J268" s="40">
        <v>355.93333333333328</v>
      </c>
      <c r="K268" s="31">
        <v>341</v>
      </c>
      <c r="L268" s="31">
        <v>327.10000000000002</v>
      </c>
      <c r="M268" s="31">
        <v>3.0319799999999999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310.8</v>
      </c>
      <c r="D269" s="40">
        <v>314.26666666666665</v>
      </c>
      <c r="E269" s="40">
        <v>303.5333333333333</v>
      </c>
      <c r="F269" s="40">
        <v>296.26666666666665</v>
      </c>
      <c r="G269" s="40">
        <v>285.5333333333333</v>
      </c>
      <c r="H269" s="40">
        <v>321.5333333333333</v>
      </c>
      <c r="I269" s="40">
        <v>332.26666666666665</v>
      </c>
      <c r="J269" s="40">
        <v>339.5333333333333</v>
      </c>
      <c r="K269" s="31">
        <v>325</v>
      </c>
      <c r="L269" s="31">
        <v>307</v>
      </c>
      <c r="M269" s="31">
        <v>20.032579999999999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662.35</v>
      </c>
      <c r="D270" s="40">
        <v>664.2166666666667</v>
      </c>
      <c r="E270" s="40">
        <v>656.73333333333335</v>
      </c>
      <c r="F270" s="40">
        <v>651.11666666666667</v>
      </c>
      <c r="G270" s="40">
        <v>643.63333333333333</v>
      </c>
      <c r="H270" s="40">
        <v>669.83333333333337</v>
      </c>
      <c r="I270" s="40">
        <v>677.31666666666672</v>
      </c>
      <c r="J270" s="40">
        <v>682.93333333333339</v>
      </c>
      <c r="K270" s="31">
        <v>671.7</v>
      </c>
      <c r="L270" s="31">
        <v>658.6</v>
      </c>
      <c r="M270" s="31">
        <v>28.825769999999999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3922.25</v>
      </c>
      <c r="D271" s="40">
        <v>3944.2166666666667</v>
      </c>
      <c r="E271" s="40">
        <v>3884.0333333333333</v>
      </c>
      <c r="F271" s="40">
        <v>3845.8166666666666</v>
      </c>
      <c r="G271" s="40">
        <v>3785.6333333333332</v>
      </c>
      <c r="H271" s="40">
        <v>3982.4333333333334</v>
      </c>
      <c r="I271" s="40">
        <v>4042.6166666666668</v>
      </c>
      <c r="J271" s="40">
        <v>4080.8333333333335</v>
      </c>
      <c r="K271" s="31">
        <v>4004.4</v>
      </c>
      <c r="L271" s="31">
        <v>3906</v>
      </c>
      <c r="M271" s="31">
        <v>3.3818600000000001</v>
      </c>
      <c r="N271" s="1"/>
      <c r="O271" s="1"/>
    </row>
    <row r="272" spans="1:15" ht="12.75" customHeight="1">
      <c r="A272" s="31">
        <v>262</v>
      </c>
      <c r="B272" s="31" t="s">
        <v>863</v>
      </c>
      <c r="C272" s="31">
        <v>615.5</v>
      </c>
      <c r="D272" s="40">
        <v>623.88333333333333</v>
      </c>
      <c r="E272" s="40">
        <v>596.61666666666667</v>
      </c>
      <c r="F272" s="40">
        <v>577.73333333333335</v>
      </c>
      <c r="G272" s="40">
        <v>550.4666666666667</v>
      </c>
      <c r="H272" s="40">
        <v>642.76666666666665</v>
      </c>
      <c r="I272" s="40">
        <v>670.0333333333333</v>
      </c>
      <c r="J272" s="40">
        <v>688.91666666666663</v>
      </c>
      <c r="K272" s="31">
        <v>651.15</v>
      </c>
      <c r="L272" s="31">
        <v>605</v>
      </c>
      <c r="M272" s="31">
        <v>10.31744</v>
      </c>
      <c r="N272" s="1"/>
      <c r="O272" s="1"/>
    </row>
    <row r="273" spans="1:15" ht="12.75" customHeight="1">
      <c r="A273" s="31">
        <v>263</v>
      </c>
      <c r="B273" s="31" t="s">
        <v>864</v>
      </c>
      <c r="C273" s="31">
        <v>611.04999999999995</v>
      </c>
      <c r="D273" s="40">
        <v>612.2166666666667</v>
      </c>
      <c r="E273" s="40">
        <v>607.08333333333337</v>
      </c>
      <c r="F273" s="40">
        <v>603.11666666666667</v>
      </c>
      <c r="G273" s="40">
        <v>597.98333333333335</v>
      </c>
      <c r="H273" s="40">
        <v>616.18333333333339</v>
      </c>
      <c r="I273" s="40">
        <v>621.31666666666661</v>
      </c>
      <c r="J273" s="40">
        <v>625.28333333333342</v>
      </c>
      <c r="K273" s="31">
        <v>617.35</v>
      </c>
      <c r="L273" s="31">
        <v>608.25</v>
      </c>
      <c r="M273" s="31">
        <v>0.61985999999999997</v>
      </c>
      <c r="N273" s="1"/>
      <c r="O273" s="1"/>
    </row>
    <row r="274" spans="1:15" ht="12.75" customHeight="1">
      <c r="A274" s="31">
        <v>264</v>
      </c>
      <c r="B274" s="31" t="s">
        <v>427</v>
      </c>
      <c r="C274" s="31">
        <v>746.85</v>
      </c>
      <c r="D274" s="40">
        <v>753.56666666666661</v>
      </c>
      <c r="E274" s="40">
        <v>738.28333333333319</v>
      </c>
      <c r="F274" s="40">
        <v>729.71666666666658</v>
      </c>
      <c r="G274" s="40">
        <v>714.43333333333317</v>
      </c>
      <c r="H274" s="40">
        <v>762.13333333333321</v>
      </c>
      <c r="I274" s="40">
        <v>777.41666666666652</v>
      </c>
      <c r="J274" s="40">
        <v>785.98333333333323</v>
      </c>
      <c r="K274" s="31">
        <v>768.85</v>
      </c>
      <c r="L274" s="31">
        <v>745</v>
      </c>
      <c r="M274" s="31">
        <v>3.5744400000000001</v>
      </c>
      <c r="N274" s="1"/>
      <c r="O274" s="1"/>
    </row>
    <row r="275" spans="1:15" ht="12.75" customHeight="1">
      <c r="A275" s="31">
        <v>265</v>
      </c>
      <c r="B275" s="31" t="s">
        <v>428</v>
      </c>
      <c r="C275" s="31">
        <v>155</v>
      </c>
      <c r="D275" s="40">
        <v>155.35</v>
      </c>
      <c r="E275" s="40">
        <v>153.64999999999998</v>
      </c>
      <c r="F275" s="40">
        <v>152.29999999999998</v>
      </c>
      <c r="G275" s="40">
        <v>150.59999999999997</v>
      </c>
      <c r="H275" s="40">
        <v>156.69999999999999</v>
      </c>
      <c r="I275" s="40">
        <v>158.39999999999998</v>
      </c>
      <c r="J275" s="40">
        <v>159.75</v>
      </c>
      <c r="K275" s="31">
        <v>157.05000000000001</v>
      </c>
      <c r="L275" s="31">
        <v>154</v>
      </c>
      <c r="M275" s="31">
        <v>2.4567100000000002</v>
      </c>
      <c r="N275" s="1"/>
      <c r="O275" s="1"/>
    </row>
    <row r="276" spans="1:15" ht="12.75" customHeight="1">
      <c r="A276" s="31">
        <v>266</v>
      </c>
      <c r="B276" s="31" t="s">
        <v>435</v>
      </c>
      <c r="C276" s="31">
        <v>1175.25</v>
      </c>
      <c r="D276" s="40">
        <v>1174.1166666666666</v>
      </c>
      <c r="E276" s="40">
        <v>1168.2333333333331</v>
      </c>
      <c r="F276" s="40">
        <v>1161.2166666666665</v>
      </c>
      <c r="G276" s="40">
        <v>1155.333333333333</v>
      </c>
      <c r="H276" s="40">
        <v>1181.1333333333332</v>
      </c>
      <c r="I276" s="40">
        <v>1187.0166666666669</v>
      </c>
      <c r="J276" s="40">
        <v>1194.0333333333333</v>
      </c>
      <c r="K276" s="31">
        <v>1180</v>
      </c>
      <c r="L276" s="31">
        <v>1167.0999999999999</v>
      </c>
      <c r="M276" s="31">
        <v>1.5353600000000001</v>
      </c>
      <c r="N276" s="1"/>
      <c r="O276" s="1"/>
    </row>
    <row r="277" spans="1:15" ht="12.75" customHeight="1">
      <c r="A277" s="31">
        <v>267</v>
      </c>
      <c r="B277" s="31" t="s">
        <v>436</v>
      </c>
      <c r="C277" s="31">
        <v>419.4</v>
      </c>
      <c r="D277" s="40">
        <v>420.33333333333331</v>
      </c>
      <c r="E277" s="40">
        <v>412.16666666666663</v>
      </c>
      <c r="F277" s="40">
        <v>404.93333333333334</v>
      </c>
      <c r="G277" s="40">
        <v>396.76666666666665</v>
      </c>
      <c r="H277" s="40">
        <v>427.56666666666661</v>
      </c>
      <c r="I277" s="40">
        <v>435.73333333333323</v>
      </c>
      <c r="J277" s="40">
        <v>442.96666666666658</v>
      </c>
      <c r="K277" s="31">
        <v>428.5</v>
      </c>
      <c r="L277" s="31">
        <v>413.1</v>
      </c>
      <c r="M277" s="31">
        <v>2.2071499999999999</v>
      </c>
      <c r="N277" s="1"/>
      <c r="O277" s="1"/>
    </row>
    <row r="278" spans="1:15" ht="12.75" customHeight="1">
      <c r="A278" s="31">
        <v>268</v>
      </c>
      <c r="B278" s="31" t="s">
        <v>865</v>
      </c>
      <c r="C278" s="31">
        <v>74.599999999999994</v>
      </c>
      <c r="D278" s="40">
        <v>74.883333333333326</v>
      </c>
      <c r="E278" s="40">
        <v>73.916666666666657</v>
      </c>
      <c r="F278" s="40">
        <v>73.233333333333334</v>
      </c>
      <c r="G278" s="40">
        <v>72.266666666666666</v>
      </c>
      <c r="H278" s="40">
        <v>75.566666666666649</v>
      </c>
      <c r="I278" s="40">
        <v>76.533333333333317</v>
      </c>
      <c r="J278" s="40">
        <v>77.21666666666664</v>
      </c>
      <c r="K278" s="31">
        <v>75.849999999999994</v>
      </c>
      <c r="L278" s="31">
        <v>74.2</v>
      </c>
      <c r="M278" s="31">
        <v>8.68825</v>
      </c>
      <c r="N278" s="1"/>
      <c r="O278" s="1"/>
    </row>
    <row r="279" spans="1:15" ht="12.75" customHeight="1">
      <c r="A279" s="31">
        <v>269</v>
      </c>
      <c r="B279" s="31" t="s">
        <v>437</v>
      </c>
      <c r="C279" s="31">
        <v>615.35</v>
      </c>
      <c r="D279" s="40">
        <v>619.44999999999993</v>
      </c>
      <c r="E279" s="40">
        <v>608.99999999999989</v>
      </c>
      <c r="F279" s="40">
        <v>602.65</v>
      </c>
      <c r="G279" s="40">
        <v>592.19999999999993</v>
      </c>
      <c r="H279" s="40">
        <v>625.79999999999984</v>
      </c>
      <c r="I279" s="40">
        <v>636.24999999999989</v>
      </c>
      <c r="J279" s="40">
        <v>642.5999999999998</v>
      </c>
      <c r="K279" s="31">
        <v>629.9</v>
      </c>
      <c r="L279" s="31">
        <v>613.1</v>
      </c>
      <c r="M279" s="31">
        <v>4.79657</v>
      </c>
      <c r="N279" s="1"/>
      <c r="O279" s="1"/>
    </row>
    <row r="280" spans="1:15" ht="12.75" customHeight="1">
      <c r="A280" s="31">
        <v>270</v>
      </c>
      <c r="B280" s="31" t="s">
        <v>438</v>
      </c>
      <c r="C280" s="31">
        <v>54.95</v>
      </c>
      <c r="D280" s="40">
        <v>55.5</v>
      </c>
      <c r="E280" s="40">
        <v>53.95</v>
      </c>
      <c r="F280" s="40">
        <v>52.95</v>
      </c>
      <c r="G280" s="40">
        <v>51.400000000000006</v>
      </c>
      <c r="H280" s="40">
        <v>56.5</v>
      </c>
      <c r="I280" s="40">
        <v>58.05</v>
      </c>
      <c r="J280" s="40">
        <v>59.05</v>
      </c>
      <c r="K280" s="31">
        <v>57.05</v>
      </c>
      <c r="L280" s="31">
        <v>54.5</v>
      </c>
      <c r="M280" s="31">
        <v>34.094580000000001</v>
      </c>
      <c r="N280" s="1"/>
      <c r="O280" s="1"/>
    </row>
    <row r="281" spans="1:15" ht="12.75" customHeight="1">
      <c r="A281" s="31">
        <v>271</v>
      </c>
      <c r="B281" s="31" t="s">
        <v>440</v>
      </c>
      <c r="C281" s="31">
        <v>486.1</v>
      </c>
      <c r="D281" s="40">
        <v>489.06666666666661</v>
      </c>
      <c r="E281" s="40">
        <v>478.43333333333322</v>
      </c>
      <c r="F281" s="40">
        <v>470.76666666666659</v>
      </c>
      <c r="G281" s="40">
        <v>460.13333333333321</v>
      </c>
      <c r="H281" s="40">
        <v>496.73333333333323</v>
      </c>
      <c r="I281" s="40">
        <v>507.36666666666667</v>
      </c>
      <c r="J281" s="40">
        <v>515.0333333333333</v>
      </c>
      <c r="K281" s="31">
        <v>499.7</v>
      </c>
      <c r="L281" s="31">
        <v>481.4</v>
      </c>
      <c r="M281" s="31">
        <v>5.4007800000000001</v>
      </c>
      <c r="N281" s="1"/>
      <c r="O281" s="1"/>
    </row>
    <row r="282" spans="1:15" ht="12.75" customHeight="1">
      <c r="A282" s="31">
        <v>272</v>
      </c>
      <c r="B282" s="31" t="s">
        <v>430</v>
      </c>
      <c r="C282" s="31">
        <v>1024</v>
      </c>
      <c r="D282" s="40">
        <v>1027</v>
      </c>
      <c r="E282" s="40">
        <v>1014</v>
      </c>
      <c r="F282" s="40">
        <v>1004</v>
      </c>
      <c r="G282" s="40">
        <v>991</v>
      </c>
      <c r="H282" s="40">
        <v>1037</v>
      </c>
      <c r="I282" s="40">
        <v>1050</v>
      </c>
      <c r="J282" s="40">
        <v>1060</v>
      </c>
      <c r="K282" s="31">
        <v>1040</v>
      </c>
      <c r="L282" s="31">
        <v>1017</v>
      </c>
      <c r="M282" s="31">
        <v>1.27616</v>
      </c>
      <c r="N282" s="1"/>
      <c r="O282" s="1"/>
    </row>
    <row r="283" spans="1:15" ht="12.75" customHeight="1">
      <c r="A283" s="31">
        <v>273</v>
      </c>
      <c r="B283" s="31" t="s">
        <v>431</v>
      </c>
      <c r="C283" s="31">
        <v>291.7</v>
      </c>
      <c r="D283" s="40">
        <v>294.23333333333335</v>
      </c>
      <c r="E283" s="40">
        <v>285.9666666666667</v>
      </c>
      <c r="F283" s="40">
        <v>280.23333333333335</v>
      </c>
      <c r="G283" s="40">
        <v>271.9666666666667</v>
      </c>
      <c r="H283" s="40">
        <v>299.9666666666667</v>
      </c>
      <c r="I283" s="40">
        <v>308.23333333333335</v>
      </c>
      <c r="J283" s="40">
        <v>313.9666666666667</v>
      </c>
      <c r="K283" s="31">
        <v>302.5</v>
      </c>
      <c r="L283" s="31">
        <v>288.5</v>
      </c>
      <c r="M283" s="31">
        <v>4.6559799999999996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2053.1</v>
      </c>
      <c r="D284" s="40">
        <v>2060.15</v>
      </c>
      <c r="E284" s="40">
        <v>2038.4500000000003</v>
      </c>
      <c r="F284" s="40">
        <v>2023.8000000000002</v>
      </c>
      <c r="G284" s="40">
        <v>2002.1000000000004</v>
      </c>
      <c r="H284" s="40">
        <v>2074.8000000000002</v>
      </c>
      <c r="I284" s="40">
        <v>2096.5</v>
      </c>
      <c r="J284" s="40">
        <v>2111.15</v>
      </c>
      <c r="K284" s="31">
        <v>2081.85</v>
      </c>
      <c r="L284" s="31">
        <v>2045.5</v>
      </c>
      <c r="M284" s="31">
        <v>14.46763</v>
      </c>
      <c r="N284" s="1"/>
      <c r="O284" s="1"/>
    </row>
    <row r="285" spans="1:15" ht="12.75" customHeight="1">
      <c r="A285" s="31">
        <v>275</v>
      </c>
      <c r="B285" s="31" t="s">
        <v>432</v>
      </c>
      <c r="C285" s="31">
        <v>466.4</v>
      </c>
      <c r="D285" s="40">
        <v>468.45</v>
      </c>
      <c r="E285" s="40">
        <v>437</v>
      </c>
      <c r="F285" s="40">
        <v>407.6</v>
      </c>
      <c r="G285" s="40">
        <v>376.15000000000003</v>
      </c>
      <c r="H285" s="40">
        <v>497.84999999999997</v>
      </c>
      <c r="I285" s="40">
        <v>529.29999999999995</v>
      </c>
      <c r="J285" s="40">
        <v>558.69999999999993</v>
      </c>
      <c r="K285" s="31">
        <v>499.9</v>
      </c>
      <c r="L285" s="31">
        <v>439.05</v>
      </c>
      <c r="M285" s="31">
        <v>56.512479999999996</v>
      </c>
      <c r="N285" s="1"/>
      <c r="O285" s="1"/>
    </row>
    <row r="286" spans="1:15" ht="12.75" customHeight="1">
      <c r="A286" s="31">
        <v>276</v>
      </c>
      <c r="B286" s="31" t="s">
        <v>429</v>
      </c>
      <c r="C286" s="31">
        <v>508.85</v>
      </c>
      <c r="D286" s="40">
        <v>512.11666666666667</v>
      </c>
      <c r="E286" s="40">
        <v>502.7833333333333</v>
      </c>
      <c r="F286" s="40">
        <v>496.71666666666664</v>
      </c>
      <c r="G286" s="40">
        <v>487.38333333333327</v>
      </c>
      <c r="H286" s="40">
        <v>518.18333333333339</v>
      </c>
      <c r="I286" s="40">
        <v>527.51666666666665</v>
      </c>
      <c r="J286" s="40">
        <v>533.58333333333337</v>
      </c>
      <c r="K286" s="31">
        <v>521.45000000000005</v>
      </c>
      <c r="L286" s="31">
        <v>506.05</v>
      </c>
      <c r="M286" s="31">
        <v>2.8096299999999998</v>
      </c>
      <c r="N286" s="1"/>
      <c r="O286" s="1"/>
    </row>
    <row r="287" spans="1:15" ht="12.75" customHeight="1">
      <c r="A287" s="31">
        <v>277</v>
      </c>
      <c r="B287" s="31" t="s">
        <v>433</v>
      </c>
      <c r="C287" s="31">
        <v>249.8</v>
      </c>
      <c r="D287" s="40">
        <v>251.76666666666665</v>
      </c>
      <c r="E287" s="40">
        <v>244.0333333333333</v>
      </c>
      <c r="F287" s="40">
        <v>238.26666666666665</v>
      </c>
      <c r="G287" s="40">
        <v>230.5333333333333</v>
      </c>
      <c r="H287" s="40">
        <v>257.5333333333333</v>
      </c>
      <c r="I287" s="40">
        <v>265.26666666666665</v>
      </c>
      <c r="J287" s="40">
        <v>271.0333333333333</v>
      </c>
      <c r="K287" s="31">
        <v>259.5</v>
      </c>
      <c r="L287" s="31">
        <v>246</v>
      </c>
      <c r="M287" s="31">
        <v>4.3638300000000001</v>
      </c>
      <c r="N287" s="1"/>
      <c r="O287" s="1"/>
    </row>
    <row r="288" spans="1:15" ht="12.75" customHeight="1">
      <c r="A288" s="31">
        <v>278</v>
      </c>
      <c r="B288" s="31" t="s">
        <v>434</v>
      </c>
      <c r="C288" s="31">
        <v>1226.75</v>
      </c>
      <c r="D288" s="40">
        <v>1221.8666666666666</v>
      </c>
      <c r="E288" s="40">
        <v>1205.7333333333331</v>
      </c>
      <c r="F288" s="40">
        <v>1184.7166666666665</v>
      </c>
      <c r="G288" s="40">
        <v>1168.583333333333</v>
      </c>
      <c r="H288" s="40">
        <v>1242.8833333333332</v>
      </c>
      <c r="I288" s="40">
        <v>1259.0166666666669</v>
      </c>
      <c r="J288" s="40">
        <v>1280.0333333333333</v>
      </c>
      <c r="K288" s="31">
        <v>1238</v>
      </c>
      <c r="L288" s="31">
        <v>1200.8499999999999</v>
      </c>
      <c r="M288" s="31">
        <v>0.41321999999999998</v>
      </c>
      <c r="N288" s="1"/>
      <c r="O288" s="1"/>
    </row>
    <row r="289" spans="1:15" ht="12.75" customHeight="1">
      <c r="A289" s="31">
        <v>279</v>
      </c>
      <c r="B289" s="31" t="s">
        <v>439</v>
      </c>
      <c r="C289" s="31">
        <v>513.45000000000005</v>
      </c>
      <c r="D289" s="40">
        <v>514.85</v>
      </c>
      <c r="E289" s="40">
        <v>510.70000000000005</v>
      </c>
      <c r="F289" s="40">
        <v>507.95000000000005</v>
      </c>
      <c r="G289" s="40">
        <v>503.80000000000007</v>
      </c>
      <c r="H289" s="40">
        <v>517.6</v>
      </c>
      <c r="I289" s="40">
        <v>521.74999999999989</v>
      </c>
      <c r="J289" s="40">
        <v>524.5</v>
      </c>
      <c r="K289" s="31">
        <v>519</v>
      </c>
      <c r="L289" s="31">
        <v>512.1</v>
      </c>
      <c r="M289" s="31">
        <v>0.67049000000000003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82.6</v>
      </c>
      <c r="D290" s="40">
        <v>82.766666666666666</v>
      </c>
      <c r="E290" s="40">
        <v>82.083333333333329</v>
      </c>
      <c r="F290" s="40">
        <v>81.566666666666663</v>
      </c>
      <c r="G290" s="40">
        <v>80.883333333333326</v>
      </c>
      <c r="H290" s="40">
        <v>83.283333333333331</v>
      </c>
      <c r="I290" s="40">
        <v>83.966666666666669</v>
      </c>
      <c r="J290" s="40">
        <v>84.483333333333334</v>
      </c>
      <c r="K290" s="31">
        <v>83.45</v>
      </c>
      <c r="L290" s="31">
        <v>82.25</v>
      </c>
      <c r="M290" s="31">
        <v>41.873109999999997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3651.85</v>
      </c>
      <c r="D291" s="40">
        <v>3644.3000000000006</v>
      </c>
      <c r="E291" s="40">
        <v>3598.6000000000013</v>
      </c>
      <c r="F291" s="40">
        <v>3545.3500000000008</v>
      </c>
      <c r="G291" s="40">
        <v>3499.6500000000015</v>
      </c>
      <c r="H291" s="40">
        <v>3697.5500000000011</v>
      </c>
      <c r="I291" s="40">
        <v>3743.2500000000009</v>
      </c>
      <c r="J291" s="40">
        <v>3796.5000000000009</v>
      </c>
      <c r="K291" s="31">
        <v>3690</v>
      </c>
      <c r="L291" s="31">
        <v>3591.05</v>
      </c>
      <c r="M291" s="31">
        <v>1.63893</v>
      </c>
      <c r="N291" s="1"/>
      <c r="O291" s="1"/>
    </row>
    <row r="292" spans="1:15" ht="12.75" customHeight="1">
      <c r="A292" s="31">
        <v>282</v>
      </c>
      <c r="B292" s="31" t="s">
        <v>441</v>
      </c>
      <c r="C292" s="31">
        <v>335.85</v>
      </c>
      <c r="D292" s="40">
        <v>339.75000000000006</v>
      </c>
      <c r="E292" s="40">
        <v>328.4500000000001</v>
      </c>
      <c r="F292" s="40">
        <v>321.05000000000007</v>
      </c>
      <c r="G292" s="40">
        <v>309.75000000000011</v>
      </c>
      <c r="H292" s="40">
        <v>347.15000000000009</v>
      </c>
      <c r="I292" s="40">
        <v>358.45000000000005</v>
      </c>
      <c r="J292" s="40">
        <v>365.85000000000008</v>
      </c>
      <c r="K292" s="31">
        <v>351.05</v>
      </c>
      <c r="L292" s="31">
        <v>332.35</v>
      </c>
      <c r="M292" s="31">
        <v>1.76074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484</v>
      </c>
      <c r="D293" s="40">
        <v>485.05</v>
      </c>
      <c r="E293" s="40">
        <v>476.20000000000005</v>
      </c>
      <c r="F293" s="40">
        <v>468.40000000000003</v>
      </c>
      <c r="G293" s="40">
        <v>459.55000000000007</v>
      </c>
      <c r="H293" s="40">
        <v>492.85</v>
      </c>
      <c r="I293" s="40">
        <v>501.70000000000005</v>
      </c>
      <c r="J293" s="40">
        <v>509.5</v>
      </c>
      <c r="K293" s="31">
        <v>493.9</v>
      </c>
      <c r="L293" s="31">
        <v>477.25</v>
      </c>
      <c r="M293" s="31">
        <v>19.54843</v>
      </c>
      <c r="N293" s="1"/>
      <c r="O293" s="1"/>
    </row>
    <row r="294" spans="1:15" ht="12.75" customHeight="1">
      <c r="A294" s="31">
        <v>284</v>
      </c>
      <c r="B294" s="31" t="s">
        <v>442</v>
      </c>
      <c r="C294" s="31">
        <v>9379.75</v>
      </c>
      <c r="D294" s="40">
        <v>9456.3833333333332</v>
      </c>
      <c r="E294" s="40">
        <v>9268.3666666666668</v>
      </c>
      <c r="F294" s="40">
        <v>9156.9833333333336</v>
      </c>
      <c r="G294" s="40">
        <v>8968.9666666666672</v>
      </c>
      <c r="H294" s="40">
        <v>9567.7666666666664</v>
      </c>
      <c r="I294" s="40">
        <v>9755.7833333333328</v>
      </c>
      <c r="J294" s="40">
        <v>9867.1666666666661</v>
      </c>
      <c r="K294" s="31">
        <v>9644.4</v>
      </c>
      <c r="L294" s="31">
        <v>9345</v>
      </c>
      <c r="M294" s="31">
        <v>5.5809999999999998E-2</v>
      </c>
      <c r="N294" s="1"/>
      <c r="O294" s="1"/>
    </row>
    <row r="295" spans="1:15" ht="12.75" customHeight="1">
      <c r="A295" s="31">
        <v>285</v>
      </c>
      <c r="B295" s="31" t="s">
        <v>443</v>
      </c>
      <c r="C295" s="31">
        <v>55.35</v>
      </c>
      <c r="D295" s="40">
        <v>56.333333333333336</v>
      </c>
      <c r="E295" s="40">
        <v>54.06666666666667</v>
      </c>
      <c r="F295" s="40">
        <v>52.783333333333331</v>
      </c>
      <c r="G295" s="40">
        <v>50.516666666666666</v>
      </c>
      <c r="H295" s="40">
        <v>57.616666666666674</v>
      </c>
      <c r="I295" s="40">
        <v>59.88333333333334</v>
      </c>
      <c r="J295" s="40">
        <v>61.166666666666679</v>
      </c>
      <c r="K295" s="31">
        <v>58.6</v>
      </c>
      <c r="L295" s="31">
        <v>55.05</v>
      </c>
      <c r="M295" s="31">
        <v>45.075850000000003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409.85</v>
      </c>
      <c r="D296" s="40">
        <v>411.88333333333338</v>
      </c>
      <c r="E296" s="40">
        <v>406.96666666666675</v>
      </c>
      <c r="F296" s="40">
        <v>404.08333333333337</v>
      </c>
      <c r="G296" s="40">
        <v>399.16666666666674</v>
      </c>
      <c r="H296" s="40">
        <v>414.76666666666677</v>
      </c>
      <c r="I296" s="40">
        <v>419.68333333333339</v>
      </c>
      <c r="J296" s="40">
        <v>422.56666666666678</v>
      </c>
      <c r="K296" s="31">
        <v>416.8</v>
      </c>
      <c r="L296" s="31">
        <v>409</v>
      </c>
      <c r="M296" s="31">
        <v>13.18483</v>
      </c>
      <c r="N296" s="1"/>
      <c r="O296" s="1"/>
    </row>
    <row r="297" spans="1:15" ht="12.75" customHeight="1">
      <c r="A297" s="31">
        <v>287</v>
      </c>
      <c r="B297" s="31" t="s">
        <v>444</v>
      </c>
      <c r="C297" s="31">
        <v>2460.35</v>
      </c>
      <c r="D297" s="40">
        <v>2522.4666666666667</v>
      </c>
      <c r="E297" s="40">
        <v>2381.9333333333334</v>
      </c>
      <c r="F297" s="40">
        <v>2303.5166666666669</v>
      </c>
      <c r="G297" s="40">
        <v>2162.9833333333336</v>
      </c>
      <c r="H297" s="40">
        <v>2600.8833333333332</v>
      </c>
      <c r="I297" s="40">
        <v>2741.416666666667</v>
      </c>
      <c r="J297" s="40">
        <v>2819.833333333333</v>
      </c>
      <c r="K297" s="31">
        <v>2663</v>
      </c>
      <c r="L297" s="31">
        <v>2444.0500000000002</v>
      </c>
      <c r="M297" s="31">
        <v>2.8622200000000002</v>
      </c>
      <c r="N297" s="1"/>
      <c r="O297" s="1"/>
    </row>
    <row r="298" spans="1:15" ht="12.75" customHeight="1">
      <c r="A298" s="31">
        <v>288</v>
      </c>
      <c r="B298" s="31" t="s">
        <v>866</v>
      </c>
      <c r="C298" s="31">
        <v>1428.8</v>
      </c>
      <c r="D298" s="40">
        <v>1427.8</v>
      </c>
      <c r="E298" s="40">
        <v>1393.6</v>
      </c>
      <c r="F298" s="40">
        <v>1358.3999999999999</v>
      </c>
      <c r="G298" s="40">
        <v>1324.1999999999998</v>
      </c>
      <c r="H298" s="40">
        <v>1463</v>
      </c>
      <c r="I298" s="40">
        <v>1497.2000000000003</v>
      </c>
      <c r="J298" s="40">
        <v>1532.4</v>
      </c>
      <c r="K298" s="31">
        <v>1462</v>
      </c>
      <c r="L298" s="31">
        <v>1392.6</v>
      </c>
      <c r="M298" s="31">
        <v>5.7847900000000001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1952.9</v>
      </c>
      <c r="D299" s="40">
        <v>1958.45</v>
      </c>
      <c r="E299" s="40">
        <v>1938</v>
      </c>
      <c r="F299" s="40">
        <v>1923.1</v>
      </c>
      <c r="G299" s="40">
        <v>1902.6499999999999</v>
      </c>
      <c r="H299" s="40">
        <v>1973.3500000000001</v>
      </c>
      <c r="I299" s="40">
        <v>1993.8000000000004</v>
      </c>
      <c r="J299" s="40">
        <v>2008.7000000000003</v>
      </c>
      <c r="K299" s="31">
        <v>1978.9</v>
      </c>
      <c r="L299" s="31">
        <v>1943.55</v>
      </c>
      <c r="M299" s="31">
        <v>21.66686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7397.05</v>
      </c>
      <c r="D300" s="40">
        <v>7400.666666666667</v>
      </c>
      <c r="E300" s="40">
        <v>7236.3833333333341</v>
      </c>
      <c r="F300" s="40">
        <v>7075.7166666666672</v>
      </c>
      <c r="G300" s="40">
        <v>6911.4333333333343</v>
      </c>
      <c r="H300" s="40">
        <v>7561.3333333333339</v>
      </c>
      <c r="I300" s="40">
        <v>7725.6166666666668</v>
      </c>
      <c r="J300" s="40">
        <v>7886.2833333333338</v>
      </c>
      <c r="K300" s="31">
        <v>7564.95</v>
      </c>
      <c r="L300" s="31">
        <v>7240</v>
      </c>
      <c r="M300" s="31">
        <v>5.7158100000000003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5675.5</v>
      </c>
      <c r="D301" s="40">
        <v>5590.5999999999995</v>
      </c>
      <c r="E301" s="40">
        <v>5436.8999999999987</v>
      </c>
      <c r="F301" s="40">
        <v>5198.2999999999993</v>
      </c>
      <c r="G301" s="40">
        <v>5044.5999999999985</v>
      </c>
      <c r="H301" s="40">
        <v>5829.1999999999989</v>
      </c>
      <c r="I301" s="40">
        <v>5982.9</v>
      </c>
      <c r="J301" s="40">
        <v>6221.4999999999991</v>
      </c>
      <c r="K301" s="31">
        <v>5744.3</v>
      </c>
      <c r="L301" s="31">
        <v>5352</v>
      </c>
      <c r="M301" s="31">
        <v>7.0624099999999999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910.15</v>
      </c>
      <c r="D302" s="40">
        <v>916.63333333333333</v>
      </c>
      <c r="E302" s="40">
        <v>901.76666666666665</v>
      </c>
      <c r="F302" s="40">
        <v>893.38333333333333</v>
      </c>
      <c r="G302" s="40">
        <v>878.51666666666665</v>
      </c>
      <c r="H302" s="40">
        <v>925.01666666666665</v>
      </c>
      <c r="I302" s="40">
        <v>939.88333333333321</v>
      </c>
      <c r="J302" s="40">
        <v>948.26666666666665</v>
      </c>
      <c r="K302" s="31">
        <v>931.5</v>
      </c>
      <c r="L302" s="31">
        <v>908.25</v>
      </c>
      <c r="M302" s="31">
        <v>9.1063799999999997</v>
      </c>
      <c r="N302" s="1"/>
      <c r="O302" s="1"/>
    </row>
    <row r="303" spans="1:15" ht="12.75" customHeight="1">
      <c r="A303" s="31">
        <v>293</v>
      </c>
      <c r="B303" s="31" t="s">
        <v>445</v>
      </c>
      <c r="C303" s="31">
        <v>4546.1000000000004</v>
      </c>
      <c r="D303" s="40">
        <v>4467.6166666666668</v>
      </c>
      <c r="E303" s="40">
        <v>4291.2333333333336</v>
      </c>
      <c r="F303" s="40">
        <v>4036.3666666666668</v>
      </c>
      <c r="G303" s="40">
        <v>3859.9833333333336</v>
      </c>
      <c r="H303" s="40">
        <v>4722.4833333333336</v>
      </c>
      <c r="I303" s="40">
        <v>4898.8666666666668</v>
      </c>
      <c r="J303" s="40">
        <v>5153.7333333333336</v>
      </c>
      <c r="K303" s="31">
        <v>4644</v>
      </c>
      <c r="L303" s="31">
        <v>4212.75</v>
      </c>
      <c r="M303" s="31">
        <v>5.1246999999999998</v>
      </c>
      <c r="N303" s="1"/>
      <c r="O303" s="1"/>
    </row>
    <row r="304" spans="1:15" ht="12.75" customHeight="1">
      <c r="A304" s="31">
        <v>294</v>
      </c>
      <c r="B304" s="31" t="s">
        <v>867</v>
      </c>
      <c r="C304" s="31">
        <v>437.6</v>
      </c>
      <c r="D304" s="40">
        <v>442.13333333333338</v>
      </c>
      <c r="E304" s="40">
        <v>430.46666666666675</v>
      </c>
      <c r="F304" s="40">
        <v>423.33333333333337</v>
      </c>
      <c r="G304" s="40">
        <v>411.66666666666674</v>
      </c>
      <c r="H304" s="40">
        <v>449.26666666666677</v>
      </c>
      <c r="I304" s="40">
        <v>460.93333333333339</v>
      </c>
      <c r="J304" s="40">
        <v>468.06666666666678</v>
      </c>
      <c r="K304" s="31">
        <v>453.8</v>
      </c>
      <c r="L304" s="31">
        <v>435</v>
      </c>
      <c r="M304" s="31">
        <v>11.036300000000001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954.45</v>
      </c>
      <c r="D305" s="40">
        <v>960.23333333333323</v>
      </c>
      <c r="E305" s="40">
        <v>941.46666666666647</v>
      </c>
      <c r="F305" s="40">
        <v>928.48333333333323</v>
      </c>
      <c r="G305" s="40">
        <v>909.71666666666647</v>
      </c>
      <c r="H305" s="40">
        <v>973.21666666666647</v>
      </c>
      <c r="I305" s="40">
        <v>991.98333333333312</v>
      </c>
      <c r="J305" s="40">
        <v>1004.9666666666665</v>
      </c>
      <c r="K305" s="31">
        <v>979</v>
      </c>
      <c r="L305" s="31">
        <v>947.25</v>
      </c>
      <c r="M305" s="31">
        <v>54.166080000000001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179.1</v>
      </c>
      <c r="D306" s="40">
        <v>180.30000000000004</v>
      </c>
      <c r="E306" s="40">
        <v>177.35000000000008</v>
      </c>
      <c r="F306" s="40">
        <v>175.60000000000005</v>
      </c>
      <c r="G306" s="40">
        <v>172.65000000000009</v>
      </c>
      <c r="H306" s="40">
        <v>182.05000000000007</v>
      </c>
      <c r="I306" s="40">
        <v>185.00000000000006</v>
      </c>
      <c r="J306" s="40">
        <v>186.75000000000006</v>
      </c>
      <c r="K306" s="31">
        <v>183.25</v>
      </c>
      <c r="L306" s="31">
        <v>178.55</v>
      </c>
      <c r="M306" s="31">
        <v>39.137619999999998</v>
      </c>
      <c r="N306" s="1"/>
      <c r="O306" s="1"/>
    </row>
    <row r="307" spans="1:15" ht="12.75" customHeight="1">
      <c r="A307" s="31">
        <v>297</v>
      </c>
      <c r="B307" s="31" t="s">
        <v>318</v>
      </c>
      <c r="C307" s="31">
        <v>20.149999999999999</v>
      </c>
      <c r="D307" s="40">
        <v>20.216666666666665</v>
      </c>
      <c r="E307" s="40">
        <v>19.983333333333331</v>
      </c>
      <c r="F307" s="40">
        <v>19.816666666666666</v>
      </c>
      <c r="G307" s="40">
        <v>19.583333333333332</v>
      </c>
      <c r="H307" s="40">
        <v>20.383333333333329</v>
      </c>
      <c r="I307" s="40">
        <v>20.616666666666664</v>
      </c>
      <c r="J307" s="40">
        <v>20.783333333333328</v>
      </c>
      <c r="K307" s="31">
        <v>20.45</v>
      </c>
      <c r="L307" s="31">
        <v>20.05</v>
      </c>
      <c r="M307" s="31">
        <v>26.23263</v>
      </c>
      <c r="N307" s="1"/>
      <c r="O307" s="1"/>
    </row>
    <row r="308" spans="1:15" ht="12.75" customHeight="1">
      <c r="A308" s="31">
        <v>298</v>
      </c>
      <c r="B308" s="31" t="s">
        <v>448</v>
      </c>
      <c r="C308" s="31">
        <v>288.35000000000002</v>
      </c>
      <c r="D308" s="40">
        <v>292.7166666666667</v>
      </c>
      <c r="E308" s="40">
        <v>281.63333333333338</v>
      </c>
      <c r="F308" s="40">
        <v>274.91666666666669</v>
      </c>
      <c r="G308" s="40">
        <v>263.83333333333337</v>
      </c>
      <c r="H308" s="40">
        <v>299.43333333333339</v>
      </c>
      <c r="I308" s="40">
        <v>310.51666666666665</v>
      </c>
      <c r="J308" s="40">
        <v>317.23333333333341</v>
      </c>
      <c r="K308" s="31">
        <v>303.8</v>
      </c>
      <c r="L308" s="31">
        <v>286</v>
      </c>
      <c r="M308" s="31">
        <v>13.715450000000001</v>
      </c>
      <c r="N308" s="1"/>
      <c r="O308" s="1"/>
    </row>
    <row r="309" spans="1:15" ht="12.75" customHeight="1">
      <c r="A309" s="31">
        <v>299</v>
      </c>
      <c r="B309" s="31" t="s">
        <v>450</v>
      </c>
      <c r="C309" s="31">
        <v>764.85</v>
      </c>
      <c r="D309" s="40">
        <v>765.2166666666667</v>
      </c>
      <c r="E309" s="40">
        <v>755.53333333333342</v>
      </c>
      <c r="F309" s="40">
        <v>746.2166666666667</v>
      </c>
      <c r="G309" s="40">
        <v>736.53333333333342</v>
      </c>
      <c r="H309" s="40">
        <v>774.53333333333342</v>
      </c>
      <c r="I309" s="40">
        <v>784.21666666666681</v>
      </c>
      <c r="J309" s="40">
        <v>793.53333333333342</v>
      </c>
      <c r="K309" s="31">
        <v>774.9</v>
      </c>
      <c r="L309" s="31">
        <v>755.9</v>
      </c>
      <c r="M309" s="31">
        <v>0.92284999999999995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189.85</v>
      </c>
      <c r="D310" s="40">
        <v>189.78333333333333</v>
      </c>
      <c r="E310" s="40">
        <v>187.06666666666666</v>
      </c>
      <c r="F310" s="40">
        <v>184.28333333333333</v>
      </c>
      <c r="G310" s="40">
        <v>181.56666666666666</v>
      </c>
      <c r="H310" s="40">
        <v>192.56666666666666</v>
      </c>
      <c r="I310" s="40">
        <v>195.2833333333333</v>
      </c>
      <c r="J310" s="40">
        <v>198.06666666666666</v>
      </c>
      <c r="K310" s="31">
        <v>192.5</v>
      </c>
      <c r="L310" s="31">
        <v>187</v>
      </c>
      <c r="M310" s="31">
        <v>43.872219999999999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551.75</v>
      </c>
      <c r="D311" s="40">
        <v>552</v>
      </c>
      <c r="E311" s="40">
        <v>549</v>
      </c>
      <c r="F311" s="40">
        <v>546.25</v>
      </c>
      <c r="G311" s="40">
        <v>543.25</v>
      </c>
      <c r="H311" s="40">
        <v>554.75</v>
      </c>
      <c r="I311" s="40">
        <v>557.75</v>
      </c>
      <c r="J311" s="40">
        <v>560.5</v>
      </c>
      <c r="K311" s="31">
        <v>555</v>
      </c>
      <c r="L311" s="31">
        <v>549.25</v>
      </c>
      <c r="M311" s="31">
        <v>8.9231099999999994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8274.75</v>
      </c>
      <c r="D312" s="40">
        <v>8213.2666666666664</v>
      </c>
      <c r="E312" s="40">
        <v>8076.5333333333328</v>
      </c>
      <c r="F312" s="40">
        <v>7878.3166666666666</v>
      </c>
      <c r="G312" s="40">
        <v>7741.583333333333</v>
      </c>
      <c r="H312" s="40">
        <v>8411.4833333333336</v>
      </c>
      <c r="I312" s="40">
        <v>8548.2166666666672</v>
      </c>
      <c r="J312" s="40">
        <v>8746.4333333333325</v>
      </c>
      <c r="K312" s="31">
        <v>8350</v>
      </c>
      <c r="L312" s="31">
        <v>8015.05</v>
      </c>
      <c r="M312" s="31">
        <v>23.772680000000001</v>
      </c>
      <c r="N312" s="1"/>
      <c r="O312" s="1"/>
    </row>
    <row r="313" spans="1:15" ht="12.75" customHeight="1">
      <c r="A313" s="31">
        <v>303</v>
      </c>
      <c r="B313" s="31" t="s">
        <v>868</v>
      </c>
      <c r="C313" s="31">
        <v>2885</v>
      </c>
      <c r="D313" s="40">
        <v>2903.8666666666668</v>
      </c>
      <c r="E313" s="40">
        <v>2839.3833333333337</v>
      </c>
      <c r="F313" s="40">
        <v>2793.7666666666669</v>
      </c>
      <c r="G313" s="40">
        <v>2729.2833333333338</v>
      </c>
      <c r="H313" s="40">
        <v>2949.4833333333336</v>
      </c>
      <c r="I313" s="40">
        <v>3013.9666666666672</v>
      </c>
      <c r="J313" s="40">
        <v>3059.5833333333335</v>
      </c>
      <c r="K313" s="31">
        <v>2968.35</v>
      </c>
      <c r="L313" s="31">
        <v>2858.25</v>
      </c>
      <c r="M313" s="31">
        <v>0.62007999999999996</v>
      </c>
      <c r="N313" s="1"/>
      <c r="O313" s="1"/>
    </row>
    <row r="314" spans="1:15" ht="12.75" customHeight="1">
      <c r="A314" s="31">
        <v>304</v>
      </c>
      <c r="B314" s="31" t="s">
        <v>452</v>
      </c>
      <c r="C314" s="31">
        <v>367.7</v>
      </c>
      <c r="D314" s="40">
        <v>368.41666666666669</v>
      </c>
      <c r="E314" s="40">
        <v>359.83333333333337</v>
      </c>
      <c r="F314" s="40">
        <v>351.9666666666667</v>
      </c>
      <c r="G314" s="40">
        <v>343.38333333333338</v>
      </c>
      <c r="H314" s="40">
        <v>376.28333333333336</v>
      </c>
      <c r="I314" s="40">
        <v>384.86666666666673</v>
      </c>
      <c r="J314" s="40">
        <v>392.73333333333335</v>
      </c>
      <c r="K314" s="31">
        <v>377</v>
      </c>
      <c r="L314" s="31">
        <v>360.55</v>
      </c>
      <c r="M314" s="31">
        <v>14.755319999999999</v>
      </c>
      <c r="N314" s="1"/>
      <c r="O314" s="1"/>
    </row>
    <row r="315" spans="1:15" ht="12.75" customHeight="1">
      <c r="A315" s="31">
        <v>305</v>
      </c>
      <c r="B315" s="31" t="s">
        <v>453</v>
      </c>
      <c r="C315" s="31">
        <v>287.95</v>
      </c>
      <c r="D315" s="40">
        <v>290.83333333333331</v>
      </c>
      <c r="E315" s="40">
        <v>283.31666666666661</v>
      </c>
      <c r="F315" s="40">
        <v>278.68333333333328</v>
      </c>
      <c r="G315" s="40">
        <v>271.16666666666657</v>
      </c>
      <c r="H315" s="40">
        <v>295.46666666666664</v>
      </c>
      <c r="I315" s="40">
        <v>302.98333333333341</v>
      </c>
      <c r="J315" s="40">
        <v>307.61666666666667</v>
      </c>
      <c r="K315" s="31">
        <v>298.35000000000002</v>
      </c>
      <c r="L315" s="31">
        <v>286.2</v>
      </c>
      <c r="M315" s="31">
        <v>5.9857500000000003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928.35</v>
      </c>
      <c r="D316" s="40">
        <v>933.01666666666677</v>
      </c>
      <c r="E316" s="40">
        <v>921.33333333333348</v>
      </c>
      <c r="F316" s="40">
        <v>914.31666666666672</v>
      </c>
      <c r="G316" s="40">
        <v>902.63333333333344</v>
      </c>
      <c r="H316" s="40">
        <v>940.03333333333353</v>
      </c>
      <c r="I316" s="40">
        <v>951.7166666666667</v>
      </c>
      <c r="J316" s="40">
        <v>958.73333333333358</v>
      </c>
      <c r="K316" s="31">
        <v>944.7</v>
      </c>
      <c r="L316" s="31">
        <v>926</v>
      </c>
      <c r="M316" s="31">
        <v>12.892620000000001</v>
      </c>
      <c r="N316" s="1"/>
      <c r="O316" s="1"/>
    </row>
    <row r="317" spans="1:15" ht="12.75" customHeight="1">
      <c r="A317" s="31">
        <v>307</v>
      </c>
      <c r="B317" s="31" t="s">
        <v>458</v>
      </c>
      <c r="C317" s="31">
        <v>1871.9</v>
      </c>
      <c r="D317" s="40">
        <v>1889.7666666666667</v>
      </c>
      <c r="E317" s="40">
        <v>1843.5333333333333</v>
      </c>
      <c r="F317" s="40">
        <v>1815.1666666666667</v>
      </c>
      <c r="G317" s="40">
        <v>1768.9333333333334</v>
      </c>
      <c r="H317" s="40">
        <v>1918.1333333333332</v>
      </c>
      <c r="I317" s="40">
        <v>1964.3666666666663</v>
      </c>
      <c r="J317" s="40">
        <v>1992.7333333333331</v>
      </c>
      <c r="K317" s="31">
        <v>1936</v>
      </c>
      <c r="L317" s="31">
        <v>1861.4</v>
      </c>
      <c r="M317" s="31">
        <v>4.4784499999999996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3247.6</v>
      </c>
      <c r="D318" s="40">
        <v>3252.5500000000006</v>
      </c>
      <c r="E318" s="40">
        <v>3106.1000000000013</v>
      </c>
      <c r="F318" s="40">
        <v>2964.6000000000008</v>
      </c>
      <c r="G318" s="40">
        <v>2818.1500000000015</v>
      </c>
      <c r="H318" s="40">
        <v>3394.0500000000011</v>
      </c>
      <c r="I318" s="40">
        <v>3540.5000000000009</v>
      </c>
      <c r="J318" s="40">
        <v>3682.0000000000009</v>
      </c>
      <c r="K318" s="31">
        <v>3399</v>
      </c>
      <c r="L318" s="31">
        <v>3111.05</v>
      </c>
      <c r="M318" s="31">
        <v>6.5865799999999997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948.6</v>
      </c>
      <c r="D319" s="40">
        <v>950.76666666666677</v>
      </c>
      <c r="E319" s="40">
        <v>942.68333333333351</v>
      </c>
      <c r="F319" s="40">
        <v>936.76666666666677</v>
      </c>
      <c r="G319" s="40">
        <v>928.68333333333351</v>
      </c>
      <c r="H319" s="40">
        <v>956.68333333333351</v>
      </c>
      <c r="I319" s="40">
        <v>964.76666666666677</v>
      </c>
      <c r="J319" s="40">
        <v>970.68333333333351</v>
      </c>
      <c r="K319" s="31">
        <v>958.85</v>
      </c>
      <c r="L319" s="31">
        <v>944.85</v>
      </c>
      <c r="M319" s="31">
        <v>7.62507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999.95</v>
      </c>
      <c r="D320" s="40">
        <v>1002.9333333333334</v>
      </c>
      <c r="E320" s="40">
        <v>995.01666666666677</v>
      </c>
      <c r="F320" s="40">
        <v>990.08333333333337</v>
      </c>
      <c r="G320" s="40">
        <v>982.16666666666674</v>
      </c>
      <c r="H320" s="40">
        <v>1007.8666666666668</v>
      </c>
      <c r="I320" s="40">
        <v>1015.7833333333333</v>
      </c>
      <c r="J320" s="40">
        <v>1020.7166666666668</v>
      </c>
      <c r="K320" s="31">
        <v>1010.85</v>
      </c>
      <c r="L320" s="31">
        <v>998</v>
      </c>
      <c r="M320" s="31">
        <v>1.7285200000000001</v>
      </c>
      <c r="N320" s="1"/>
      <c r="O320" s="1"/>
    </row>
    <row r="321" spans="1:15" ht="12.75" customHeight="1">
      <c r="A321" s="31">
        <v>311</v>
      </c>
      <c r="B321" s="31" t="s">
        <v>449</v>
      </c>
      <c r="C321" s="31">
        <v>240.4</v>
      </c>
      <c r="D321" s="40">
        <v>241.76666666666668</v>
      </c>
      <c r="E321" s="40">
        <v>237.73333333333335</v>
      </c>
      <c r="F321" s="40">
        <v>235.06666666666666</v>
      </c>
      <c r="G321" s="40">
        <v>231.03333333333333</v>
      </c>
      <c r="H321" s="40">
        <v>244.43333333333337</v>
      </c>
      <c r="I321" s="40">
        <v>248.46666666666673</v>
      </c>
      <c r="J321" s="40">
        <v>251.13333333333338</v>
      </c>
      <c r="K321" s="31">
        <v>245.8</v>
      </c>
      <c r="L321" s="31">
        <v>239.1</v>
      </c>
      <c r="M321" s="31">
        <v>1.41483</v>
      </c>
      <c r="N321" s="1"/>
      <c r="O321" s="1"/>
    </row>
    <row r="322" spans="1:15" ht="12.75" customHeight="1">
      <c r="A322" s="31">
        <v>312</v>
      </c>
      <c r="B322" s="31" t="s">
        <v>456</v>
      </c>
      <c r="C322" s="31">
        <v>193.35</v>
      </c>
      <c r="D322" s="40">
        <v>194.28333333333333</v>
      </c>
      <c r="E322" s="40">
        <v>191.96666666666667</v>
      </c>
      <c r="F322" s="40">
        <v>190.58333333333334</v>
      </c>
      <c r="G322" s="40">
        <v>188.26666666666668</v>
      </c>
      <c r="H322" s="40">
        <v>195.66666666666666</v>
      </c>
      <c r="I322" s="40">
        <v>197.98333333333332</v>
      </c>
      <c r="J322" s="40">
        <v>199.36666666666665</v>
      </c>
      <c r="K322" s="31">
        <v>196.6</v>
      </c>
      <c r="L322" s="31">
        <v>192.9</v>
      </c>
      <c r="M322" s="31">
        <v>1.6579699999999999</v>
      </c>
      <c r="N322" s="1"/>
      <c r="O322" s="1"/>
    </row>
    <row r="323" spans="1:15" ht="12.75" customHeight="1">
      <c r="A323" s="31">
        <v>313</v>
      </c>
      <c r="B323" s="31" t="s">
        <v>454</v>
      </c>
      <c r="C323" s="31">
        <v>169.2</v>
      </c>
      <c r="D323" s="40">
        <v>170.63333333333333</v>
      </c>
      <c r="E323" s="40">
        <v>166.56666666666666</v>
      </c>
      <c r="F323" s="40">
        <v>163.93333333333334</v>
      </c>
      <c r="G323" s="40">
        <v>159.86666666666667</v>
      </c>
      <c r="H323" s="40">
        <v>173.26666666666665</v>
      </c>
      <c r="I323" s="40">
        <v>177.33333333333331</v>
      </c>
      <c r="J323" s="40">
        <v>179.96666666666664</v>
      </c>
      <c r="K323" s="31">
        <v>174.7</v>
      </c>
      <c r="L323" s="31">
        <v>168</v>
      </c>
      <c r="M323" s="31">
        <v>3.8892600000000002</v>
      </c>
      <c r="N323" s="1"/>
      <c r="O323" s="1"/>
    </row>
    <row r="324" spans="1:15" ht="12.75" customHeight="1">
      <c r="A324" s="31">
        <v>314</v>
      </c>
      <c r="B324" s="31" t="s">
        <v>455</v>
      </c>
      <c r="C324" s="31">
        <v>915.7</v>
      </c>
      <c r="D324" s="40">
        <v>919.5333333333333</v>
      </c>
      <c r="E324" s="40">
        <v>901.06666666666661</v>
      </c>
      <c r="F324" s="40">
        <v>886.43333333333328</v>
      </c>
      <c r="G324" s="40">
        <v>867.96666666666658</v>
      </c>
      <c r="H324" s="40">
        <v>934.16666666666663</v>
      </c>
      <c r="I324" s="40">
        <v>952.63333333333333</v>
      </c>
      <c r="J324" s="40">
        <v>967.26666666666665</v>
      </c>
      <c r="K324" s="31">
        <v>938</v>
      </c>
      <c r="L324" s="31">
        <v>904.9</v>
      </c>
      <c r="M324" s="31">
        <v>1.61555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4988.95</v>
      </c>
      <c r="D325" s="40">
        <v>4965</v>
      </c>
      <c r="E325" s="40">
        <v>4912</v>
      </c>
      <c r="F325" s="40">
        <v>4835.05</v>
      </c>
      <c r="G325" s="40">
        <v>4782.05</v>
      </c>
      <c r="H325" s="40">
        <v>5041.95</v>
      </c>
      <c r="I325" s="40">
        <v>5094.95</v>
      </c>
      <c r="J325" s="40">
        <v>5171.8999999999996</v>
      </c>
      <c r="K325" s="31">
        <v>5018</v>
      </c>
      <c r="L325" s="31">
        <v>4888.05</v>
      </c>
      <c r="M325" s="31">
        <v>9.1029599999999995</v>
      </c>
      <c r="N325" s="1"/>
      <c r="O325" s="1"/>
    </row>
    <row r="326" spans="1:15" ht="12.75" customHeight="1">
      <c r="A326" s="31">
        <v>316</v>
      </c>
      <c r="B326" s="31" t="s">
        <v>446</v>
      </c>
      <c r="C326" s="31">
        <v>41.25</v>
      </c>
      <c r="D326" s="40">
        <v>41.35</v>
      </c>
      <c r="E326" s="40">
        <v>41</v>
      </c>
      <c r="F326" s="40">
        <v>40.75</v>
      </c>
      <c r="G326" s="40">
        <v>40.4</v>
      </c>
      <c r="H326" s="40">
        <v>41.6</v>
      </c>
      <c r="I326" s="40">
        <v>41.95000000000001</v>
      </c>
      <c r="J326" s="40">
        <v>42.2</v>
      </c>
      <c r="K326" s="31">
        <v>41.7</v>
      </c>
      <c r="L326" s="31">
        <v>41.1</v>
      </c>
      <c r="M326" s="31">
        <v>5.8698899999999998</v>
      </c>
      <c r="N326" s="1"/>
      <c r="O326" s="1"/>
    </row>
    <row r="327" spans="1:15" ht="12.75" customHeight="1">
      <c r="A327" s="31">
        <v>317</v>
      </c>
      <c r="B327" s="31" t="s">
        <v>447</v>
      </c>
      <c r="C327" s="31">
        <v>173.9</v>
      </c>
      <c r="D327" s="40">
        <v>174.20000000000002</v>
      </c>
      <c r="E327" s="40">
        <v>172.45000000000005</v>
      </c>
      <c r="F327" s="40">
        <v>171.00000000000003</v>
      </c>
      <c r="G327" s="40">
        <v>169.25000000000006</v>
      </c>
      <c r="H327" s="40">
        <v>175.65000000000003</v>
      </c>
      <c r="I327" s="40">
        <v>177.39999999999998</v>
      </c>
      <c r="J327" s="40">
        <v>178.85000000000002</v>
      </c>
      <c r="K327" s="31">
        <v>175.95</v>
      </c>
      <c r="L327" s="31">
        <v>172.75</v>
      </c>
      <c r="M327" s="31">
        <v>4.7633400000000004</v>
      </c>
      <c r="N327" s="1"/>
      <c r="O327" s="1"/>
    </row>
    <row r="328" spans="1:15" ht="12.75" customHeight="1">
      <c r="A328" s="31">
        <v>318</v>
      </c>
      <c r="B328" s="31" t="s">
        <v>457</v>
      </c>
      <c r="C328" s="31">
        <v>920.1</v>
      </c>
      <c r="D328" s="40">
        <v>928.95000000000016</v>
      </c>
      <c r="E328" s="40">
        <v>906.20000000000027</v>
      </c>
      <c r="F328" s="40">
        <v>892.30000000000007</v>
      </c>
      <c r="G328" s="40">
        <v>869.55000000000018</v>
      </c>
      <c r="H328" s="40">
        <v>942.85000000000036</v>
      </c>
      <c r="I328" s="40">
        <v>965.60000000000014</v>
      </c>
      <c r="J328" s="40">
        <v>979.50000000000045</v>
      </c>
      <c r="K328" s="31">
        <v>951.7</v>
      </c>
      <c r="L328" s="31">
        <v>915.05</v>
      </c>
      <c r="M328" s="31">
        <v>2.8003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3442.65</v>
      </c>
      <c r="D329" s="40">
        <v>3445.5</v>
      </c>
      <c r="E329" s="40">
        <v>3399.2</v>
      </c>
      <c r="F329" s="40">
        <v>3355.75</v>
      </c>
      <c r="G329" s="40">
        <v>3309.45</v>
      </c>
      <c r="H329" s="40">
        <v>3488.95</v>
      </c>
      <c r="I329" s="40">
        <v>3535.25</v>
      </c>
      <c r="J329" s="40">
        <v>3578.7</v>
      </c>
      <c r="K329" s="31">
        <v>3491.8</v>
      </c>
      <c r="L329" s="31">
        <v>3402.05</v>
      </c>
      <c r="M329" s="31">
        <v>5.4720000000000004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79374.149999999994</v>
      </c>
      <c r="D330" s="40">
        <v>79133.733333333337</v>
      </c>
      <c r="E330" s="40">
        <v>78767.466666666674</v>
      </c>
      <c r="F330" s="40">
        <v>78160.78333333334</v>
      </c>
      <c r="G330" s="40">
        <v>77794.516666666677</v>
      </c>
      <c r="H330" s="40">
        <v>79740.416666666672</v>
      </c>
      <c r="I330" s="40">
        <v>80106.683333333334</v>
      </c>
      <c r="J330" s="40">
        <v>80713.366666666669</v>
      </c>
      <c r="K330" s="31">
        <v>79500</v>
      </c>
      <c r="L330" s="31">
        <v>78527.05</v>
      </c>
      <c r="M330" s="31">
        <v>0.10113</v>
      </c>
      <c r="N330" s="1"/>
      <c r="O330" s="1"/>
    </row>
    <row r="331" spans="1:15" ht="12.75" customHeight="1">
      <c r="A331" s="31">
        <v>321</v>
      </c>
      <c r="B331" s="31" t="s">
        <v>451</v>
      </c>
      <c r="C331" s="31">
        <v>47.25</v>
      </c>
      <c r="D331" s="40">
        <v>47.6</v>
      </c>
      <c r="E331" s="40">
        <v>46.7</v>
      </c>
      <c r="F331" s="40">
        <v>46.15</v>
      </c>
      <c r="G331" s="40">
        <v>45.25</v>
      </c>
      <c r="H331" s="40">
        <v>48.150000000000006</v>
      </c>
      <c r="I331" s="40">
        <v>49.05</v>
      </c>
      <c r="J331" s="40">
        <v>49.600000000000009</v>
      </c>
      <c r="K331" s="31">
        <v>48.5</v>
      </c>
      <c r="L331" s="31">
        <v>47.05</v>
      </c>
      <c r="M331" s="31">
        <v>6.22912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1639.2</v>
      </c>
      <c r="D332" s="40">
        <v>1643.05</v>
      </c>
      <c r="E332" s="40">
        <v>1621.1499999999999</v>
      </c>
      <c r="F332" s="40">
        <v>1603.1</v>
      </c>
      <c r="G332" s="40">
        <v>1581.1999999999998</v>
      </c>
      <c r="H332" s="40">
        <v>1661.1</v>
      </c>
      <c r="I332" s="40">
        <v>1683</v>
      </c>
      <c r="J332" s="40">
        <v>1701.05</v>
      </c>
      <c r="K332" s="31">
        <v>1664.95</v>
      </c>
      <c r="L332" s="31">
        <v>1625</v>
      </c>
      <c r="M332" s="31">
        <v>8.9843399999999995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419.2</v>
      </c>
      <c r="D333" s="40">
        <v>419.23333333333335</v>
      </c>
      <c r="E333" s="40">
        <v>415.9666666666667</v>
      </c>
      <c r="F333" s="40">
        <v>412.73333333333335</v>
      </c>
      <c r="G333" s="40">
        <v>409.4666666666667</v>
      </c>
      <c r="H333" s="40">
        <v>422.4666666666667</v>
      </c>
      <c r="I333" s="40">
        <v>425.73333333333335</v>
      </c>
      <c r="J333" s="40">
        <v>428.9666666666667</v>
      </c>
      <c r="K333" s="31">
        <v>422.5</v>
      </c>
      <c r="L333" s="31">
        <v>416</v>
      </c>
      <c r="M333" s="31">
        <v>2.6395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821.35</v>
      </c>
      <c r="D334" s="40">
        <v>823.98333333333323</v>
      </c>
      <c r="E334" s="40">
        <v>813.96666666666647</v>
      </c>
      <c r="F334" s="40">
        <v>806.58333333333326</v>
      </c>
      <c r="G334" s="40">
        <v>796.56666666666649</v>
      </c>
      <c r="H334" s="40">
        <v>831.36666666666645</v>
      </c>
      <c r="I334" s="40">
        <v>841.3833333333331</v>
      </c>
      <c r="J334" s="40">
        <v>848.76666666666642</v>
      </c>
      <c r="K334" s="31">
        <v>834</v>
      </c>
      <c r="L334" s="31">
        <v>816.6</v>
      </c>
      <c r="M334" s="31">
        <v>0.83792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98.75</v>
      </c>
      <c r="D335" s="40">
        <v>99</v>
      </c>
      <c r="E335" s="40">
        <v>97.85</v>
      </c>
      <c r="F335" s="40">
        <v>96.949999999999989</v>
      </c>
      <c r="G335" s="40">
        <v>95.799999999999983</v>
      </c>
      <c r="H335" s="40">
        <v>99.9</v>
      </c>
      <c r="I335" s="40">
        <v>101.05000000000001</v>
      </c>
      <c r="J335" s="40">
        <v>101.95000000000002</v>
      </c>
      <c r="K335" s="31">
        <v>100.15</v>
      </c>
      <c r="L335" s="31">
        <v>98.1</v>
      </c>
      <c r="M335" s="31">
        <v>157.77284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6545</v>
      </c>
      <c r="D336" s="40">
        <v>6557.416666666667</v>
      </c>
      <c r="E336" s="40">
        <v>6477.6833333333343</v>
      </c>
      <c r="F336" s="40">
        <v>6410.3666666666677</v>
      </c>
      <c r="G336" s="40">
        <v>6330.633333333335</v>
      </c>
      <c r="H336" s="40">
        <v>6624.7333333333336</v>
      </c>
      <c r="I336" s="40">
        <v>6704.4666666666653</v>
      </c>
      <c r="J336" s="40">
        <v>6771.7833333333328</v>
      </c>
      <c r="K336" s="31">
        <v>6637.15</v>
      </c>
      <c r="L336" s="31">
        <v>6490.1</v>
      </c>
      <c r="M336" s="31">
        <v>3.8633899999999999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3572.35</v>
      </c>
      <c r="D337" s="40">
        <v>3554.75</v>
      </c>
      <c r="E337" s="40">
        <v>3515</v>
      </c>
      <c r="F337" s="40">
        <v>3457.65</v>
      </c>
      <c r="G337" s="40">
        <v>3417.9</v>
      </c>
      <c r="H337" s="40">
        <v>3612.1</v>
      </c>
      <c r="I337" s="40">
        <v>3651.85</v>
      </c>
      <c r="J337" s="40">
        <v>3709.2</v>
      </c>
      <c r="K337" s="31">
        <v>3594.5</v>
      </c>
      <c r="L337" s="31">
        <v>3497.4</v>
      </c>
      <c r="M337" s="31">
        <v>1.3932800000000001</v>
      </c>
      <c r="N337" s="1"/>
      <c r="O337" s="1"/>
    </row>
    <row r="338" spans="1:15" ht="12.75" customHeight="1">
      <c r="A338" s="31">
        <v>328</v>
      </c>
      <c r="B338" s="31" t="s">
        <v>869</v>
      </c>
      <c r="C338" s="31">
        <v>2305.5</v>
      </c>
      <c r="D338" s="40">
        <v>2315.8333333333335</v>
      </c>
      <c r="E338" s="40">
        <v>2279.666666666667</v>
      </c>
      <c r="F338" s="40">
        <v>2253.8333333333335</v>
      </c>
      <c r="G338" s="40">
        <v>2217.666666666667</v>
      </c>
      <c r="H338" s="40">
        <v>2341.666666666667</v>
      </c>
      <c r="I338" s="40">
        <v>2377.8333333333339</v>
      </c>
      <c r="J338" s="40">
        <v>2403.666666666667</v>
      </c>
      <c r="K338" s="31">
        <v>2352</v>
      </c>
      <c r="L338" s="31">
        <v>2290</v>
      </c>
      <c r="M338" s="31">
        <v>0.28339999999999999</v>
      </c>
      <c r="N338" s="1"/>
      <c r="O338" s="1"/>
    </row>
    <row r="339" spans="1:15" ht="12.75" customHeight="1">
      <c r="A339" s="31">
        <v>329</v>
      </c>
      <c r="B339" s="31" t="s">
        <v>459</v>
      </c>
      <c r="C339" s="31">
        <v>45.1</v>
      </c>
      <c r="D339" s="40">
        <v>45.383333333333333</v>
      </c>
      <c r="E339" s="40">
        <v>44.666666666666664</v>
      </c>
      <c r="F339" s="40">
        <v>44.233333333333334</v>
      </c>
      <c r="G339" s="40">
        <v>43.516666666666666</v>
      </c>
      <c r="H339" s="40">
        <v>45.816666666666663</v>
      </c>
      <c r="I339" s="40">
        <v>46.533333333333331</v>
      </c>
      <c r="J339" s="40">
        <v>46.966666666666661</v>
      </c>
      <c r="K339" s="31">
        <v>46.1</v>
      </c>
      <c r="L339" s="31">
        <v>44.95</v>
      </c>
      <c r="M339" s="31">
        <v>27.0916</v>
      </c>
      <c r="N339" s="1"/>
      <c r="O339" s="1"/>
    </row>
    <row r="340" spans="1:15" ht="12.75" customHeight="1">
      <c r="A340" s="31">
        <v>330</v>
      </c>
      <c r="B340" s="31" t="s">
        <v>460</v>
      </c>
      <c r="C340" s="31">
        <v>78.75</v>
      </c>
      <c r="D340" s="40">
        <v>79.266666666666666</v>
      </c>
      <c r="E340" s="40">
        <v>77.683333333333337</v>
      </c>
      <c r="F340" s="40">
        <v>76.616666666666674</v>
      </c>
      <c r="G340" s="40">
        <v>75.033333333333346</v>
      </c>
      <c r="H340" s="40">
        <v>80.333333333333329</v>
      </c>
      <c r="I340" s="40">
        <v>81.916666666666671</v>
      </c>
      <c r="J340" s="40">
        <v>82.98333333333332</v>
      </c>
      <c r="K340" s="31">
        <v>80.849999999999994</v>
      </c>
      <c r="L340" s="31">
        <v>78.2</v>
      </c>
      <c r="M340" s="31">
        <v>23.972200000000001</v>
      </c>
      <c r="N340" s="1"/>
      <c r="O340" s="1"/>
    </row>
    <row r="341" spans="1:15" ht="12.75" customHeight="1">
      <c r="A341" s="31">
        <v>331</v>
      </c>
      <c r="B341" s="31" t="s">
        <v>461</v>
      </c>
      <c r="C341" s="31">
        <v>630.29999999999995</v>
      </c>
      <c r="D341" s="40">
        <v>629.36666666666667</v>
      </c>
      <c r="E341" s="40">
        <v>619.93333333333339</v>
      </c>
      <c r="F341" s="40">
        <v>609.56666666666672</v>
      </c>
      <c r="G341" s="40">
        <v>600.13333333333344</v>
      </c>
      <c r="H341" s="40">
        <v>639.73333333333335</v>
      </c>
      <c r="I341" s="40">
        <v>649.16666666666652</v>
      </c>
      <c r="J341" s="40">
        <v>659.5333333333333</v>
      </c>
      <c r="K341" s="31">
        <v>638.79999999999995</v>
      </c>
      <c r="L341" s="31">
        <v>619</v>
      </c>
      <c r="M341" s="31">
        <v>0.51376999999999995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19477.05</v>
      </c>
      <c r="D342" s="40">
        <v>19468.350000000002</v>
      </c>
      <c r="E342" s="40">
        <v>19371.700000000004</v>
      </c>
      <c r="F342" s="40">
        <v>19266.350000000002</v>
      </c>
      <c r="G342" s="40">
        <v>19169.700000000004</v>
      </c>
      <c r="H342" s="40">
        <v>19573.700000000004</v>
      </c>
      <c r="I342" s="40">
        <v>19670.350000000006</v>
      </c>
      <c r="J342" s="40">
        <v>19775.700000000004</v>
      </c>
      <c r="K342" s="31">
        <v>19565</v>
      </c>
      <c r="L342" s="31">
        <v>19363</v>
      </c>
      <c r="M342" s="31">
        <v>0.54276000000000002</v>
      </c>
      <c r="N342" s="1"/>
      <c r="O342" s="1"/>
    </row>
    <row r="343" spans="1:15" ht="12.75" customHeight="1">
      <c r="A343" s="31">
        <v>333</v>
      </c>
      <c r="B343" s="31" t="s">
        <v>467</v>
      </c>
      <c r="C343" s="31">
        <v>83.7</v>
      </c>
      <c r="D343" s="40">
        <v>83.600000000000009</v>
      </c>
      <c r="E343" s="40">
        <v>80.500000000000014</v>
      </c>
      <c r="F343" s="40">
        <v>77.300000000000011</v>
      </c>
      <c r="G343" s="40">
        <v>74.200000000000017</v>
      </c>
      <c r="H343" s="40">
        <v>86.800000000000011</v>
      </c>
      <c r="I343" s="40">
        <v>89.9</v>
      </c>
      <c r="J343" s="40">
        <v>93.100000000000009</v>
      </c>
      <c r="K343" s="31">
        <v>86.7</v>
      </c>
      <c r="L343" s="31">
        <v>80.400000000000006</v>
      </c>
      <c r="M343" s="31">
        <v>32.052160000000001</v>
      </c>
      <c r="N343" s="1"/>
      <c r="O343" s="1"/>
    </row>
    <row r="344" spans="1:15" ht="12.75" customHeight="1">
      <c r="A344" s="31">
        <v>334</v>
      </c>
      <c r="B344" s="31" t="s">
        <v>466</v>
      </c>
      <c r="C344" s="31">
        <v>52.7</v>
      </c>
      <c r="D344" s="40">
        <v>53.083333333333336</v>
      </c>
      <c r="E344" s="40">
        <v>51.666666666666671</v>
      </c>
      <c r="F344" s="40">
        <v>50.633333333333333</v>
      </c>
      <c r="G344" s="40">
        <v>49.216666666666669</v>
      </c>
      <c r="H344" s="40">
        <v>54.116666666666674</v>
      </c>
      <c r="I344" s="40">
        <v>55.533333333333346</v>
      </c>
      <c r="J344" s="40">
        <v>56.566666666666677</v>
      </c>
      <c r="K344" s="31">
        <v>54.5</v>
      </c>
      <c r="L344" s="31">
        <v>52.05</v>
      </c>
      <c r="M344" s="31">
        <v>4.6751899999999997</v>
      </c>
      <c r="N344" s="1"/>
      <c r="O344" s="1"/>
    </row>
    <row r="345" spans="1:15" ht="12.75" customHeight="1">
      <c r="A345" s="31">
        <v>335</v>
      </c>
      <c r="B345" s="31" t="s">
        <v>465</v>
      </c>
      <c r="C345" s="31">
        <v>585.45000000000005</v>
      </c>
      <c r="D345" s="40">
        <v>584.19999999999993</v>
      </c>
      <c r="E345" s="40">
        <v>559.64999999999986</v>
      </c>
      <c r="F345" s="40">
        <v>533.84999999999991</v>
      </c>
      <c r="G345" s="40">
        <v>509.29999999999984</v>
      </c>
      <c r="H345" s="40">
        <v>609.99999999999989</v>
      </c>
      <c r="I345" s="40">
        <v>634.54999999999984</v>
      </c>
      <c r="J345" s="40">
        <v>660.34999999999991</v>
      </c>
      <c r="K345" s="31">
        <v>608.75</v>
      </c>
      <c r="L345" s="31">
        <v>558.4</v>
      </c>
      <c r="M345" s="31">
        <v>9.2403899999999997</v>
      </c>
      <c r="N345" s="1"/>
      <c r="O345" s="1"/>
    </row>
    <row r="346" spans="1:15" ht="12.75" customHeight="1">
      <c r="A346" s="31">
        <v>336</v>
      </c>
      <c r="B346" s="31" t="s">
        <v>462</v>
      </c>
      <c r="C346" s="31">
        <v>33.15</v>
      </c>
      <c r="D346" s="40">
        <v>33.616666666666667</v>
      </c>
      <c r="E346" s="40">
        <v>32.383333333333333</v>
      </c>
      <c r="F346" s="40">
        <v>31.616666666666667</v>
      </c>
      <c r="G346" s="40">
        <v>30.383333333333333</v>
      </c>
      <c r="H346" s="40">
        <v>34.383333333333333</v>
      </c>
      <c r="I346" s="40">
        <v>35.616666666666667</v>
      </c>
      <c r="J346" s="40">
        <v>36.383333333333333</v>
      </c>
      <c r="K346" s="31">
        <v>34.85</v>
      </c>
      <c r="L346" s="31">
        <v>32.85</v>
      </c>
      <c r="M346" s="31">
        <v>143.67451</v>
      </c>
      <c r="N346" s="1"/>
      <c r="O346" s="1"/>
    </row>
    <row r="347" spans="1:15" ht="12.75" customHeight="1">
      <c r="A347" s="31">
        <v>337</v>
      </c>
      <c r="B347" s="31" t="s">
        <v>538</v>
      </c>
      <c r="C347" s="31">
        <v>155.19999999999999</v>
      </c>
      <c r="D347" s="40">
        <v>155.23333333333332</v>
      </c>
      <c r="E347" s="40">
        <v>153.46666666666664</v>
      </c>
      <c r="F347" s="40">
        <v>151.73333333333332</v>
      </c>
      <c r="G347" s="40">
        <v>149.96666666666664</v>
      </c>
      <c r="H347" s="40">
        <v>156.96666666666664</v>
      </c>
      <c r="I347" s="40">
        <v>158.73333333333335</v>
      </c>
      <c r="J347" s="40">
        <v>160.46666666666664</v>
      </c>
      <c r="K347" s="31">
        <v>157</v>
      </c>
      <c r="L347" s="31">
        <v>153.5</v>
      </c>
      <c r="M347" s="31">
        <v>1.32558</v>
      </c>
      <c r="N347" s="1"/>
      <c r="O347" s="1"/>
    </row>
    <row r="348" spans="1:15" ht="12.75" customHeight="1">
      <c r="A348" s="31">
        <v>338</v>
      </c>
      <c r="B348" s="31" t="s">
        <v>468</v>
      </c>
      <c r="C348" s="31">
        <v>2350.5500000000002</v>
      </c>
      <c r="D348" s="40">
        <v>2341.3166666666671</v>
      </c>
      <c r="E348" s="40">
        <v>2294.233333333334</v>
      </c>
      <c r="F348" s="40">
        <v>2237.916666666667</v>
      </c>
      <c r="G348" s="40">
        <v>2190.8333333333339</v>
      </c>
      <c r="H348" s="40">
        <v>2397.6333333333341</v>
      </c>
      <c r="I348" s="40">
        <v>2444.7166666666672</v>
      </c>
      <c r="J348" s="40">
        <v>2501.0333333333342</v>
      </c>
      <c r="K348" s="31">
        <v>2388.4</v>
      </c>
      <c r="L348" s="31">
        <v>2285</v>
      </c>
      <c r="M348" s="31">
        <v>0.17279</v>
      </c>
      <c r="N348" s="1"/>
      <c r="O348" s="1"/>
    </row>
    <row r="349" spans="1:15" ht="12.75" customHeight="1">
      <c r="A349" s="31">
        <v>339</v>
      </c>
      <c r="B349" s="31" t="s">
        <v>463</v>
      </c>
      <c r="C349" s="31">
        <v>66.5</v>
      </c>
      <c r="D349" s="40">
        <v>66.716666666666669</v>
      </c>
      <c r="E349" s="40">
        <v>65.783333333333331</v>
      </c>
      <c r="F349" s="40">
        <v>65.066666666666663</v>
      </c>
      <c r="G349" s="40">
        <v>64.133333333333326</v>
      </c>
      <c r="H349" s="40">
        <v>67.433333333333337</v>
      </c>
      <c r="I349" s="40">
        <v>68.366666666666674</v>
      </c>
      <c r="J349" s="40">
        <v>69.083333333333343</v>
      </c>
      <c r="K349" s="31">
        <v>67.650000000000006</v>
      </c>
      <c r="L349" s="31">
        <v>66</v>
      </c>
      <c r="M349" s="31">
        <v>18.077780000000001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138.19999999999999</v>
      </c>
      <c r="D350" s="40">
        <v>138.70000000000002</v>
      </c>
      <c r="E350" s="40">
        <v>136.85000000000002</v>
      </c>
      <c r="F350" s="40">
        <v>135.5</v>
      </c>
      <c r="G350" s="40">
        <v>133.65</v>
      </c>
      <c r="H350" s="40">
        <v>140.05000000000004</v>
      </c>
      <c r="I350" s="40">
        <v>141.9</v>
      </c>
      <c r="J350" s="40">
        <v>143.25000000000006</v>
      </c>
      <c r="K350" s="31">
        <v>140.55000000000001</v>
      </c>
      <c r="L350" s="31">
        <v>137.35</v>
      </c>
      <c r="M350" s="31">
        <v>81.261769999999999</v>
      </c>
      <c r="N350" s="1"/>
      <c r="O350" s="1"/>
    </row>
    <row r="351" spans="1:15" ht="12.75" customHeight="1">
      <c r="A351" s="31">
        <v>341</v>
      </c>
      <c r="B351" s="31" t="s">
        <v>464</v>
      </c>
      <c r="C351" s="31">
        <v>251.65</v>
      </c>
      <c r="D351" s="40">
        <v>253.35</v>
      </c>
      <c r="E351" s="40">
        <v>247.55</v>
      </c>
      <c r="F351" s="40">
        <v>243.45000000000002</v>
      </c>
      <c r="G351" s="40">
        <v>237.65000000000003</v>
      </c>
      <c r="H351" s="40">
        <v>257.45</v>
      </c>
      <c r="I351" s="40">
        <v>263.25</v>
      </c>
      <c r="J351" s="40">
        <v>267.34999999999997</v>
      </c>
      <c r="K351" s="31">
        <v>259.14999999999998</v>
      </c>
      <c r="L351" s="31">
        <v>249.25</v>
      </c>
      <c r="M351" s="31">
        <v>6.7453500000000002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136.44999999999999</v>
      </c>
      <c r="D352" s="40">
        <v>136.15</v>
      </c>
      <c r="E352" s="40">
        <v>134.30000000000001</v>
      </c>
      <c r="F352" s="40">
        <v>132.15</v>
      </c>
      <c r="G352" s="40">
        <v>130.30000000000001</v>
      </c>
      <c r="H352" s="40">
        <v>138.30000000000001</v>
      </c>
      <c r="I352" s="40">
        <v>140.14999999999998</v>
      </c>
      <c r="J352" s="40">
        <v>142.30000000000001</v>
      </c>
      <c r="K352" s="31">
        <v>138</v>
      </c>
      <c r="L352" s="31">
        <v>134</v>
      </c>
      <c r="M352" s="31">
        <v>152.64066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957.35</v>
      </c>
      <c r="D353" s="40">
        <v>962.08333333333337</v>
      </c>
      <c r="E353" s="40">
        <v>947.91666666666674</v>
      </c>
      <c r="F353" s="40">
        <v>938.48333333333335</v>
      </c>
      <c r="G353" s="40">
        <v>924.31666666666672</v>
      </c>
      <c r="H353" s="40">
        <v>971.51666666666677</v>
      </c>
      <c r="I353" s="40">
        <v>985.68333333333351</v>
      </c>
      <c r="J353" s="40">
        <v>995.11666666666679</v>
      </c>
      <c r="K353" s="31">
        <v>976.25</v>
      </c>
      <c r="L353" s="31">
        <v>952.65</v>
      </c>
      <c r="M353" s="31">
        <v>7.4412500000000001</v>
      </c>
      <c r="N353" s="1"/>
      <c r="O353" s="1"/>
    </row>
    <row r="354" spans="1:15" ht="12.75" customHeight="1">
      <c r="A354" s="31">
        <v>344</v>
      </c>
      <c r="B354" s="31" t="s">
        <v>469</v>
      </c>
      <c r="C354" s="31">
        <v>4476.3500000000004</v>
      </c>
      <c r="D354" s="40">
        <v>4486.8333333333339</v>
      </c>
      <c r="E354" s="40">
        <v>4443.8666666666677</v>
      </c>
      <c r="F354" s="40">
        <v>4411.3833333333341</v>
      </c>
      <c r="G354" s="40">
        <v>4368.4166666666679</v>
      </c>
      <c r="H354" s="40">
        <v>4519.3166666666675</v>
      </c>
      <c r="I354" s="40">
        <v>4562.2833333333347</v>
      </c>
      <c r="J354" s="40">
        <v>4594.7666666666673</v>
      </c>
      <c r="K354" s="31">
        <v>4529.8</v>
      </c>
      <c r="L354" s="31">
        <v>4454.3500000000004</v>
      </c>
      <c r="M354" s="31">
        <v>0.56974999999999998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220</v>
      </c>
      <c r="D355" s="40">
        <v>220.79999999999998</v>
      </c>
      <c r="E355" s="40">
        <v>217.39999999999998</v>
      </c>
      <c r="F355" s="40">
        <v>214.79999999999998</v>
      </c>
      <c r="G355" s="40">
        <v>211.39999999999998</v>
      </c>
      <c r="H355" s="40">
        <v>223.39999999999998</v>
      </c>
      <c r="I355" s="40">
        <v>226.8</v>
      </c>
      <c r="J355" s="40">
        <v>229.39999999999998</v>
      </c>
      <c r="K355" s="31">
        <v>224.2</v>
      </c>
      <c r="L355" s="31">
        <v>218.2</v>
      </c>
      <c r="M355" s="31">
        <v>5.78796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157.4</v>
      </c>
      <c r="D356" s="40">
        <v>157.75</v>
      </c>
      <c r="E356" s="40">
        <v>156.25</v>
      </c>
      <c r="F356" s="40">
        <v>155.1</v>
      </c>
      <c r="G356" s="40">
        <v>153.6</v>
      </c>
      <c r="H356" s="40">
        <v>158.9</v>
      </c>
      <c r="I356" s="40">
        <v>160.4</v>
      </c>
      <c r="J356" s="40">
        <v>161.55000000000001</v>
      </c>
      <c r="K356" s="31">
        <v>159.25</v>
      </c>
      <c r="L356" s="31">
        <v>156.6</v>
      </c>
      <c r="M356" s="31">
        <v>114.20415</v>
      </c>
      <c r="N356" s="1"/>
      <c r="O356" s="1"/>
    </row>
    <row r="357" spans="1:15" ht="12.75" customHeight="1">
      <c r="A357" s="31">
        <v>347</v>
      </c>
      <c r="B357" s="31" t="s">
        <v>470</v>
      </c>
      <c r="C357" s="31">
        <v>380.55</v>
      </c>
      <c r="D357" s="40">
        <v>380.23333333333335</v>
      </c>
      <c r="E357" s="40">
        <v>375.66666666666669</v>
      </c>
      <c r="F357" s="40">
        <v>370.78333333333336</v>
      </c>
      <c r="G357" s="40">
        <v>366.2166666666667</v>
      </c>
      <c r="H357" s="40">
        <v>385.11666666666667</v>
      </c>
      <c r="I357" s="40">
        <v>389.68333333333328</v>
      </c>
      <c r="J357" s="40">
        <v>394.56666666666666</v>
      </c>
      <c r="K357" s="31">
        <v>384.8</v>
      </c>
      <c r="L357" s="31">
        <v>375.35</v>
      </c>
      <c r="M357" s="31">
        <v>2.0316999999999998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40966.050000000003</v>
      </c>
      <c r="D358" s="40">
        <v>41052.01666666667</v>
      </c>
      <c r="E358" s="40">
        <v>40714.03333333334</v>
      </c>
      <c r="F358" s="40">
        <v>40462.01666666667</v>
      </c>
      <c r="G358" s="40">
        <v>40124.03333333334</v>
      </c>
      <c r="H358" s="40">
        <v>41304.03333333334</v>
      </c>
      <c r="I358" s="40">
        <v>41642.016666666663</v>
      </c>
      <c r="J358" s="40">
        <v>41894.03333333334</v>
      </c>
      <c r="K358" s="31">
        <v>41390</v>
      </c>
      <c r="L358" s="31">
        <v>40800</v>
      </c>
      <c r="M358" s="31">
        <v>0.25375999999999999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2573</v>
      </c>
      <c r="D359" s="40">
        <v>2594.6333333333332</v>
      </c>
      <c r="E359" s="40">
        <v>2540.2666666666664</v>
      </c>
      <c r="F359" s="40">
        <v>2507.5333333333333</v>
      </c>
      <c r="G359" s="40">
        <v>2453.1666666666665</v>
      </c>
      <c r="H359" s="40">
        <v>2627.3666666666663</v>
      </c>
      <c r="I359" s="40">
        <v>2681.7333333333331</v>
      </c>
      <c r="J359" s="40">
        <v>2714.4666666666662</v>
      </c>
      <c r="K359" s="31">
        <v>2649</v>
      </c>
      <c r="L359" s="31">
        <v>2561.9</v>
      </c>
      <c r="M359" s="31">
        <v>4.02163</v>
      </c>
      <c r="N359" s="1"/>
      <c r="O359" s="1"/>
    </row>
    <row r="360" spans="1:15" ht="12.75" customHeight="1">
      <c r="A360" s="31">
        <v>350</v>
      </c>
      <c r="B360" s="31" t="s">
        <v>474</v>
      </c>
      <c r="C360" s="31">
        <v>4316.45</v>
      </c>
      <c r="D360" s="40">
        <v>4309.05</v>
      </c>
      <c r="E360" s="40">
        <v>4277.4000000000005</v>
      </c>
      <c r="F360" s="40">
        <v>4238.3500000000004</v>
      </c>
      <c r="G360" s="40">
        <v>4206.7000000000007</v>
      </c>
      <c r="H360" s="40">
        <v>4348.1000000000004</v>
      </c>
      <c r="I360" s="40">
        <v>4379.75</v>
      </c>
      <c r="J360" s="40">
        <v>4418.8</v>
      </c>
      <c r="K360" s="31">
        <v>4340.7</v>
      </c>
      <c r="L360" s="31">
        <v>4270</v>
      </c>
      <c r="M360" s="31">
        <v>1.8021199999999999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228.05</v>
      </c>
      <c r="D361" s="40">
        <v>228.58333333333334</v>
      </c>
      <c r="E361" s="40">
        <v>226.56666666666669</v>
      </c>
      <c r="F361" s="40">
        <v>225.08333333333334</v>
      </c>
      <c r="G361" s="40">
        <v>223.06666666666669</v>
      </c>
      <c r="H361" s="40">
        <v>230.06666666666669</v>
      </c>
      <c r="I361" s="40">
        <v>232.08333333333334</v>
      </c>
      <c r="J361" s="40">
        <v>233.56666666666669</v>
      </c>
      <c r="K361" s="31">
        <v>230.6</v>
      </c>
      <c r="L361" s="31">
        <v>227.1</v>
      </c>
      <c r="M361" s="31">
        <v>48.285629999999998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131.85</v>
      </c>
      <c r="D362" s="40">
        <v>132.46666666666667</v>
      </c>
      <c r="E362" s="40">
        <v>130.93333333333334</v>
      </c>
      <c r="F362" s="40">
        <v>130.01666666666668</v>
      </c>
      <c r="G362" s="40">
        <v>128.48333333333335</v>
      </c>
      <c r="H362" s="40">
        <v>133.38333333333333</v>
      </c>
      <c r="I362" s="40">
        <v>134.91666666666669</v>
      </c>
      <c r="J362" s="40">
        <v>135.83333333333331</v>
      </c>
      <c r="K362" s="31">
        <v>134</v>
      </c>
      <c r="L362" s="31">
        <v>131.55000000000001</v>
      </c>
      <c r="M362" s="31">
        <v>34.769359999999999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5060.45</v>
      </c>
      <c r="D363" s="40">
        <v>5095.5166666666673</v>
      </c>
      <c r="E363" s="40">
        <v>4992.0333333333347</v>
      </c>
      <c r="F363" s="40">
        <v>4923.6166666666677</v>
      </c>
      <c r="G363" s="40">
        <v>4820.133333333335</v>
      </c>
      <c r="H363" s="40">
        <v>5163.9333333333343</v>
      </c>
      <c r="I363" s="40">
        <v>5267.4166666666661</v>
      </c>
      <c r="J363" s="40">
        <v>5335.8333333333339</v>
      </c>
      <c r="K363" s="31">
        <v>5199</v>
      </c>
      <c r="L363" s="31">
        <v>5027.1000000000004</v>
      </c>
      <c r="M363" s="31">
        <v>0.184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15042</v>
      </c>
      <c r="D364" s="40">
        <v>15057.566666666666</v>
      </c>
      <c r="E364" s="40">
        <v>14941.933333333331</v>
      </c>
      <c r="F364" s="40">
        <v>14841.866666666665</v>
      </c>
      <c r="G364" s="40">
        <v>14726.23333333333</v>
      </c>
      <c r="H364" s="40">
        <v>15157.633333333331</v>
      </c>
      <c r="I364" s="40">
        <v>15273.266666666666</v>
      </c>
      <c r="J364" s="40">
        <v>15373.333333333332</v>
      </c>
      <c r="K364" s="31">
        <v>15173.2</v>
      </c>
      <c r="L364" s="31">
        <v>14957.5</v>
      </c>
      <c r="M364" s="31">
        <v>0.19555</v>
      </c>
      <c r="N364" s="1"/>
      <c r="O364" s="1"/>
    </row>
    <row r="365" spans="1:15" ht="12.75" customHeight="1">
      <c r="A365" s="31">
        <v>355</v>
      </c>
      <c r="B365" s="31" t="s">
        <v>481</v>
      </c>
      <c r="C365" s="31">
        <v>5092.1499999999996</v>
      </c>
      <c r="D365" s="40">
        <v>5099.05</v>
      </c>
      <c r="E365" s="40">
        <v>5058.1000000000004</v>
      </c>
      <c r="F365" s="40">
        <v>5024.05</v>
      </c>
      <c r="G365" s="40">
        <v>4983.1000000000004</v>
      </c>
      <c r="H365" s="40">
        <v>5133.1000000000004</v>
      </c>
      <c r="I365" s="40">
        <v>5174.0499999999993</v>
      </c>
      <c r="J365" s="40">
        <v>5208.1000000000004</v>
      </c>
      <c r="K365" s="31">
        <v>5140</v>
      </c>
      <c r="L365" s="31">
        <v>5065</v>
      </c>
      <c r="M365" s="31">
        <v>9.5610000000000001E-2</v>
      </c>
      <c r="N365" s="1"/>
      <c r="O365" s="1"/>
    </row>
    <row r="366" spans="1:15" ht="12.75" customHeight="1">
      <c r="A366" s="31">
        <v>356</v>
      </c>
      <c r="B366" s="31" t="s">
        <v>475</v>
      </c>
      <c r="C366" s="31">
        <v>230.2</v>
      </c>
      <c r="D366" s="40">
        <v>230.48333333333335</v>
      </c>
      <c r="E366" s="40">
        <v>227.9666666666667</v>
      </c>
      <c r="F366" s="40">
        <v>225.73333333333335</v>
      </c>
      <c r="G366" s="40">
        <v>223.2166666666667</v>
      </c>
      <c r="H366" s="40">
        <v>232.7166666666667</v>
      </c>
      <c r="I366" s="40">
        <v>235.23333333333335</v>
      </c>
      <c r="J366" s="40">
        <v>237.4666666666667</v>
      </c>
      <c r="K366" s="31">
        <v>233</v>
      </c>
      <c r="L366" s="31">
        <v>228.25</v>
      </c>
      <c r="M366" s="31">
        <v>13.31386</v>
      </c>
      <c r="N366" s="1"/>
      <c r="O366" s="1"/>
    </row>
    <row r="367" spans="1:15" ht="12.75" customHeight="1">
      <c r="A367" s="31">
        <v>357</v>
      </c>
      <c r="B367" s="31" t="s">
        <v>476</v>
      </c>
      <c r="C367" s="31">
        <v>1084.55</v>
      </c>
      <c r="D367" s="40">
        <v>1084.7166666666667</v>
      </c>
      <c r="E367" s="40">
        <v>1050.4333333333334</v>
      </c>
      <c r="F367" s="40">
        <v>1016.3166666666666</v>
      </c>
      <c r="G367" s="40">
        <v>982.0333333333333</v>
      </c>
      <c r="H367" s="40">
        <v>1118.8333333333335</v>
      </c>
      <c r="I367" s="40">
        <v>1153.1166666666668</v>
      </c>
      <c r="J367" s="40">
        <v>1187.2333333333336</v>
      </c>
      <c r="K367" s="31">
        <v>1119</v>
      </c>
      <c r="L367" s="31">
        <v>1050.5999999999999</v>
      </c>
      <c r="M367" s="31">
        <v>4.14133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2414.4499999999998</v>
      </c>
      <c r="D368" s="40">
        <v>2426.8333333333335</v>
      </c>
      <c r="E368" s="40">
        <v>2397.7166666666672</v>
      </c>
      <c r="F368" s="40">
        <v>2380.9833333333336</v>
      </c>
      <c r="G368" s="40">
        <v>2351.8666666666672</v>
      </c>
      <c r="H368" s="40">
        <v>2443.5666666666671</v>
      </c>
      <c r="I368" s="40">
        <v>2472.6833333333329</v>
      </c>
      <c r="J368" s="40">
        <v>2489.416666666667</v>
      </c>
      <c r="K368" s="31">
        <v>2455.9499999999998</v>
      </c>
      <c r="L368" s="31">
        <v>2410.1</v>
      </c>
      <c r="M368" s="31">
        <v>2.5232999999999999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2897.2</v>
      </c>
      <c r="D369" s="40">
        <v>2895.1333333333332</v>
      </c>
      <c r="E369" s="40">
        <v>2866.0666666666666</v>
      </c>
      <c r="F369" s="40">
        <v>2834.9333333333334</v>
      </c>
      <c r="G369" s="40">
        <v>2805.8666666666668</v>
      </c>
      <c r="H369" s="40">
        <v>2926.2666666666664</v>
      </c>
      <c r="I369" s="40">
        <v>2955.333333333333</v>
      </c>
      <c r="J369" s="40">
        <v>2986.4666666666662</v>
      </c>
      <c r="K369" s="31">
        <v>2924.2</v>
      </c>
      <c r="L369" s="31">
        <v>2864</v>
      </c>
      <c r="M369" s="31">
        <v>2.0811799999999998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40.65</v>
      </c>
      <c r="D370" s="40">
        <v>40.85</v>
      </c>
      <c r="E370" s="40">
        <v>40.300000000000004</v>
      </c>
      <c r="F370" s="40">
        <v>39.950000000000003</v>
      </c>
      <c r="G370" s="40">
        <v>39.400000000000006</v>
      </c>
      <c r="H370" s="40">
        <v>41.2</v>
      </c>
      <c r="I370" s="40">
        <v>41.75</v>
      </c>
      <c r="J370" s="40">
        <v>42.1</v>
      </c>
      <c r="K370" s="31">
        <v>41.4</v>
      </c>
      <c r="L370" s="31">
        <v>40.5</v>
      </c>
      <c r="M370" s="31">
        <v>374.55759999999998</v>
      </c>
      <c r="N370" s="1"/>
      <c r="O370" s="1"/>
    </row>
    <row r="371" spans="1:15" ht="12.75" customHeight="1">
      <c r="A371" s="31">
        <v>361</v>
      </c>
      <c r="B371" s="31" t="s">
        <v>472</v>
      </c>
      <c r="C371" s="31">
        <v>462.8</v>
      </c>
      <c r="D371" s="40">
        <v>464.3</v>
      </c>
      <c r="E371" s="40">
        <v>459.6</v>
      </c>
      <c r="F371" s="40">
        <v>456.40000000000003</v>
      </c>
      <c r="G371" s="40">
        <v>451.70000000000005</v>
      </c>
      <c r="H371" s="40">
        <v>467.5</v>
      </c>
      <c r="I371" s="40">
        <v>472.19999999999993</v>
      </c>
      <c r="J371" s="40">
        <v>475.4</v>
      </c>
      <c r="K371" s="31">
        <v>469</v>
      </c>
      <c r="L371" s="31">
        <v>461.1</v>
      </c>
      <c r="M371" s="31">
        <v>0.50380000000000003</v>
      </c>
      <c r="N371" s="1"/>
      <c r="O371" s="1"/>
    </row>
    <row r="372" spans="1:15" ht="12.75" customHeight="1">
      <c r="A372" s="31">
        <v>362</v>
      </c>
      <c r="B372" s="31" t="s">
        <v>473</v>
      </c>
      <c r="C372" s="31">
        <v>318.35000000000002</v>
      </c>
      <c r="D372" s="40">
        <v>321.09999999999997</v>
      </c>
      <c r="E372" s="40">
        <v>312.29999999999995</v>
      </c>
      <c r="F372" s="40">
        <v>306.25</v>
      </c>
      <c r="G372" s="40">
        <v>297.45</v>
      </c>
      <c r="H372" s="40">
        <v>327.14999999999992</v>
      </c>
      <c r="I372" s="40">
        <v>335.95</v>
      </c>
      <c r="J372" s="40">
        <v>341.99999999999989</v>
      </c>
      <c r="K372" s="31">
        <v>329.9</v>
      </c>
      <c r="L372" s="31">
        <v>315.05</v>
      </c>
      <c r="M372" s="31">
        <v>3.4339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2502.0500000000002</v>
      </c>
      <c r="D373" s="40">
        <v>2509.75</v>
      </c>
      <c r="E373" s="40">
        <v>2475.65</v>
      </c>
      <c r="F373" s="40">
        <v>2449.25</v>
      </c>
      <c r="G373" s="40">
        <v>2415.15</v>
      </c>
      <c r="H373" s="40">
        <v>2536.15</v>
      </c>
      <c r="I373" s="40">
        <v>2570.2500000000005</v>
      </c>
      <c r="J373" s="40">
        <v>2596.65</v>
      </c>
      <c r="K373" s="31">
        <v>2543.85</v>
      </c>
      <c r="L373" s="31">
        <v>2483.35</v>
      </c>
      <c r="M373" s="31">
        <v>2.51932</v>
      </c>
      <c r="N373" s="1"/>
      <c r="O373" s="1"/>
    </row>
    <row r="374" spans="1:15" ht="12.75" customHeight="1">
      <c r="A374" s="31">
        <v>364</v>
      </c>
      <c r="B374" s="31" t="s">
        <v>477</v>
      </c>
      <c r="C374" s="31">
        <v>928.4</v>
      </c>
      <c r="D374" s="40">
        <v>930.80000000000007</v>
      </c>
      <c r="E374" s="40">
        <v>917.60000000000014</v>
      </c>
      <c r="F374" s="40">
        <v>906.80000000000007</v>
      </c>
      <c r="G374" s="40">
        <v>893.60000000000014</v>
      </c>
      <c r="H374" s="40">
        <v>941.60000000000014</v>
      </c>
      <c r="I374" s="40">
        <v>954.80000000000018</v>
      </c>
      <c r="J374" s="40">
        <v>965.60000000000014</v>
      </c>
      <c r="K374" s="31">
        <v>944</v>
      </c>
      <c r="L374" s="31">
        <v>920</v>
      </c>
      <c r="M374" s="31">
        <v>0.24571999999999999</v>
      </c>
      <c r="N374" s="1"/>
      <c r="O374" s="1"/>
    </row>
    <row r="375" spans="1:15" ht="12.75" customHeight="1">
      <c r="A375" s="31">
        <v>365</v>
      </c>
      <c r="B375" s="31" t="s">
        <v>478</v>
      </c>
      <c r="C375" s="31">
        <v>1688.95</v>
      </c>
      <c r="D375" s="40">
        <v>1689.8999999999999</v>
      </c>
      <c r="E375" s="40">
        <v>1674.0499999999997</v>
      </c>
      <c r="F375" s="40">
        <v>1659.1499999999999</v>
      </c>
      <c r="G375" s="40">
        <v>1643.2999999999997</v>
      </c>
      <c r="H375" s="40">
        <v>1704.7999999999997</v>
      </c>
      <c r="I375" s="40">
        <v>1720.6499999999996</v>
      </c>
      <c r="J375" s="40">
        <v>1735.5499999999997</v>
      </c>
      <c r="K375" s="31">
        <v>1705.75</v>
      </c>
      <c r="L375" s="31">
        <v>1675</v>
      </c>
      <c r="M375" s="31">
        <v>0.61056999999999995</v>
      </c>
      <c r="N375" s="1"/>
      <c r="O375" s="1"/>
    </row>
    <row r="376" spans="1:15" ht="12.75" customHeight="1">
      <c r="A376" s="31">
        <v>366</v>
      </c>
      <c r="B376" s="31" t="s">
        <v>870</v>
      </c>
      <c r="C376" s="31">
        <v>206.85</v>
      </c>
      <c r="D376" s="40">
        <v>207.93333333333331</v>
      </c>
      <c r="E376" s="40">
        <v>204.01666666666662</v>
      </c>
      <c r="F376" s="40">
        <v>201.18333333333331</v>
      </c>
      <c r="G376" s="40">
        <v>197.26666666666662</v>
      </c>
      <c r="H376" s="40">
        <v>210.76666666666662</v>
      </c>
      <c r="I376" s="40">
        <v>214.68333333333331</v>
      </c>
      <c r="J376" s="40">
        <v>217.51666666666662</v>
      </c>
      <c r="K376" s="31">
        <v>211.85</v>
      </c>
      <c r="L376" s="31">
        <v>205.1</v>
      </c>
      <c r="M376" s="31">
        <v>259.11455999999998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191.05</v>
      </c>
      <c r="D377" s="40">
        <v>190.61666666666667</v>
      </c>
      <c r="E377" s="40">
        <v>187.43333333333334</v>
      </c>
      <c r="F377" s="40">
        <v>183.81666666666666</v>
      </c>
      <c r="G377" s="40">
        <v>180.63333333333333</v>
      </c>
      <c r="H377" s="40">
        <v>194.23333333333335</v>
      </c>
      <c r="I377" s="40">
        <v>197.41666666666669</v>
      </c>
      <c r="J377" s="40">
        <v>201.03333333333336</v>
      </c>
      <c r="K377" s="31">
        <v>193.8</v>
      </c>
      <c r="L377" s="31">
        <v>187</v>
      </c>
      <c r="M377" s="31">
        <v>137.69623999999999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2629.45</v>
      </c>
      <c r="D378" s="40">
        <v>2610.9</v>
      </c>
      <c r="E378" s="40">
        <v>2584.8000000000002</v>
      </c>
      <c r="F378" s="40">
        <v>2540.15</v>
      </c>
      <c r="G378" s="40">
        <v>2514.0500000000002</v>
      </c>
      <c r="H378" s="40">
        <v>2655.55</v>
      </c>
      <c r="I378" s="40">
        <v>2681.6499999999996</v>
      </c>
      <c r="J378" s="40">
        <v>2726.3</v>
      </c>
      <c r="K378" s="31">
        <v>2637</v>
      </c>
      <c r="L378" s="31">
        <v>2566.25</v>
      </c>
      <c r="M378" s="31">
        <v>0.54973000000000005</v>
      </c>
      <c r="N378" s="1"/>
      <c r="O378" s="1"/>
    </row>
    <row r="379" spans="1:15" ht="12.75" customHeight="1">
      <c r="A379" s="31">
        <v>369</v>
      </c>
      <c r="B379" s="31" t="s">
        <v>871</v>
      </c>
      <c r="C379" s="31">
        <v>357.65</v>
      </c>
      <c r="D379" s="40">
        <v>358.5</v>
      </c>
      <c r="E379" s="40">
        <v>352.2</v>
      </c>
      <c r="F379" s="40">
        <v>346.75</v>
      </c>
      <c r="G379" s="40">
        <v>340.45</v>
      </c>
      <c r="H379" s="40">
        <v>363.95</v>
      </c>
      <c r="I379" s="40">
        <v>370.24999999999994</v>
      </c>
      <c r="J379" s="40">
        <v>375.7</v>
      </c>
      <c r="K379" s="31">
        <v>364.8</v>
      </c>
      <c r="L379" s="31">
        <v>353.05</v>
      </c>
      <c r="M379" s="31">
        <v>2.9062899999999998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466.25</v>
      </c>
      <c r="D380" s="40">
        <v>470.98333333333335</v>
      </c>
      <c r="E380" s="40">
        <v>456.4666666666667</v>
      </c>
      <c r="F380" s="40">
        <v>446.68333333333334</v>
      </c>
      <c r="G380" s="40">
        <v>432.16666666666669</v>
      </c>
      <c r="H380" s="40">
        <v>480.76666666666671</v>
      </c>
      <c r="I380" s="40">
        <v>495.28333333333336</v>
      </c>
      <c r="J380" s="40">
        <v>505.06666666666672</v>
      </c>
      <c r="K380" s="31">
        <v>485.5</v>
      </c>
      <c r="L380" s="31">
        <v>461.2</v>
      </c>
      <c r="M380" s="31">
        <v>6.8053900000000001</v>
      </c>
      <c r="N380" s="1"/>
      <c r="O380" s="1"/>
    </row>
    <row r="381" spans="1:15" ht="12.75" customHeight="1">
      <c r="A381" s="31">
        <v>371</v>
      </c>
      <c r="B381" s="31" t="s">
        <v>479</v>
      </c>
      <c r="C381" s="31">
        <v>852.75</v>
      </c>
      <c r="D381" s="40">
        <v>848.58333333333337</v>
      </c>
      <c r="E381" s="40">
        <v>837.16666666666674</v>
      </c>
      <c r="F381" s="40">
        <v>821.58333333333337</v>
      </c>
      <c r="G381" s="40">
        <v>810.16666666666674</v>
      </c>
      <c r="H381" s="40">
        <v>864.16666666666674</v>
      </c>
      <c r="I381" s="40">
        <v>875.58333333333348</v>
      </c>
      <c r="J381" s="40">
        <v>891.16666666666674</v>
      </c>
      <c r="K381" s="31">
        <v>860</v>
      </c>
      <c r="L381" s="31">
        <v>833</v>
      </c>
      <c r="M381" s="31">
        <v>4.0935800000000002</v>
      </c>
      <c r="N381" s="1"/>
      <c r="O381" s="1"/>
    </row>
    <row r="382" spans="1:15" ht="12.75" customHeight="1">
      <c r="A382" s="31">
        <v>372</v>
      </c>
      <c r="B382" s="31" t="s">
        <v>480</v>
      </c>
      <c r="C382" s="31">
        <v>131.1</v>
      </c>
      <c r="D382" s="40">
        <v>132.11666666666667</v>
      </c>
      <c r="E382" s="40">
        <v>129.13333333333335</v>
      </c>
      <c r="F382" s="40">
        <v>127.16666666666669</v>
      </c>
      <c r="G382" s="40">
        <v>124.18333333333337</v>
      </c>
      <c r="H382" s="40">
        <v>134.08333333333334</v>
      </c>
      <c r="I382" s="40">
        <v>137.06666666666669</v>
      </c>
      <c r="J382" s="40">
        <v>139.03333333333333</v>
      </c>
      <c r="K382" s="31">
        <v>135.1</v>
      </c>
      <c r="L382" s="31">
        <v>130.15</v>
      </c>
      <c r="M382" s="31">
        <v>1.75895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1737.65</v>
      </c>
      <c r="D383" s="40">
        <v>1736.6166666666668</v>
      </c>
      <c r="E383" s="40">
        <v>1702.2333333333336</v>
      </c>
      <c r="F383" s="40">
        <v>1666.8166666666668</v>
      </c>
      <c r="G383" s="40">
        <v>1632.4333333333336</v>
      </c>
      <c r="H383" s="40">
        <v>1772.0333333333335</v>
      </c>
      <c r="I383" s="40">
        <v>1806.4166666666667</v>
      </c>
      <c r="J383" s="40">
        <v>1841.8333333333335</v>
      </c>
      <c r="K383" s="31">
        <v>1771</v>
      </c>
      <c r="L383" s="31">
        <v>1701.2</v>
      </c>
      <c r="M383" s="31">
        <v>8.0919000000000008</v>
      </c>
      <c r="N383" s="1"/>
      <c r="O383" s="1"/>
    </row>
    <row r="384" spans="1:15" ht="12.75" customHeight="1">
      <c r="A384" s="31">
        <v>374</v>
      </c>
      <c r="B384" s="31" t="s">
        <v>482</v>
      </c>
      <c r="C384" s="31">
        <v>943.55</v>
      </c>
      <c r="D384" s="40">
        <v>940.44999999999993</v>
      </c>
      <c r="E384" s="40">
        <v>913.09999999999991</v>
      </c>
      <c r="F384" s="40">
        <v>882.65</v>
      </c>
      <c r="G384" s="40">
        <v>855.3</v>
      </c>
      <c r="H384" s="40">
        <v>970.89999999999986</v>
      </c>
      <c r="I384" s="40">
        <v>998.25</v>
      </c>
      <c r="J384" s="40">
        <v>1028.6999999999998</v>
      </c>
      <c r="K384" s="31">
        <v>967.8</v>
      </c>
      <c r="L384" s="31">
        <v>910</v>
      </c>
      <c r="M384" s="31">
        <v>9.1036099999999998</v>
      </c>
      <c r="N384" s="1"/>
      <c r="O384" s="1"/>
    </row>
    <row r="385" spans="1:15" ht="12.75" customHeight="1">
      <c r="A385" s="31">
        <v>375</v>
      </c>
      <c r="B385" s="31" t="s">
        <v>484</v>
      </c>
      <c r="C385" s="31">
        <v>1119.8499999999999</v>
      </c>
      <c r="D385" s="40">
        <v>1119.5666666666666</v>
      </c>
      <c r="E385" s="40">
        <v>1107.2333333333331</v>
      </c>
      <c r="F385" s="40">
        <v>1094.6166666666666</v>
      </c>
      <c r="G385" s="40">
        <v>1082.2833333333331</v>
      </c>
      <c r="H385" s="40">
        <v>1132.1833333333332</v>
      </c>
      <c r="I385" s="40">
        <v>1144.5166666666667</v>
      </c>
      <c r="J385" s="40">
        <v>1157.1333333333332</v>
      </c>
      <c r="K385" s="31">
        <v>1131.9000000000001</v>
      </c>
      <c r="L385" s="31">
        <v>1106.95</v>
      </c>
      <c r="M385" s="31">
        <v>3.46394</v>
      </c>
      <c r="N385" s="1"/>
      <c r="O385" s="1"/>
    </row>
    <row r="386" spans="1:15" ht="12.75" customHeight="1">
      <c r="A386" s="31">
        <v>376</v>
      </c>
      <c r="B386" s="31" t="s">
        <v>872</v>
      </c>
      <c r="C386" s="31">
        <v>123.35</v>
      </c>
      <c r="D386" s="40">
        <v>123.63333333333333</v>
      </c>
      <c r="E386" s="40">
        <v>122.71666666666665</v>
      </c>
      <c r="F386" s="40">
        <v>122.08333333333333</v>
      </c>
      <c r="G386" s="40">
        <v>121.16666666666666</v>
      </c>
      <c r="H386" s="40">
        <v>124.26666666666665</v>
      </c>
      <c r="I386" s="40">
        <v>125.18333333333334</v>
      </c>
      <c r="J386" s="40">
        <v>125.81666666666665</v>
      </c>
      <c r="K386" s="31">
        <v>124.55</v>
      </c>
      <c r="L386" s="31">
        <v>123</v>
      </c>
      <c r="M386" s="31">
        <v>4.1447700000000003</v>
      </c>
      <c r="N386" s="1"/>
      <c r="O386" s="1"/>
    </row>
    <row r="387" spans="1:15" ht="12.75" customHeight="1">
      <c r="A387" s="31">
        <v>377</v>
      </c>
      <c r="B387" s="31" t="s">
        <v>486</v>
      </c>
      <c r="C387" s="31">
        <v>207.7</v>
      </c>
      <c r="D387" s="40">
        <v>207.26666666666665</v>
      </c>
      <c r="E387" s="40">
        <v>202.5333333333333</v>
      </c>
      <c r="F387" s="40">
        <v>197.36666666666665</v>
      </c>
      <c r="G387" s="40">
        <v>192.6333333333333</v>
      </c>
      <c r="H387" s="40">
        <v>212.43333333333331</v>
      </c>
      <c r="I387" s="40">
        <v>217.16666666666666</v>
      </c>
      <c r="J387" s="40">
        <v>222.33333333333331</v>
      </c>
      <c r="K387" s="31">
        <v>212</v>
      </c>
      <c r="L387" s="31">
        <v>202.1</v>
      </c>
      <c r="M387" s="31">
        <v>19.306570000000001</v>
      </c>
      <c r="N387" s="1"/>
      <c r="O387" s="1"/>
    </row>
    <row r="388" spans="1:15" ht="12.75" customHeight="1">
      <c r="A388" s="31">
        <v>378</v>
      </c>
      <c r="B388" s="31" t="s">
        <v>487</v>
      </c>
      <c r="C388" s="31">
        <v>741.25</v>
      </c>
      <c r="D388" s="40">
        <v>726.0333333333333</v>
      </c>
      <c r="E388" s="40">
        <v>702.06666666666661</v>
      </c>
      <c r="F388" s="40">
        <v>662.88333333333333</v>
      </c>
      <c r="G388" s="40">
        <v>638.91666666666663</v>
      </c>
      <c r="H388" s="40">
        <v>765.21666666666658</v>
      </c>
      <c r="I388" s="40">
        <v>789.18333333333328</v>
      </c>
      <c r="J388" s="40">
        <v>828.36666666666656</v>
      </c>
      <c r="K388" s="31">
        <v>750</v>
      </c>
      <c r="L388" s="31">
        <v>686.85</v>
      </c>
      <c r="M388" s="31">
        <v>11.61181</v>
      </c>
      <c r="N388" s="1"/>
      <c r="O388" s="1"/>
    </row>
    <row r="389" spans="1:15" ht="12.75" customHeight="1">
      <c r="A389" s="31">
        <v>379</v>
      </c>
      <c r="B389" s="31" t="s">
        <v>488</v>
      </c>
      <c r="C389" s="31">
        <v>268.5</v>
      </c>
      <c r="D389" s="40">
        <v>269.08333333333331</v>
      </c>
      <c r="E389" s="40">
        <v>265.76666666666665</v>
      </c>
      <c r="F389" s="40">
        <v>263.03333333333336</v>
      </c>
      <c r="G389" s="40">
        <v>259.7166666666667</v>
      </c>
      <c r="H389" s="40">
        <v>271.81666666666661</v>
      </c>
      <c r="I389" s="40">
        <v>275.13333333333333</v>
      </c>
      <c r="J389" s="40">
        <v>277.86666666666656</v>
      </c>
      <c r="K389" s="31">
        <v>272.39999999999998</v>
      </c>
      <c r="L389" s="31">
        <v>266.35000000000002</v>
      </c>
      <c r="M389" s="31">
        <v>1.8078399999999999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1021.9</v>
      </c>
      <c r="D390" s="40">
        <v>1023.6166666666667</v>
      </c>
      <c r="E390" s="40">
        <v>1013.2833333333333</v>
      </c>
      <c r="F390" s="40">
        <v>1004.6666666666666</v>
      </c>
      <c r="G390" s="40">
        <v>994.33333333333326</v>
      </c>
      <c r="H390" s="40">
        <v>1032.2333333333333</v>
      </c>
      <c r="I390" s="40">
        <v>1042.5666666666666</v>
      </c>
      <c r="J390" s="40">
        <v>1051.1833333333334</v>
      </c>
      <c r="K390" s="31">
        <v>1033.95</v>
      </c>
      <c r="L390" s="31">
        <v>1015</v>
      </c>
      <c r="M390" s="31">
        <v>1.80725</v>
      </c>
      <c r="N390" s="1"/>
      <c r="O390" s="1"/>
    </row>
    <row r="391" spans="1:15" ht="12.75" customHeight="1">
      <c r="A391" s="31">
        <v>381</v>
      </c>
      <c r="B391" s="31" t="s">
        <v>490</v>
      </c>
      <c r="C391" s="31">
        <v>2170.35</v>
      </c>
      <c r="D391" s="40">
        <v>2171.5</v>
      </c>
      <c r="E391" s="40">
        <v>2143.1</v>
      </c>
      <c r="F391" s="40">
        <v>2115.85</v>
      </c>
      <c r="G391" s="40">
        <v>2087.4499999999998</v>
      </c>
      <c r="H391" s="40">
        <v>2198.75</v>
      </c>
      <c r="I391" s="40">
        <v>2227.1499999999996</v>
      </c>
      <c r="J391" s="40">
        <v>2254.4</v>
      </c>
      <c r="K391" s="31">
        <v>2199.9</v>
      </c>
      <c r="L391" s="31">
        <v>2144.25</v>
      </c>
      <c r="M391" s="31">
        <v>8.1189999999999998E-2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207.6</v>
      </c>
      <c r="D392" s="40">
        <v>208.79999999999998</v>
      </c>
      <c r="E392" s="40">
        <v>203.79999999999995</v>
      </c>
      <c r="F392" s="40">
        <v>199.99999999999997</v>
      </c>
      <c r="G392" s="40">
        <v>194.99999999999994</v>
      </c>
      <c r="H392" s="40">
        <v>212.59999999999997</v>
      </c>
      <c r="I392" s="40">
        <v>217.60000000000002</v>
      </c>
      <c r="J392" s="40">
        <v>221.39999999999998</v>
      </c>
      <c r="K392" s="31">
        <v>213.8</v>
      </c>
      <c r="L392" s="31">
        <v>205</v>
      </c>
      <c r="M392" s="31">
        <v>90.089160000000007</v>
      </c>
      <c r="N392" s="1"/>
      <c r="O392" s="1"/>
    </row>
    <row r="393" spans="1:15" ht="12.75" customHeight="1">
      <c r="A393" s="31">
        <v>383</v>
      </c>
      <c r="B393" s="31" t="s">
        <v>489</v>
      </c>
      <c r="C393" s="31">
        <v>77.95</v>
      </c>
      <c r="D393" s="40">
        <v>78.333333333333329</v>
      </c>
      <c r="E393" s="40">
        <v>77.416666666666657</v>
      </c>
      <c r="F393" s="40">
        <v>76.883333333333326</v>
      </c>
      <c r="G393" s="40">
        <v>75.966666666666654</v>
      </c>
      <c r="H393" s="40">
        <v>78.86666666666666</v>
      </c>
      <c r="I393" s="40">
        <v>79.783333333333317</v>
      </c>
      <c r="J393" s="40">
        <v>80.316666666666663</v>
      </c>
      <c r="K393" s="31">
        <v>79.25</v>
      </c>
      <c r="L393" s="31">
        <v>77.8</v>
      </c>
      <c r="M393" s="31">
        <v>9.9306900000000002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138.4</v>
      </c>
      <c r="D394" s="40">
        <v>139.58333333333334</v>
      </c>
      <c r="E394" s="40">
        <v>136.91666666666669</v>
      </c>
      <c r="F394" s="40">
        <v>135.43333333333334</v>
      </c>
      <c r="G394" s="40">
        <v>132.76666666666668</v>
      </c>
      <c r="H394" s="40">
        <v>141.06666666666669</v>
      </c>
      <c r="I394" s="40">
        <v>143.73333333333338</v>
      </c>
      <c r="J394" s="40">
        <v>145.2166666666667</v>
      </c>
      <c r="K394" s="31">
        <v>142.25</v>
      </c>
      <c r="L394" s="31">
        <v>138.1</v>
      </c>
      <c r="M394" s="31">
        <v>43.377719999999997</v>
      </c>
      <c r="N394" s="1"/>
      <c r="O394" s="1"/>
    </row>
    <row r="395" spans="1:15" ht="12.75" customHeight="1">
      <c r="A395" s="31">
        <v>385</v>
      </c>
      <c r="B395" s="31" t="s">
        <v>491</v>
      </c>
      <c r="C395" s="31">
        <v>150.19999999999999</v>
      </c>
      <c r="D395" s="40">
        <v>149.75</v>
      </c>
      <c r="E395" s="40">
        <v>148.19999999999999</v>
      </c>
      <c r="F395" s="40">
        <v>146.19999999999999</v>
      </c>
      <c r="G395" s="40">
        <v>144.64999999999998</v>
      </c>
      <c r="H395" s="40">
        <v>151.75</v>
      </c>
      <c r="I395" s="40">
        <v>153.30000000000001</v>
      </c>
      <c r="J395" s="40">
        <v>155.30000000000001</v>
      </c>
      <c r="K395" s="31">
        <v>151.30000000000001</v>
      </c>
      <c r="L395" s="31">
        <v>147.75</v>
      </c>
      <c r="M395" s="31">
        <v>33.143790000000003</v>
      </c>
      <c r="N395" s="1"/>
      <c r="O395" s="1"/>
    </row>
    <row r="396" spans="1:15" ht="12.75" customHeight="1">
      <c r="A396" s="31">
        <v>386</v>
      </c>
      <c r="B396" s="31" t="s">
        <v>492</v>
      </c>
      <c r="C396" s="31">
        <v>1362.55</v>
      </c>
      <c r="D396" s="40">
        <v>1371.1833333333334</v>
      </c>
      <c r="E396" s="40">
        <v>1350.3666666666668</v>
      </c>
      <c r="F396" s="40">
        <v>1338.1833333333334</v>
      </c>
      <c r="G396" s="40">
        <v>1317.3666666666668</v>
      </c>
      <c r="H396" s="40">
        <v>1383.3666666666668</v>
      </c>
      <c r="I396" s="40">
        <v>1404.1833333333334</v>
      </c>
      <c r="J396" s="40">
        <v>1416.3666666666668</v>
      </c>
      <c r="K396" s="31">
        <v>1392</v>
      </c>
      <c r="L396" s="31">
        <v>1359</v>
      </c>
      <c r="M396" s="31">
        <v>0.98116000000000003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2464</v>
      </c>
      <c r="D397" s="40">
        <v>2474.65</v>
      </c>
      <c r="E397" s="40">
        <v>2450.3500000000004</v>
      </c>
      <c r="F397" s="40">
        <v>2436.7000000000003</v>
      </c>
      <c r="G397" s="40">
        <v>2412.4000000000005</v>
      </c>
      <c r="H397" s="40">
        <v>2488.3000000000002</v>
      </c>
      <c r="I397" s="40">
        <v>2512.6000000000004</v>
      </c>
      <c r="J397" s="40">
        <v>2526.25</v>
      </c>
      <c r="K397" s="31">
        <v>2498.9499999999998</v>
      </c>
      <c r="L397" s="31">
        <v>2461</v>
      </c>
      <c r="M397" s="31">
        <v>47.082349999999998</v>
      </c>
      <c r="N397" s="1"/>
      <c r="O397" s="1"/>
    </row>
    <row r="398" spans="1:15" ht="12.75" customHeight="1">
      <c r="A398" s="31">
        <v>388</v>
      </c>
      <c r="B398" s="31" t="s">
        <v>873</v>
      </c>
      <c r="C398" s="31">
        <v>350.35</v>
      </c>
      <c r="D398" s="40">
        <v>351.59999999999997</v>
      </c>
      <c r="E398" s="40">
        <v>340.79999999999995</v>
      </c>
      <c r="F398" s="40">
        <v>331.25</v>
      </c>
      <c r="G398" s="40">
        <v>320.45</v>
      </c>
      <c r="H398" s="40">
        <v>361.14999999999992</v>
      </c>
      <c r="I398" s="40">
        <v>371.95</v>
      </c>
      <c r="J398" s="40">
        <v>381.49999999999989</v>
      </c>
      <c r="K398" s="31">
        <v>362.4</v>
      </c>
      <c r="L398" s="31">
        <v>342.05</v>
      </c>
      <c r="M398" s="31">
        <v>9.6425999999999998</v>
      </c>
      <c r="N398" s="1"/>
      <c r="O398" s="1"/>
    </row>
    <row r="399" spans="1:15" ht="12.75" customHeight="1">
      <c r="A399" s="31">
        <v>389</v>
      </c>
      <c r="B399" s="31" t="s">
        <v>483</v>
      </c>
      <c r="C399" s="31">
        <v>287.85000000000002</v>
      </c>
      <c r="D399" s="40">
        <v>288.7166666666667</v>
      </c>
      <c r="E399" s="40">
        <v>284.68333333333339</v>
      </c>
      <c r="F399" s="40">
        <v>281.51666666666671</v>
      </c>
      <c r="G399" s="40">
        <v>277.48333333333341</v>
      </c>
      <c r="H399" s="40">
        <v>291.88333333333338</v>
      </c>
      <c r="I399" s="40">
        <v>295.91666666666669</v>
      </c>
      <c r="J399" s="40">
        <v>299.08333333333337</v>
      </c>
      <c r="K399" s="31">
        <v>292.75</v>
      </c>
      <c r="L399" s="31">
        <v>285.55</v>
      </c>
      <c r="M399" s="31">
        <v>1.54589</v>
      </c>
      <c r="N399" s="1"/>
      <c r="O399" s="1"/>
    </row>
    <row r="400" spans="1:15" ht="12.75" customHeight="1">
      <c r="A400" s="31">
        <v>390</v>
      </c>
      <c r="B400" s="31" t="s">
        <v>493</v>
      </c>
      <c r="C400" s="31">
        <v>1445.05</v>
      </c>
      <c r="D400" s="40">
        <v>1441.7666666666667</v>
      </c>
      <c r="E400" s="40">
        <v>1423.7333333333333</v>
      </c>
      <c r="F400" s="40">
        <v>1402.4166666666667</v>
      </c>
      <c r="G400" s="40">
        <v>1384.3833333333334</v>
      </c>
      <c r="H400" s="40">
        <v>1463.0833333333333</v>
      </c>
      <c r="I400" s="40">
        <v>1481.1166666666666</v>
      </c>
      <c r="J400" s="40">
        <v>1502.4333333333332</v>
      </c>
      <c r="K400" s="31">
        <v>1459.8</v>
      </c>
      <c r="L400" s="31">
        <v>1420.45</v>
      </c>
      <c r="M400" s="31">
        <v>0.86738000000000004</v>
      </c>
      <c r="N400" s="1"/>
      <c r="O400" s="1"/>
    </row>
    <row r="401" spans="1:15" ht="12.75" customHeight="1">
      <c r="A401" s="31">
        <v>391</v>
      </c>
      <c r="B401" s="31" t="s">
        <v>494</v>
      </c>
      <c r="C401" s="31">
        <v>1928.1</v>
      </c>
      <c r="D401" s="40">
        <v>1929.0833333333333</v>
      </c>
      <c r="E401" s="40">
        <v>1915.1666666666665</v>
      </c>
      <c r="F401" s="40">
        <v>1902.2333333333333</v>
      </c>
      <c r="G401" s="40">
        <v>1888.3166666666666</v>
      </c>
      <c r="H401" s="40">
        <v>1942.0166666666664</v>
      </c>
      <c r="I401" s="40">
        <v>1955.9333333333329</v>
      </c>
      <c r="J401" s="40">
        <v>1968.8666666666663</v>
      </c>
      <c r="K401" s="31">
        <v>1943</v>
      </c>
      <c r="L401" s="31">
        <v>1916.15</v>
      </c>
      <c r="M401" s="31">
        <v>1.85985</v>
      </c>
      <c r="N401" s="1"/>
      <c r="O401" s="1"/>
    </row>
    <row r="402" spans="1:15" ht="12.75" customHeight="1">
      <c r="A402" s="31">
        <v>392</v>
      </c>
      <c r="B402" s="31" t="s">
        <v>485</v>
      </c>
      <c r="C402" s="31">
        <v>36.85</v>
      </c>
      <c r="D402" s="40">
        <v>36.966666666666669</v>
      </c>
      <c r="E402" s="40">
        <v>36.533333333333339</v>
      </c>
      <c r="F402" s="40">
        <v>36.216666666666669</v>
      </c>
      <c r="G402" s="40">
        <v>35.783333333333339</v>
      </c>
      <c r="H402" s="40">
        <v>37.283333333333339</v>
      </c>
      <c r="I402" s="40">
        <v>37.716666666666676</v>
      </c>
      <c r="J402" s="40">
        <v>38.033333333333339</v>
      </c>
      <c r="K402" s="31">
        <v>37.4</v>
      </c>
      <c r="L402" s="31">
        <v>36.65</v>
      </c>
      <c r="M402" s="31">
        <v>35.147539999999999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113.65</v>
      </c>
      <c r="D403" s="40">
        <v>114.06666666666668</v>
      </c>
      <c r="E403" s="40">
        <v>112.68333333333335</v>
      </c>
      <c r="F403" s="40">
        <v>111.71666666666667</v>
      </c>
      <c r="G403" s="40">
        <v>110.33333333333334</v>
      </c>
      <c r="H403" s="40">
        <v>115.03333333333336</v>
      </c>
      <c r="I403" s="40">
        <v>116.41666666666669</v>
      </c>
      <c r="J403" s="40">
        <v>117.38333333333337</v>
      </c>
      <c r="K403" s="31">
        <v>115.45</v>
      </c>
      <c r="L403" s="31">
        <v>113.1</v>
      </c>
      <c r="M403" s="31">
        <v>177.89071999999999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8350.65</v>
      </c>
      <c r="D404" s="40">
        <v>8304.3833333333332</v>
      </c>
      <c r="E404" s="40">
        <v>8247.2666666666664</v>
      </c>
      <c r="F404" s="40">
        <v>8143.8833333333332</v>
      </c>
      <c r="G404" s="40">
        <v>8086.7666666666664</v>
      </c>
      <c r="H404" s="40">
        <v>8407.7666666666664</v>
      </c>
      <c r="I404" s="40">
        <v>8464.8833333333314</v>
      </c>
      <c r="J404" s="40">
        <v>8568.2666666666664</v>
      </c>
      <c r="K404" s="31">
        <v>8361.5</v>
      </c>
      <c r="L404" s="31">
        <v>8201</v>
      </c>
      <c r="M404" s="31">
        <v>8.1519999999999995E-2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1061.9000000000001</v>
      </c>
      <c r="D405" s="40">
        <v>1067.55</v>
      </c>
      <c r="E405" s="40">
        <v>1054.3499999999999</v>
      </c>
      <c r="F405" s="40">
        <v>1046.8</v>
      </c>
      <c r="G405" s="40">
        <v>1033.5999999999999</v>
      </c>
      <c r="H405" s="40">
        <v>1075.0999999999999</v>
      </c>
      <c r="I405" s="40">
        <v>1088.3000000000002</v>
      </c>
      <c r="J405" s="40">
        <v>1095.8499999999999</v>
      </c>
      <c r="K405" s="31">
        <v>1080.75</v>
      </c>
      <c r="L405" s="31">
        <v>1060</v>
      </c>
      <c r="M405" s="31">
        <v>6.5795199999999996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1187.2</v>
      </c>
      <c r="D406" s="40">
        <v>1178.05</v>
      </c>
      <c r="E406" s="40">
        <v>1159.1499999999999</v>
      </c>
      <c r="F406" s="40">
        <v>1131.0999999999999</v>
      </c>
      <c r="G406" s="40">
        <v>1112.1999999999998</v>
      </c>
      <c r="H406" s="40">
        <v>1206.0999999999999</v>
      </c>
      <c r="I406" s="40">
        <v>1225</v>
      </c>
      <c r="J406" s="40">
        <v>1253.05</v>
      </c>
      <c r="K406" s="31">
        <v>1196.95</v>
      </c>
      <c r="L406" s="31">
        <v>1150</v>
      </c>
      <c r="M406" s="31">
        <v>28.62829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498.15</v>
      </c>
      <c r="D407" s="40">
        <v>498.18333333333334</v>
      </c>
      <c r="E407" s="40">
        <v>490.9666666666667</v>
      </c>
      <c r="F407" s="40">
        <v>483.78333333333336</v>
      </c>
      <c r="G407" s="40">
        <v>476.56666666666672</v>
      </c>
      <c r="H407" s="40">
        <v>505.36666666666667</v>
      </c>
      <c r="I407" s="40">
        <v>512.58333333333326</v>
      </c>
      <c r="J407" s="40">
        <v>519.76666666666665</v>
      </c>
      <c r="K407" s="31">
        <v>505.4</v>
      </c>
      <c r="L407" s="31">
        <v>491</v>
      </c>
      <c r="M407" s="31">
        <v>204.88482999999999</v>
      </c>
      <c r="N407" s="1"/>
      <c r="O407" s="1"/>
    </row>
    <row r="408" spans="1:15" ht="12.75" customHeight="1">
      <c r="A408" s="31">
        <v>398</v>
      </c>
      <c r="B408" s="31" t="s">
        <v>498</v>
      </c>
      <c r="C408" s="31">
        <v>7789.6</v>
      </c>
      <c r="D408" s="40">
        <v>7828.5166666666664</v>
      </c>
      <c r="E408" s="40">
        <v>7681.083333333333</v>
      </c>
      <c r="F408" s="40">
        <v>7572.5666666666666</v>
      </c>
      <c r="G408" s="40">
        <v>7425.1333333333332</v>
      </c>
      <c r="H408" s="40">
        <v>7937.0333333333328</v>
      </c>
      <c r="I408" s="40">
        <v>8084.4666666666672</v>
      </c>
      <c r="J408" s="40">
        <v>8192.9833333333336</v>
      </c>
      <c r="K408" s="31">
        <v>7975.95</v>
      </c>
      <c r="L408" s="31">
        <v>7720</v>
      </c>
      <c r="M408" s="31">
        <v>0.17857000000000001</v>
      </c>
      <c r="N408" s="1"/>
      <c r="O408" s="1"/>
    </row>
    <row r="409" spans="1:15" ht="12.75" customHeight="1">
      <c r="A409" s="31">
        <v>399</v>
      </c>
      <c r="B409" s="31" t="s">
        <v>499</v>
      </c>
      <c r="C409" s="31">
        <v>116.7</v>
      </c>
      <c r="D409" s="40">
        <v>117.5</v>
      </c>
      <c r="E409" s="40">
        <v>115</v>
      </c>
      <c r="F409" s="40">
        <v>113.3</v>
      </c>
      <c r="G409" s="40">
        <v>110.8</v>
      </c>
      <c r="H409" s="40">
        <v>119.2</v>
      </c>
      <c r="I409" s="40">
        <v>121.7</v>
      </c>
      <c r="J409" s="40">
        <v>123.4</v>
      </c>
      <c r="K409" s="31">
        <v>120</v>
      </c>
      <c r="L409" s="31">
        <v>115.8</v>
      </c>
      <c r="M409" s="31">
        <v>5.5264699999999998</v>
      </c>
      <c r="N409" s="1"/>
      <c r="O409" s="1"/>
    </row>
    <row r="410" spans="1:15" ht="12.75" customHeight="1">
      <c r="A410" s="31">
        <v>400</v>
      </c>
      <c r="B410" s="31" t="s">
        <v>504</v>
      </c>
      <c r="C410" s="31">
        <v>129.55000000000001</v>
      </c>
      <c r="D410" s="40">
        <v>130.33333333333334</v>
      </c>
      <c r="E410" s="40">
        <v>127.26666666666668</v>
      </c>
      <c r="F410" s="40">
        <v>124.98333333333335</v>
      </c>
      <c r="G410" s="40">
        <v>121.91666666666669</v>
      </c>
      <c r="H410" s="40">
        <v>132.61666666666667</v>
      </c>
      <c r="I410" s="40">
        <v>135.68333333333334</v>
      </c>
      <c r="J410" s="40">
        <v>137.96666666666667</v>
      </c>
      <c r="K410" s="31">
        <v>133.4</v>
      </c>
      <c r="L410" s="31">
        <v>128.05000000000001</v>
      </c>
      <c r="M410" s="31">
        <v>35.431040000000003</v>
      </c>
      <c r="N410" s="1"/>
      <c r="O410" s="1"/>
    </row>
    <row r="411" spans="1:15" ht="12.75" customHeight="1">
      <c r="A411" s="31">
        <v>401</v>
      </c>
      <c r="B411" s="31" t="s">
        <v>500</v>
      </c>
      <c r="C411" s="31">
        <v>182.05</v>
      </c>
      <c r="D411" s="40">
        <v>182.48333333333335</v>
      </c>
      <c r="E411" s="40">
        <v>180.56666666666669</v>
      </c>
      <c r="F411" s="40">
        <v>179.08333333333334</v>
      </c>
      <c r="G411" s="40">
        <v>177.16666666666669</v>
      </c>
      <c r="H411" s="40">
        <v>183.9666666666667</v>
      </c>
      <c r="I411" s="40">
        <v>185.88333333333333</v>
      </c>
      <c r="J411" s="40">
        <v>187.3666666666667</v>
      </c>
      <c r="K411" s="31">
        <v>184.4</v>
      </c>
      <c r="L411" s="31">
        <v>181</v>
      </c>
      <c r="M411" s="31">
        <v>3.6976900000000001</v>
      </c>
      <c r="N411" s="1"/>
      <c r="O411" s="1"/>
    </row>
    <row r="412" spans="1:15" ht="12.75" customHeight="1">
      <c r="A412" s="31">
        <v>402</v>
      </c>
      <c r="B412" s="31" t="s">
        <v>502</v>
      </c>
      <c r="C412" s="31">
        <v>3206.45</v>
      </c>
      <c r="D412" s="40">
        <v>3186.35</v>
      </c>
      <c r="E412" s="40">
        <v>3149.85</v>
      </c>
      <c r="F412" s="40">
        <v>3093.25</v>
      </c>
      <c r="G412" s="40">
        <v>3056.75</v>
      </c>
      <c r="H412" s="40">
        <v>3242.95</v>
      </c>
      <c r="I412" s="40">
        <v>3279.45</v>
      </c>
      <c r="J412" s="40">
        <v>3336.0499999999997</v>
      </c>
      <c r="K412" s="31">
        <v>3222.85</v>
      </c>
      <c r="L412" s="31">
        <v>3129.75</v>
      </c>
      <c r="M412" s="31">
        <v>0.45994000000000002</v>
      </c>
      <c r="N412" s="1"/>
      <c r="O412" s="1"/>
    </row>
    <row r="413" spans="1:15" ht="12.75" customHeight="1">
      <c r="A413" s="31">
        <v>403</v>
      </c>
      <c r="B413" s="31" t="s">
        <v>501</v>
      </c>
      <c r="C413" s="31">
        <v>333</v>
      </c>
      <c r="D413" s="40">
        <v>329.61666666666667</v>
      </c>
      <c r="E413" s="40">
        <v>324.23333333333335</v>
      </c>
      <c r="F413" s="40">
        <v>315.4666666666667</v>
      </c>
      <c r="G413" s="40">
        <v>310.08333333333337</v>
      </c>
      <c r="H413" s="40">
        <v>338.38333333333333</v>
      </c>
      <c r="I413" s="40">
        <v>343.76666666666665</v>
      </c>
      <c r="J413" s="40">
        <v>352.5333333333333</v>
      </c>
      <c r="K413" s="31">
        <v>335</v>
      </c>
      <c r="L413" s="31">
        <v>320.85000000000002</v>
      </c>
      <c r="M413" s="31">
        <v>2.3402799999999999</v>
      </c>
      <c r="N413" s="1"/>
      <c r="O413" s="1"/>
    </row>
    <row r="414" spans="1:15" ht="12.75" customHeight="1">
      <c r="A414" s="31">
        <v>404</v>
      </c>
      <c r="B414" s="31" t="s">
        <v>503</v>
      </c>
      <c r="C414" s="31">
        <v>565.29999999999995</v>
      </c>
      <c r="D414" s="40">
        <v>570.51666666666665</v>
      </c>
      <c r="E414" s="40">
        <v>558.7833333333333</v>
      </c>
      <c r="F414" s="40">
        <v>552.26666666666665</v>
      </c>
      <c r="G414" s="40">
        <v>540.5333333333333</v>
      </c>
      <c r="H414" s="40">
        <v>577.0333333333333</v>
      </c>
      <c r="I414" s="40">
        <v>588.76666666666665</v>
      </c>
      <c r="J414" s="40">
        <v>595.2833333333333</v>
      </c>
      <c r="K414" s="31">
        <v>582.25</v>
      </c>
      <c r="L414" s="31">
        <v>564</v>
      </c>
      <c r="M414" s="31">
        <v>1.9522299999999999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27691.05</v>
      </c>
      <c r="D415" s="40">
        <v>27868.083333333332</v>
      </c>
      <c r="E415" s="40">
        <v>27441.716666666664</v>
      </c>
      <c r="F415" s="40">
        <v>27192.383333333331</v>
      </c>
      <c r="G415" s="40">
        <v>26766.016666666663</v>
      </c>
      <c r="H415" s="40">
        <v>28117.416666666664</v>
      </c>
      <c r="I415" s="40">
        <v>28543.783333333333</v>
      </c>
      <c r="J415" s="40">
        <v>28793.116666666665</v>
      </c>
      <c r="K415" s="31">
        <v>28294.45</v>
      </c>
      <c r="L415" s="31">
        <v>27618.75</v>
      </c>
      <c r="M415" s="31">
        <v>0.29244999999999999</v>
      </c>
      <c r="N415" s="1"/>
      <c r="O415" s="1"/>
    </row>
    <row r="416" spans="1:15" ht="12.75" customHeight="1">
      <c r="A416" s="31">
        <v>406</v>
      </c>
      <c r="B416" s="31" t="s">
        <v>505</v>
      </c>
      <c r="C416" s="31">
        <v>2084.9</v>
      </c>
      <c r="D416" s="40">
        <v>2098.5499999999997</v>
      </c>
      <c r="E416" s="40">
        <v>2066.4499999999994</v>
      </c>
      <c r="F416" s="40">
        <v>2047.9999999999995</v>
      </c>
      <c r="G416" s="40">
        <v>2015.8999999999992</v>
      </c>
      <c r="H416" s="40">
        <v>2116.9999999999995</v>
      </c>
      <c r="I416" s="40">
        <v>2149.1</v>
      </c>
      <c r="J416" s="40">
        <v>2167.5499999999997</v>
      </c>
      <c r="K416" s="31">
        <v>2130.65</v>
      </c>
      <c r="L416" s="31">
        <v>2080.1</v>
      </c>
      <c r="M416" s="31">
        <v>8.3930000000000005E-2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2353.35</v>
      </c>
      <c r="D417" s="40">
        <v>2369.4</v>
      </c>
      <c r="E417" s="40">
        <v>2314.3000000000002</v>
      </c>
      <c r="F417" s="40">
        <v>2275.25</v>
      </c>
      <c r="G417" s="40">
        <v>2220.15</v>
      </c>
      <c r="H417" s="40">
        <v>2408.4500000000003</v>
      </c>
      <c r="I417" s="40">
        <v>2463.5499999999997</v>
      </c>
      <c r="J417" s="40">
        <v>2502.6000000000004</v>
      </c>
      <c r="K417" s="31">
        <v>2424.5</v>
      </c>
      <c r="L417" s="31">
        <v>2330.35</v>
      </c>
      <c r="M417" s="31">
        <v>3.5929099999999998</v>
      </c>
      <c r="N417" s="1"/>
      <c r="O417" s="1"/>
    </row>
    <row r="418" spans="1:15" ht="12.75" customHeight="1">
      <c r="A418" s="31">
        <v>408</v>
      </c>
      <c r="B418" s="31" t="s">
        <v>495</v>
      </c>
      <c r="C418" s="31">
        <v>506.7</v>
      </c>
      <c r="D418" s="40">
        <v>510.51666666666671</v>
      </c>
      <c r="E418" s="40">
        <v>496.03333333333342</v>
      </c>
      <c r="F418" s="40">
        <v>485.36666666666673</v>
      </c>
      <c r="G418" s="40">
        <v>470.88333333333344</v>
      </c>
      <c r="H418" s="40">
        <v>521.18333333333339</v>
      </c>
      <c r="I418" s="40">
        <v>535.66666666666663</v>
      </c>
      <c r="J418" s="40">
        <v>546.33333333333337</v>
      </c>
      <c r="K418" s="31">
        <v>525</v>
      </c>
      <c r="L418" s="31">
        <v>499.85</v>
      </c>
      <c r="M418" s="31">
        <v>4.2038700000000002</v>
      </c>
      <c r="N418" s="1"/>
      <c r="O418" s="1"/>
    </row>
    <row r="419" spans="1:15" ht="12.75" customHeight="1">
      <c r="A419" s="31">
        <v>409</v>
      </c>
      <c r="B419" s="31" t="s">
        <v>496</v>
      </c>
      <c r="C419" s="31">
        <v>28.65</v>
      </c>
      <c r="D419" s="40">
        <v>28.899999999999995</v>
      </c>
      <c r="E419" s="40">
        <v>28.349999999999991</v>
      </c>
      <c r="F419" s="40">
        <v>28.049999999999997</v>
      </c>
      <c r="G419" s="40">
        <v>27.499999999999993</v>
      </c>
      <c r="H419" s="40">
        <v>29.199999999999989</v>
      </c>
      <c r="I419" s="40">
        <v>29.749999999999993</v>
      </c>
      <c r="J419" s="40">
        <v>30.049999999999986</v>
      </c>
      <c r="K419" s="31">
        <v>29.45</v>
      </c>
      <c r="L419" s="31">
        <v>28.6</v>
      </c>
      <c r="M419" s="31">
        <v>24.529730000000001</v>
      </c>
      <c r="N419" s="1"/>
      <c r="O419" s="1"/>
    </row>
    <row r="420" spans="1:15" ht="12.75" customHeight="1">
      <c r="A420" s="31">
        <v>410</v>
      </c>
      <c r="B420" s="31" t="s">
        <v>497</v>
      </c>
      <c r="C420" s="31">
        <v>3898.7</v>
      </c>
      <c r="D420" s="40">
        <v>3896.5499999999997</v>
      </c>
      <c r="E420" s="40">
        <v>3829.0999999999995</v>
      </c>
      <c r="F420" s="40">
        <v>3759.4999999999995</v>
      </c>
      <c r="G420" s="40">
        <v>3692.0499999999993</v>
      </c>
      <c r="H420" s="40">
        <v>3966.1499999999996</v>
      </c>
      <c r="I420" s="40">
        <v>4033.5999999999995</v>
      </c>
      <c r="J420" s="40">
        <v>4103.2</v>
      </c>
      <c r="K420" s="31">
        <v>3964</v>
      </c>
      <c r="L420" s="31">
        <v>3826.95</v>
      </c>
      <c r="M420" s="31">
        <v>1.5649</v>
      </c>
      <c r="N420" s="1"/>
      <c r="O420" s="1"/>
    </row>
    <row r="421" spans="1:15" ht="12.75" customHeight="1">
      <c r="A421" s="31">
        <v>411</v>
      </c>
      <c r="B421" s="31" t="s">
        <v>506</v>
      </c>
      <c r="C421" s="31">
        <v>867.55</v>
      </c>
      <c r="D421" s="40">
        <v>875.26666666666677</v>
      </c>
      <c r="E421" s="40">
        <v>853.53333333333353</v>
      </c>
      <c r="F421" s="40">
        <v>839.51666666666677</v>
      </c>
      <c r="G421" s="40">
        <v>817.78333333333353</v>
      </c>
      <c r="H421" s="40">
        <v>889.28333333333353</v>
      </c>
      <c r="I421" s="40">
        <v>911.01666666666688</v>
      </c>
      <c r="J421" s="40">
        <v>925.03333333333353</v>
      </c>
      <c r="K421" s="31">
        <v>897</v>
      </c>
      <c r="L421" s="31">
        <v>861.25</v>
      </c>
      <c r="M421" s="31">
        <v>3.6162299999999998</v>
      </c>
      <c r="N421" s="1"/>
      <c r="O421" s="1"/>
    </row>
    <row r="422" spans="1:15" ht="12.75" customHeight="1">
      <c r="A422" s="31">
        <v>412</v>
      </c>
      <c r="B422" s="31" t="s">
        <v>508</v>
      </c>
      <c r="C422" s="31">
        <v>1052.5</v>
      </c>
      <c r="D422" s="40">
        <v>1053.6333333333332</v>
      </c>
      <c r="E422" s="40">
        <v>1043.3166666666664</v>
      </c>
      <c r="F422" s="40">
        <v>1034.1333333333332</v>
      </c>
      <c r="G422" s="40">
        <v>1023.8166666666664</v>
      </c>
      <c r="H422" s="40">
        <v>1062.8166666666664</v>
      </c>
      <c r="I422" s="40">
        <v>1073.133333333333</v>
      </c>
      <c r="J422" s="40">
        <v>1082.3166666666664</v>
      </c>
      <c r="K422" s="31">
        <v>1063.95</v>
      </c>
      <c r="L422" s="31">
        <v>1044.45</v>
      </c>
      <c r="M422" s="31">
        <v>1.4014200000000001</v>
      </c>
      <c r="N422" s="1"/>
      <c r="O422" s="1"/>
    </row>
    <row r="423" spans="1:15" ht="12.75" customHeight="1">
      <c r="A423" s="31">
        <v>413</v>
      </c>
      <c r="B423" s="31" t="s">
        <v>507</v>
      </c>
      <c r="C423" s="31">
        <v>2731.6</v>
      </c>
      <c r="D423" s="40">
        <v>2734.8000000000006</v>
      </c>
      <c r="E423" s="40">
        <v>2670.6000000000013</v>
      </c>
      <c r="F423" s="40">
        <v>2609.6000000000008</v>
      </c>
      <c r="G423" s="40">
        <v>2545.4000000000015</v>
      </c>
      <c r="H423" s="40">
        <v>2795.8000000000011</v>
      </c>
      <c r="I423" s="40">
        <v>2860.0000000000009</v>
      </c>
      <c r="J423" s="40">
        <v>2921.0000000000009</v>
      </c>
      <c r="K423" s="31">
        <v>2799</v>
      </c>
      <c r="L423" s="31">
        <v>2673.8</v>
      </c>
      <c r="M423" s="31">
        <v>1.6136200000000001</v>
      </c>
      <c r="N423" s="1"/>
      <c r="O423" s="1"/>
    </row>
    <row r="424" spans="1:15" ht="12.75" customHeight="1">
      <c r="A424" s="31">
        <v>414</v>
      </c>
      <c r="B424" s="31" t="s">
        <v>509</v>
      </c>
      <c r="C424" s="31">
        <v>863.5</v>
      </c>
      <c r="D424" s="40">
        <v>858.9</v>
      </c>
      <c r="E424" s="40">
        <v>848.8</v>
      </c>
      <c r="F424" s="40">
        <v>834.1</v>
      </c>
      <c r="G424" s="40">
        <v>824</v>
      </c>
      <c r="H424" s="40">
        <v>873.59999999999991</v>
      </c>
      <c r="I424" s="40">
        <v>883.7</v>
      </c>
      <c r="J424" s="40">
        <v>898.39999999999986</v>
      </c>
      <c r="K424" s="31">
        <v>869</v>
      </c>
      <c r="L424" s="31">
        <v>844.2</v>
      </c>
      <c r="M424" s="31">
        <v>5.5526299999999997</v>
      </c>
      <c r="N424" s="1"/>
      <c r="O424" s="1"/>
    </row>
    <row r="425" spans="1:15" ht="12.75" customHeight="1">
      <c r="A425" s="31">
        <v>415</v>
      </c>
      <c r="B425" s="31" t="s">
        <v>510</v>
      </c>
      <c r="C425" s="31">
        <v>481.85</v>
      </c>
      <c r="D425" s="40">
        <v>488.48333333333335</v>
      </c>
      <c r="E425" s="40">
        <v>473.36666666666667</v>
      </c>
      <c r="F425" s="40">
        <v>464.88333333333333</v>
      </c>
      <c r="G425" s="40">
        <v>449.76666666666665</v>
      </c>
      <c r="H425" s="40">
        <v>496.9666666666667</v>
      </c>
      <c r="I425" s="40">
        <v>512.08333333333337</v>
      </c>
      <c r="J425" s="40">
        <v>520.56666666666672</v>
      </c>
      <c r="K425" s="31">
        <v>503.6</v>
      </c>
      <c r="L425" s="31">
        <v>480</v>
      </c>
      <c r="M425" s="31">
        <v>1.2283200000000001</v>
      </c>
      <c r="N425" s="1"/>
      <c r="O425" s="1"/>
    </row>
    <row r="426" spans="1:15" ht="12.75" customHeight="1">
      <c r="A426" s="31">
        <v>416</v>
      </c>
      <c r="B426" s="31" t="s">
        <v>518</v>
      </c>
      <c r="C426" s="31">
        <v>264.5</v>
      </c>
      <c r="D426" s="40">
        <v>267.46666666666664</v>
      </c>
      <c r="E426" s="40">
        <v>259.5333333333333</v>
      </c>
      <c r="F426" s="40">
        <v>254.56666666666666</v>
      </c>
      <c r="G426" s="40">
        <v>246.63333333333333</v>
      </c>
      <c r="H426" s="40">
        <v>272.43333333333328</v>
      </c>
      <c r="I426" s="40">
        <v>280.36666666666656</v>
      </c>
      <c r="J426" s="40">
        <v>285.33333333333326</v>
      </c>
      <c r="K426" s="31">
        <v>275.39999999999998</v>
      </c>
      <c r="L426" s="31">
        <v>262.5</v>
      </c>
      <c r="M426" s="31">
        <v>3.2416100000000001</v>
      </c>
      <c r="N426" s="1"/>
      <c r="O426" s="1"/>
    </row>
    <row r="427" spans="1:15" ht="12.75" customHeight="1">
      <c r="A427" s="31">
        <v>417</v>
      </c>
      <c r="B427" s="31" t="s">
        <v>511</v>
      </c>
      <c r="C427" s="31">
        <v>78.099999999999994</v>
      </c>
      <c r="D427" s="40">
        <v>77.849999999999994</v>
      </c>
      <c r="E427" s="40">
        <v>76.349999999999994</v>
      </c>
      <c r="F427" s="40">
        <v>74.599999999999994</v>
      </c>
      <c r="G427" s="40">
        <v>73.099999999999994</v>
      </c>
      <c r="H427" s="40">
        <v>79.599999999999994</v>
      </c>
      <c r="I427" s="40">
        <v>81.099999999999994</v>
      </c>
      <c r="J427" s="40">
        <v>82.85</v>
      </c>
      <c r="K427" s="31">
        <v>79.349999999999994</v>
      </c>
      <c r="L427" s="31">
        <v>76.099999999999994</v>
      </c>
      <c r="M427" s="31">
        <v>129.73829000000001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2157.5500000000002</v>
      </c>
      <c r="D428" s="40">
        <v>2167.5833333333335</v>
      </c>
      <c r="E428" s="40">
        <v>2134.2166666666672</v>
      </c>
      <c r="F428" s="40">
        <v>2110.8833333333337</v>
      </c>
      <c r="G428" s="40">
        <v>2077.5166666666673</v>
      </c>
      <c r="H428" s="40">
        <v>2190.916666666667</v>
      </c>
      <c r="I428" s="40">
        <v>2224.2833333333328</v>
      </c>
      <c r="J428" s="40">
        <v>2247.6166666666668</v>
      </c>
      <c r="K428" s="31">
        <v>2200.9499999999998</v>
      </c>
      <c r="L428" s="31">
        <v>2144.25</v>
      </c>
      <c r="M428" s="31">
        <v>8.6957000000000004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1630.85</v>
      </c>
      <c r="D429" s="40">
        <v>1630.4333333333334</v>
      </c>
      <c r="E429" s="40">
        <v>1610.9666666666667</v>
      </c>
      <c r="F429" s="40">
        <v>1591.0833333333333</v>
      </c>
      <c r="G429" s="40">
        <v>1571.6166666666666</v>
      </c>
      <c r="H429" s="40">
        <v>1650.3166666666668</v>
      </c>
      <c r="I429" s="40">
        <v>1669.7833333333335</v>
      </c>
      <c r="J429" s="40">
        <v>1689.666666666667</v>
      </c>
      <c r="K429" s="31">
        <v>1649.9</v>
      </c>
      <c r="L429" s="31">
        <v>1610.55</v>
      </c>
      <c r="M429" s="31">
        <v>7.5613099999999998</v>
      </c>
      <c r="N429" s="1"/>
      <c r="O429" s="1"/>
    </row>
    <row r="430" spans="1:15" ht="12.75" customHeight="1">
      <c r="A430" s="31">
        <v>420</v>
      </c>
      <c r="B430" s="31" t="s">
        <v>515</v>
      </c>
      <c r="C430" s="31">
        <v>501.2</v>
      </c>
      <c r="D430" s="40">
        <v>506.21666666666664</v>
      </c>
      <c r="E430" s="40">
        <v>494.5333333333333</v>
      </c>
      <c r="F430" s="40">
        <v>487.86666666666667</v>
      </c>
      <c r="G430" s="40">
        <v>476.18333333333334</v>
      </c>
      <c r="H430" s="40">
        <v>512.88333333333321</v>
      </c>
      <c r="I430" s="40">
        <v>524.56666666666661</v>
      </c>
      <c r="J430" s="40">
        <v>531.23333333333323</v>
      </c>
      <c r="K430" s="31">
        <v>517.9</v>
      </c>
      <c r="L430" s="31">
        <v>499.55</v>
      </c>
      <c r="M430" s="31">
        <v>4.7364100000000002</v>
      </c>
      <c r="N430" s="1"/>
      <c r="O430" s="1"/>
    </row>
    <row r="431" spans="1:15" ht="12.75" customHeight="1">
      <c r="A431" s="31">
        <v>421</v>
      </c>
      <c r="B431" s="31" t="s">
        <v>512</v>
      </c>
      <c r="C431" s="31">
        <v>98.8</v>
      </c>
      <c r="D431" s="40">
        <v>99.399999999999991</v>
      </c>
      <c r="E431" s="40">
        <v>97.899999999999977</v>
      </c>
      <c r="F431" s="40">
        <v>96.999999999999986</v>
      </c>
      <c r="G431" s="40">
        <v>95.499999999999972</v>
      </c>
      <c r="H431" s="40">
        <v>100.29999999999998</v>
      </c>
      <c r="I431" s="40">
        <v>101.80000000000001</v>
      </c>
      <c r="J431" s="40">
        <v>102.69999999999999</v>
      </c>
      <c r="K431" s="31">
        <v>100.9</v>
      </c>
      <c r="L431" s="31">
        <v>98.5</v>
      </c>
      <c r="M431" s="31">
        <v>1.39215</v>
      </c>
      <c r="N431" s="1"/>
      <c r="O431" s="1"/>
    </row>
    <row r="432" spans="1:15" ht="12.75" customHeight="1">
      <c r="A432" s="31">
        <v>422</v>
      </c>
      <c r="B432" s="31" t="s">
        <v>514</v>
      </c>
      <c r="C432" s="31">
        <v>295.45</v>
      </c>
      <c r="D432" s="40">
        <v>297.46666666666664</v>
      </c>
      <c r="E432" s="40">
        <v>289.98333333333329</v>
      </c>
      <c r="F432" s="40">
        <v>284.51666666666665</v>
      </c>
      <c r="G432" s="40">
        <v>277.0333333333333</v>
      </c>
      <c r="H432" s="40">
        <v>302.93333333333328</v>
      </c>
      <c r="I432" s="40">
        <v>310.41666666666663</v>
      </c>
      <c r="J432" s="40">
        <v>315.88333333333327</v>
      </c>
      <c r="K432" s="31">
        <v>304.95</v>
      </c>
      <c r="L432" s="31">
        <v>292</v>
      </c>
      <c r="M432" s="31">
        <v>8.1675500000000003</v>
      </c>
      <c r="N432" s="1"/>
      <c r="O432" s="1"/>
    </row>
    <row r="433" spans="1:15" ht="12.75" customHeight="1">
      <c r="A433" s="31">
        <v>423</v>
      </c>
      <c r="B433" s="31" t="s">
        <v>516</v>
      </c>
      <c r="C433" s="31">
        <v>569.70000000000005</v>
      </c>
      <c r="D433" s="40">
        <v>570.9</v>
      </c>
      <c r="E433" s="40">
        <v>566.79999999999995</v>
      </c>
      <c r="F433" s="40">
        <v>563.9</v>
      </c>
      <c r="G433" s="40">
        <v>559.79999999999995</v>
      </c>
      <c r="H433" s="40">
        <v>573.79999999999995</v>
      </c>
      <c r="I433" s="40">
        <v>577.90000000000009</v>
      </c>
      <c r="J433" s="40">
        <v>580.79999999999995</v>
      </c>
      <c r="K433" s="31">
        <v>575</v>
      </c>
      <c r="L433" s="31">
        <v>568</v>
      </c>
      <c r="M433" s="31">
        <v>0.64556999999999998</v>
      </c>
      <c r="N433" s="1"/>
      <c r="O433" s="1"/>
    </row>
    <row r="434" spans="1:15" ht="12.75" customHeight="1">
      <c r="A434" s="31">
        <v>424</v>
      </c>
      <c r="B434" s="31" t="s">
        <v>517</v>
      </c>
      <c r="C434" s="31">
        <v>388.4</v>
      </c>
      <c r="D434" s="40">
        <v>388.95</v>
      </c>
      <c r="E434" s="40">
        <v>381.29999999999995</v>
      </c>
      <c r="F434" s="40">
        <v>374.2</v>
      </c>
      <c r="G434" s="40">
        <v>366.54999999999995</v>
      </c>
      <c r="H434" s="40">
        <v>396.04999999999995</v>
      </c>
      <c r="I434" s="40">
        <v>403.69999999999993</v>
      </c>
      <c r="J434" s="40">
        <v>410.79999999999995</v>
      </c>
      <c r="K434" s="31">
        <v>396.6</v>
      </c>
      <c r="L434" s="31">
        <v>381.85</v>
      </c>
      <c r="M434" s="31">
        <v>6.8814299999999999</v>
      </c>
      <c r="N434" s="1"/>
      <c r="O434" s="1"/>
    </row>
    <row r="435" spans="1:15" ht="12.75" customHeight="1">
      <c r="A435" s="31">
        <v>425</v>
      </c>
      <c r="B435" s="31" t="s">
        <v>519</v>
      </c>
      <c r="C435" s="31">
        <v>2428.5</v>
      </c>
      <c r="D435" s="40">
        <v>2424.5</v>
      </c>
      <c r="E435" s="40">
        <v>2404</v>
      </c>
      <c r="F435" s="40">
        <v>2379.5</v>
      </c>
      <c r="G435" s="40">
        <v>2359</v>
      </c>
      <c r="H435" s="40">
        <v>2449</v>
      </c>
      <c r="I435" s="40">
        <v>2469.5</v>
      </c>
      <c r="J435" s="40">
        <v>2494</v>
      </c>
      <c r="K435" s="31">
        <v>2445</v>
      </c>
      <c r="L435" s="31">
        <v>2400</v>
      </c>
      <c r="M435" s="31">
        <v>4.4150000000000002E-2</v>
      </c>
      <c r="N435" s="1"/>
      <c r="O435" s="1"/>
    </row>
    <row r="436" spans="1:15" ht="12.75" customHeight="1">
      <c r="A436" s="31">
        <v>426</v>
      </c>
      <c r="B436" s="31" t="s">
        <v>520</v>
      </c>
      <c r="C436" s="31">
        <v>811.7</v>
      </c>
      <c r="D436" s="40">
        <v>815.1</v>
      </c>
      <c r="E436" s="40">
        <v>802.2</v>
      </c>
      <c r="F436" s="40">
        <v>792.7</v>
      </c>
      <c r="G436" s="40">
        <v>779.80000000000007</v>
      </c>
      <c r="H436" s="40">
        <v>824.6</v>
      </c>
      <c r="I436" s="40">
        <v>837.49999999999989</v>
      </c>
      <c r="J436" s="40">
        <v>847</v>
      </c>
      <c r="K436" s="31">
        <v>828</v>
      </c>
      <c r="L436" s="31">
        <v>805.6</v>
      </c>
      <c r="M436" s="31">
        <v>0.96828000000000003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791.35</v>
      </c>
      <c r="D437" s="40">
        <v>794.58333333333337</v>
      </c>
      <c r="E437" s="40">
        <v>784.16666666666674</v>
      </c>
      <c r="F437" s="40">
        <v>776.98333333333335</v>
      </c>
      <c r="G437" s="40">
        <v>766.56666666666672</v>
      </c>
      <c r="H437" s="40">
        <v>801.76666666666677</v>
      </c>
      <c r="I437" s="40">
        <v>812.18333333333351</v>
      </c>
      <c r="J437" s="40">
        <v>819.36666666666679</v>
      </c>
      <c r="K437" s="31">
        <v>805</v>
      </c>
      <c r="L437" s="31">
        <v>787.4</v>
      </c>
      <c r="M437" s="31">
        <v>16.629000000000001</v>
      </c>
      <c r="N437" s="1"/>
      <c r="O437" s="1"/>
    </row>
    <row r="438" spans="1:15" ht="12.75" customHeight="1">
      <c r="A438" s="31">
        <v>428</v>
      </c>
      <c r="B438" s="31" t="s">
        <v>521</v>
      </c>
      <c r="C438" s="31">
        <v>480.4</v>
      </c>
      <c r="D438" s="40">
        <v>484.75</v>
      </c>
      <c r="E438" s="40">
        <v>468.5</v>
      </c>
      <c r="F438" s="40">
        <v>456.6</v>
      </c>
      <c r="G438" s="40">
        <v>440.35</v>
      </c>
      <c r="H438" s="40">
        <v>496.65</v>
      </c>
      <c r="I438" s="40">
        <v>512.9</v>
      </c>
      <c r="J438" s="40">
        <v>524.79999999999995</v>
      </c>
      <c r="K438" s="31">
        <v>501</v>
      </c>
      <c r="L438" s="31">
        <v>472.85</v>
      </c>
      <c r="M438" s="31">
        <v>5.2391500000000004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554.15</v>
      </c>
      <c r="D439" s="40">
        <v>553.25</v>
      </c>
      <c r="E439" s="40">
        <v>546.9</v>
      </c>
      <c r="F439" s="40">
        <v>539.65</v>
      </c>
      <c r="G439" s="40">
        <v>533.29999999999995</v>
      </c>
      <c r="H439" s="40">
        <v>560.5</v>
      </c>
      <c r="I439" s="40">
        <v>566.84999999999991</v>
      </c>
      <c r="J439" s="40">
        <v>574.1</v>
      </c>
      <c r="K439" s="31">
        <v>559.6</v>
      </c>
      <c r="L439" s="31">
        <v>546</v>
      </c>
      <c r="M439" s="31">
        <v>11.156650000000001</v>
      </c>
      <c r="N439" s="1"/>
      <c r="O439" s="1"/>
    </row>
    <row r="440" spans="1:15" ht="12.75" customHeight="1">
      <c r="A440" s="31">
        <v>430</v>
      </c>
      <c r="B440" s="31" t="s">
        <v>524</v>
      </c>
      <c r="C440" s="31">
        <v>657.95</v>
      </c>
      <c r="D440" s="40">
        <v>661.26666666666677</v>
      </c>
      <c r="E440" s="40">
        <v>648.93333333333351</v>
      </c>
      <c r="F440" s="40">
        <v>639.91666666666674</v>
      </c>
      <c r="G440" s="40">
        <v>627.58333333333348</v>
      </c>
      <c r="H440" s="40">
        <v>670.28333333333353</v>
      </c>
      <c r="I440" s="40">
        <v>682.61666666666679</v>
      </c>
      <c r="J440" s="40">
        <v>691.63333333333355</v>
      </c>
      <c r="K440" s="31">
        <v>673.6</v>
      </c>
      <c r="L440" s="31">
        <v>652.25</v>
      </c>
      <c r="M440" s="31">
        <v>0.38396000000000002</v>
      </c>
      <c r="N440" s="1"/>
      <c r="O440" s="1"/>
    </row>
    <row r="441" spans="1:15" ht="12.75" customHeight="1">
      <c r="A441" s="31">
        <v>431</v>
      </c>
      <c r="B441" s="31" t="s">
        <v>522</v>
      </c>
      <c r="C441" s="31">
        <v>462.2</v>
      </c>
      <c r="D441" s="40">
        <v>457.56666666666661</v>
      </c>
      <c r="E441" s="40">
        <v>448.73333333333323</v>
      </c>
      <c r="F441" s="40">
        <v>435.26666666666665</v>
      </c>
      <c r="G441" s="40">
        <v>426.43333333333328</v>
      </c>
      <c r="H441" s="40">
        <v>471.03333333333319</v>
      </c>
      <c r="I441" s="40">
        <v>479.86666666666656</v>
      </c>
      <c r="J441" s="40">
        <v>493.33333333333314</v>
      </c>
      <c r="K441" s="31">
        <v>466.4</v>
      </c>
      <c r="L441" s="31">
        <v>444.1</v>
      </c>
      <c r="M441" s="31">
        <v>11.469900000000001</v>
      </c>
      <c r="N441" s="1"/>
      <c r="O441" s="1"/>
    </row>
    <row r="442" spans="1:15" ht="12.75" customHeight="1">
      <c r="A442" s="31">
        <v>432</v>
      </c>
      <c r="B442" s="31" t="s">
        <v>523</v>
      </c>
      <c r="C442" s="31">
        <v>2259.1</v>
      </c>
      <c r="D442" s="40">
        <v>2265.4</v>
      </c>
      <c r="E442" s="40">
        <v>2241.7000000000003</v>
      </c>
      <c r="F442" s="40">
        <v>2224.3000000000002</v>
      </c>
      <c r="G442" s="40">
        <v>2200.6000000000004</v>
      </c>
      <c r="H442" s="40">
        <v>2282.8000000000002</v>
      </c>
      <c r="I442" s="40">
        <v>2306.5</v>
      </c>
      <c r="J442" s="40">
        <v>2323.9</v>
      </c>
      <c r="K442" s="31">
        <v>2289.1</v>
      </c>
      <c r="L442" s="31">
        <v>2248</v>
      </c>
      <c r="M442" s="31">
        <v>3.1291699999999998</v>
      </c>
      <c r="N442" s="1"/>
      <c r="O442" s="1"/>
    </row>
    <row r="443" spans="1:15" ht="12.75" customHeight="1">
      <c r="A443" s="31">
        <v>433</v>
      </c>
      <c r="B443" s="31" t="s">
        <v>525</v>
      </c>
      <c r="C443" s="31">
        <v>514.6</v>
      </c>
      <c r="D443" s="40">
        <v>515.15</v>
      </c>
      <c r="E443" s="40">
        <v>504.5</v>
      </c>
      <c r="F443" s="40">
        <v>494.40000000000003</v>
      </c>
      <c r="G443" s="40">
        <v>483.75000000000006</v>
      </c>
      <c r="H443" s="40">
        <v>525.25</v>
      </c>
      <c r="I443" s="40">
        <v>535.89999999999986</v>
      </c>
      <c r="J443" s="40">
        <v>545.99999999999989</v>
      </c>
      <c r="K443" s="31">
        <v>525.79999999999995</v>
      </c>
      <c r="L443" s="31">
        <v>505.05</v>
      </c>
      <c r="M443" s="31">
        <v>1.5706899999999999</v>
      </c>
      <c r="N443" s="1"/>
      <c r="O443" s="1"/>
    </row>
    <row r="444" spans="1:15" ht="12.75" customHeight="1">
      <c r="A444" s="31">
        <v>434</v>
      </c>
      <c r="B444" s="31" t="s">
        <v>526</v>
      </c>
      <c r="C444" s="31">
        <v>6.95</v>
      </c>
      <c r="D444" s="40">
        <v>6.9833333333333334</v>
      </c>
      <c r="E444" s="40">
        <v>6.916666666666667</v>
      </c>
      <c r="F444" s="40">
        <v>6.8833333333333337</v>
      </c>
      <c r="G444" s="40">
        <v>6.8166666666666673</v>
      </c>
      <c r="H444" s="40">
        <v>7.0166666666666666</v>
      </c>
      <c r="I444" s="40">
        <v>7.083333333333333</v>
      </c>
      <c r="J444" s="40">
        <v>7.1166666666666663</v>
      </c>
      <c r="K444" s="31">
        <v>7.05</v>
      </c>
      <c r="L444" s="31">
        <v>6.95</v>
      </c>
      <c r="M444" s="31">
        <v>205.99142000000001</v>
      </c>
      <c r="N444" s="1"/>
      <c r="O444" s="1"/>
    </row>
    <row r="445" spans="1:15" ht="12.75" customHeight="1">
      <c r="A445" s="31">
        <v>435</v>
      </c>
      <c r="B445" s="31" t="s">
        <v>513</v>
      </c>
      <c r="C445" s="31">
        <v>410.8</v>
      </c>
      <c r="D445" s="40">
        <v>412.58333333333331</v>
      </c>
      <c r="E445" s="40">
        <v>407.16666666666663</v>
      </c>
      <c r="F445" s="40">
        <v>403.5333333333333</v>
      </c>
      <c r="G445" s="40">
        <v>398.11666666666662</v>
      </c>
      <c r="H445" s="40">
        <v>416.21666666666664</v>
      </c>
      <c r="I445" s="40">
        <v>421.63333333333327</v>
      </c>
      <c r="J445" s="40">
        <v>425.26666666666665</v>
      </c>
      <c r="K445" s="31">
        <v>418</v>
      </c>
      <c r="L445" s="31">
        <v>408.95</v>
      </c>
      <c r="M445" s="31">
        <v>5.6064499999999997</v>
      </c>
      <c r="N445" s="1"/>
      <c r="O445" s="1"/>
    </row>
    <row r="446" spans="1:15" ht="12.75" customHeight="1">
      <c r="A446" s="31">
        <v>436</v>
      </c>
      <c r="B446" s="31" t="s">
        <v>527</v>
      </c>
      <c r="C446" s="31">
        <v>1035.4000000000001</v>
      </c>
      <c r="D446" s="40">
        <v>1035.1333333333334</v>
      </c>
      <c r="E446" s="40">
        <v>1025.2666666666669</v>
      </c>
      <c r="F446" s="40">
        <v>1015.1333333333334</v>
      </c>
      <c r="G446" s="40">
        <v>1005.2666666666669</v>
      </c>
      <c r="H446" s="40">
        <v>1045.2666666666669</v>
      </c>
      <c r="I446" s="40">
        <v>1055.1333333333332</v>
      </c>
      <c r="J446" s="40">
        <v>1065.2666666666669</v>
      </c>
      <c r="K446" s="31">
        <v>1045</v>
      </c>
      <c r="L446" s="31">
        <v>1025</v>
      </c>
      <c r="M446" s="31">
        <v>0.24407000000000001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609.04999999999995</v>
      </c>
      <c r="D447" s="40">
        <v>607.06666666666661</v>
      </c>
      <c r="E447" s="40">
        <v>602.13333333333321</v>
      </c>
      <c r="F447" s="40">
        <v>595.21666666666658</v>
      </c>
      <c r="G447" s="40">
        <v>590.28333333333319</v>
      </c>
      <c r="H447" s="40">
        <v>613.98333333333323</v>
      </c>
      <c r="I447" s="40">
        <v>618.91666666666663</v>
      </c>
      <c r="J447" s="40">
        <v>625.83333333333326</v>
      </c>
      <c r="K447" s="31">
        <v>612</v>
      </c>
      <c r="L447" s="31">
        <v>600.15</v>
      </c>
      <c r="M447" s="31">
        <v>5.4809799999999997</v>
      </c>
      <c r="N447" s="1"/>
      <c r="O447" s="1"/>
    </row>
    <row r="448" spans="1:15" ht="12.75" customHeight="1">
      <c r="A448" s="31">
        <v>438</v>
      </c>
      <c r="B448" s="31" t="s">
        <v>532</v>
      </c>
      <c r="C448" s="31">
        <v>1392.2</v>
      </c>
      <c r="D448" s="40">
        <v>1392.2</v>
      </c>
      <c r="E448" s="40">
        <v>1392.2</v>
      </c>
      <c r="F448" s="40">
        <v>1392.2</v>
      </c>
      <c r="G448" s="40">
        <v>1392.2</v>
      </c>
      <c r="H448" s="40">
        <v>1392.2</v>
      </c>
      <c r="I448" s="40">
        <v>1392.2</v>
      </c>
      <c r="J448" s="40">
        <v>1392.2</v>
      </c>
      <c r="K448" s="31">
        <v>1392.2</v>
      </c>
      <c r="L448" s="31">
        <v>1392.2</v>
      </c>
      <c r="M448" s="31">
        <v>0.26719999999999999</v>
      </c>
      <c r="N448" s="1"/>
      <c r="O448" s="1"/>
    </row>
    <row r="449" spans="1:15" ht="12.75" customHeight="1">
      <c r="A449" s="31">
        <v>439</v>
      </c>
      <c r="B449" s="31" t="s">
        <v>533</v>
      </c>
      <c r="C449" s="31">
        <v>13862.6</v>
      </c>
      <c r="D449" s="40">
        <v>14044.316666666666</v>
      </c>
      <c r="E449" s="40">
        <v>13618.283333333331</v>
      </c>
      <c r="F449" s="40">
        <v>13373.966666666665</v>
      </c>
      <c r="G449" s="40">
        <v>12947.933333333331</v>
      </c>
      <c r="H449" s="40">
        <v>14288.633333333331</v>
      </c>
      <c r="I449" s="40">
        <v>14714.666666666664</v>
      </c>
      <c r="J449" s="40">
        <v>14958.983333333332</v>
      </c>
      <c r="K449" s="31">
        <v>14470.35</v>
      </c>
      <c r="L449" s="31">
        <v>13800</v>
      </c>
      <c r="M449" s="31">
        <v>5.5629999999999999E-2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940.65</v>
      </c>
      <c r="D450" s="40">
        <v>939.16666666666663</v>
      </c>
      <c r="E450" s="40">
        <v>931.5333333333333</v>
      </c>
      <c r="F450" s="40">
        <v>922.41666666666663</v>
      </c>
      <c r="G450" s="40">
        <v>914.7833333333333</v>
      </c>
      <c r="H450" s="40">
        <v>948.2833333333333</v>
      </c>
      <c r="I450" s="40">
        <v>955.91666666666674</v>
      </c>
      <c r="J450" s="40">
        <v>965.0333333333333</v>
      </c>
      <c r="K450" s="31">
        <v>946.8</v>
      </c>
      <c r="L450" s="31">
        <v>930.05</v>
      </c>
      <c r="M450" s="31">
        <v>11.43181</v>
      </c>
      <c r="N450" s="1"/>
      <c r="O450" s="1"/>
    </row>
    <row r="451" spans="1:15" ht="12.75" customHeight="1">
      <c r="A451" s="31">
        <v>441</v>
      </c>
      <c r="B451" s="31" t="s">
        <v>534</v>
      </c>
      <c r="C451" s="31">
        <v>228.85</v>
      </c>
      <c r="D451" s="40">
        <v>229.06666666666669</v>
      </c>
      <c r="E451" s="40">
        <v>226.73333333333338</v>
      </c>
      <c r="F451" s="40">
        <v>224.61666666666667</v>
      </c>
      <c r="G451" s="40">
        <v>222.28333333333336</v>
      </c>
      <c r="H451" s="40">
        <v>231.18333333333339</v>
      </c>
      <c r="I451" s="40">
        <v>233.51666666666671</v>
      </c>
      <c r="J451" s="40">
        <v>235.63333333333341</v>
      </c>
      <c r="K451" s="31">
        <v>231.4</v>
      </c>
      <c r="L451" s="31">
        <v>226.95</v>
      </c>
      <c r="M451" s="31">
        <v>45.834029999999998</v>
      </c>
      <c r="N451" s="1"/>
      <c r="O451" s="1"/>
    </row>
    <row r="452" spans="1:15" ht="12.75" customHeight="1">
      <c r="A452" s="31">
        <v>442</v>
      </c>
      <c r="B452" s="31" t="s">
        <v>535</v>
      </c>
      <c r="C452" s="31">
        <v>1247.0999999999999</v>
      </c>
      <c r="D452" s="40">
        <v>1237.6000000000001</v>
      </c>
      <c r="E452" s="40">
        <v>1217.5000000000002</v>
      </c>
      <c r="F452" s="40">
        <v>1187.9000000000001</v>
      </c>
      <c r="G452" s="40">
        <v>1167.8000000000002</v>
      </c>
      <c r="H452" s="40">
        <v>1267.2000000000003</v>
      </c>
      <c r="I452" s="40">
        <v>1287.3000000000002</v>
      </c>
      <c r="J452" s="40">
        <v>1316.9000000000003</v>
      </c>
      <c r="K452" s="31">
        <v>1257.7</v>
      </c>
      <c r="L452" s="31">
        <v>1208</v>
      </c>
      <c r="M452" s="31">
        <v>2.5585200000000001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836.4</v>
      </c>
      <c r="D453" s="40">
        <v>838.75</v>
      </c>
      <c r="E453" s="40">
        <v>830.15</v>
      </c>
      <c r="F453" s="40">
        <v>823.9</v>
      </c>
      <c r="G453" s="40">
        <v>815.3</v>
      </c>
      <c r="H453" s="40">
        <v>845</v>
      </c>
      <c r="I453" s="40">
        <v>853.59999999999991</v>
      </c>
      <c r="J453" s="40">
        <v>859.85</v>
      </c>
      <c r="K453" s="31">
        <v>847.35</v>
      </c>
      <c r="L453" s="31">
        <v>832.5</v>
      </c>
      <c r="M453" s="31">
        <v>14.39354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6595.1</v>
      </c>
      <c r="D454" s="40">
        <v>6625.0333333333328</v>
      </c>
      <c r="E454" s="40">
        <v>6520.0666666666657</v>
      </c>
      <c r="F454" s="40">
        <v>6445.0333333333328</v>
      </c>
      <c r="G454" s="40">
        <v>6340.0666666666657</v>
      </c>
      <c r="H454" s="40">
        <v>6700.0666666666657</v>
      </c>
      <c r="I454" s="40">
        <v>6805.0333333333328</v>
      </c>
      <c r="J454" s="40">
        <v>6880.0666666666657</v>
      </c>
      <c r="K454" s="31">
        <v>6730</v>
      </c>
      <c r="L454" s="31">
        <v>6550</v>
      </c>
      <c r="M454" s="31">
        <v>1.34439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530.15</v>
      </c>
      <c r="D455" s="40">
        <v>529.0333333333333</v>
      </c>
      <c r="E455" s="40">
        <v>521.36666666666656</v>
      </c>
      <c r="F455" s="40">
        <v>512.58333333333326</v>
      </c>
      <c r="G455" s="40">
        <v>504.91666666666652</v>
      </c>
      <c r="H455" s="40">
        <v>537.81666666666661</v>
      </c>
      <c r="I455" s="40">
        <v>545.48333333333335</v>
      </c>
      <c r="J455" s="40">
        <v>554.26666666666665</v>
      </c>
      <c r="K455" s="31">
        <v>536.70000000000005</v>
      </c>
      <c r="L455" s="31">
        <v>520.25</v>
      </c>
      <c r="M455" s="31">
        <v>484.63414999999998</v>
      </c>
      <c r="N455" s="1"/>
      <c r="O455" s="1"/>
    </row>
    <row r="456" spans="1:15" ht="12.75" customHeight="1">
      <c r="A456" s="31">
        <v>446</v>
      </c>
      <c r="B456" s="31" t="s">
        <v>536</v>
      </c>
      <c r="C456" s="31">
        <v>292.10000000000002</v>
      </c>
      <c r="D456" s="40">
        <v>293.25</v>
      </c>
      <c r="E456" s="40">
        <v>287.85000000000002</v>
      </c>
      <c r="F456" s="40">
        <v>283.60000000000002</v>
      </c>
      <c r="G456" s="40">
        <v>278.20000000000005</v>
      </c>
      <c r="H456" s="40">
        <v>297.5</v>
      </c>
      <c r="I456" s="40">
        <v>302.89999999999998</v>
      </c>
      <c r="J456" s="40">
        <v>307.14999999999998</v>
      </c>
      <c r="K456" s="31">
        <v>298.64999999999998</v>
      </c>
      <c r="L456" s="31">
        <v>289</v>
      </c>
      <c r="M456" s="31">
        <v>91.646090000000001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249.9</v>
      </c>
      <c r="D457" s="40">
        <v>248.46666666666667</v>
      </c>
      <c r="E457" s="40">
        <v>244.43333333333334</v>
      </c>
      <c r="F457" s="40">
        <v>238.96666666666667</v>
      </c>
      <c r="G457" s="40">
        <v>234.93333333333334</v>
      </c>
      <c r="H457" s="40">
        <v>253.93333333333334</v>
      </c>
      <c r="I457" s="40">
        <v>257.9666666666667</v>
      </c>
      <c r="J457" s="40">
        <v>263.43333333333334</v>
      </c>
      <c r="K457" s="31">
        <v>252.5</v>
      </c>
      <c r="L457" s="31">
        <v>243</v>
      </c>
      <c r="M457" s="31">
        <v>588.83464000000004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1220.05</v>
      </c>
      <c r="D458" s="40">
        <v>1224.1833333333332</v>
      </c>
      <c r="E458" s="40">
        <v>1210.9666666666662</v>
      </c>
      <c r="F458" s="40">
        <v>1201.883333333333</v>
      </c>
      <c r="G458" s="40">
        <v>1188.6666666666661</v>
      </c>
      <c r="H458" s="40">
        <v>1233.2666666666664</v>
      </c>
      <c r="I458" s="40">
        <v>1246.4833333333331</v>
      </c>
      <c r="J458" s="40">
        <v>1255.5666666666666</v>
      </c>
      <c r="K458" s="31">
        <v>1237.4000000000001</v>
      </c>
      <c r="L458" s="31">
        <v>1215.0999999999999</v>
      </c>
      <c r="M458" s="31">
        <v>87.802040000000005</v>
      </c>
      <c r="N458" s="1"/>
      <c r="O458" s="1"/>
    </row>
    <row r="459" spans="1:15" ht="12.75" customHeight="1">
      <c r="A459" s="31">
        <v>449</v>
      </c>
      <c r="B459" s="31" t="s">
        <v>874</v>
      </c>
      <c r="C459" s="31">
        <v>791.6</v>
      </c>
      <c r="D459" s="40">
        <v>796.86666666666667</v>
      </c>
      <c r="E459" s="40">
        <v>783.73333333333335</v>
      </c>
      <c r="F459" s="40">
        <v>775.86666666666667</v>
      </c>
      <c r="G459" s="40">
        <v>762.73333333333335</v>
      </c>
      <c r="H459" s="40">
        <v>804.73333333333335</v>
      </c>
      <c r="I459" s="40">
        <v>817.86666666666679</v>
      </c>
      <c r="J459" s="40">
        <v>825.73333333333335</v>
      </c>
      <c r="K459" s="31">
        <v>810</v>
      </c>
      <c r="L459" s="31">
        <v>789</v>
      </c>
      <c r="M459" s="31">
        <v>0.96679999999999999</v>
      </c>
      <c r="N459" s="1"/>
      <c r="O459" s="1"/>
    </row>
    <row r="460" spans="1:15" ht="12.75" customHeight="1">
      <c r="A460" s="31">
        <v>450</v>
      </c>
      <c r="B460" s="31" t="s">
        <v>528</v>
      </c>
      <c r="C460" s="31">
        <v>1938.35</v>
      </c>
      <c r="D460" s="40">
        <v>1975.3</v>
      </c>
      <c r="E460" s="40">
        <v>1875.6</v>
      </c>
      <c r="F460" s="40">
        <v>1812.85</v>
      </c>
      <c r="G460" s="40">
        <v>1713.1499999999999</v>
      </c>
      <c r="H460" s="40">
        <v>2038.05</v>
      </c>
      <c r="I460" s="40">
        <v>2137.75</v>
      </c>
      <c r="J460" s="40">
        <v>2200.5</v>
      </c>
      <c r="K460" s="31">
        <v>2075</v>
      </c>
      <c r="L460" s="31">
        <v>1912.55</v>
      </c>
      <c r="M460" s="31">
        <v>0.77024000000000004</v>
      </c>
      <c r="N460" s="1"/>
      <c r="O460" s="1"/>
    </row>
    <row r="461" spans="1:15" ht="12.75" customHeight="1">
      <c r="A461" s="31">
        <v>451</v>
      </c>
      <c r="B461" s="31" t="s">
        <v>529</v>
      </c>
      <c r="C461" s="31">
        <v>882.9</v>
      </c>
      <c r="D461" s="40">
        <v>894.31666666666661</v>
      </c>
      <c r="E461" s="40">
        <v>856.63333333333321</v>
      </c>
      <c r="F461" s="40">
        <v>830.36666666666656</v>
      </c>
      <c r="G461" s="40">
        <v>792.68333333333317</v>
      </c>
      <c r="H461" s="40">
        <v>920.58333333333326</v>
      </c>
      <c r="I461" s="40">
        <v>958.26666666666665</v>
      </c>
      <c r="J461" s="40">
        <v>984.5333333333333</v>
      </c>
      <c r="K461" s="31">
        <v>932</v>
      </c>
      <c r="L461" s="31">
        <v>868.05</v>
      </c>
      <c r="M461" s="31">
        <v>8.4976400000000005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3521.9</v>
      </c>
      <c r="D462" s="40">
        <v>3530.3833333333332</v>
      </c>
      <c r="E462" s="40">
        <v>3497.9166666666665</v>
      </c>
      <c r="F462" s="40">
        <v>3473.9333333333334</v>
      </c>
      <c r="G462" s="40">
        <v>3441.4666666666667</v>
      </c>
      <c r="H462" s="40">
        <v>3554.3666666666663</v>
      </c>
      <c r="I462" s="40">
        <v>3586.8333333333335</v>
      </c>
      <c r="J462" s="40">
        <v>3610.8166666666662</v>
      </c>
      <c r="K462" s="31">
        <v>3562.85</v>
      </c>
      <c r="L462" s="31">
        <v>3506.4</v>
      </c>
      <c r="M462" s="31">
        <v>16.329139999999999</v>
      </c>
      <c r="N462" s="1"/>
      <c r="O462" s="1"/>
    </row>
    <row r="463" spans="1:15" ht="12.75" customHeight="1">
      <c r="A463" s="31">
        <v>453</v>
      </c>
      <c r="B463" s="31" t="s">
        <v>537</v>
      </c>
      <c r="C463" s="31">
        <v>4129.8999999999996</v>
      </c>
      <c r="D463" s="40">
        <v>4172.0999999999995</v>
      </c>
      <c r="E463" s="40">
        <v>4057.7999999999993</v>
      </c>
      <c r="F463" s="40">
        <v>3985.7</v>
      </c>
      <c r="G463" s="40">
        <v>3871.3999999999996</v>
      </c>
      <c r="H463" s="40">
        <v>4244.1999999999989</v>
      </c>
      <c r="I463" s="40">
        <v>4358.5</v>
      </c>
      <c r="J463" s="40">
        <v>4430.5999999999985</v>
      </c>
      <c r="K463" s="31">
        <v>4286.3999999999996</v>
      </c>
      <c r="L463" s="31">
        <v>4100</v>
      </c>
      <c r="M463" s="31">
        <v>0.36307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1618.45</v>
      </c>
      <c r="D464" s="40">
        <v>1612.8166666666666</v>
      </c>
      <c r="E464" s="40">
        <v>1600.6333333333332</v>
      </c>
      <c r="F464" s="40">
        <v>1582.8166666666666</v>
      </c>
      <c r="G464" s="40">
        <v>1570.6333333333332</v>
      </c>
      <c r="H464" s="40">
        <v>1630.6333333333332</v>
      </c>
      <c r="I464" s="40">
        <v>1642.8166666666666</v>
      </c>
      <c r="J464" s="40">
        <v>1660.6333333333332</v>
      </c>
      <c r="K464" s="31">
        <v>1625</v>
      </c>
      <c r="L464" s="31">
        <v>1595</v>
      </c>
      <c r="M464" s="31">
        <v>23.043589999999998</v>
      </c>
      <c r="N464" s="1"/>
      <c r="O464" s="1"/>
    </row>
    <row r="465" spans="1:15" ht="12.75" customHeight="1">
      <c r="A465" s="31">
        <v>455</v>
      </c>
      <c r="B465" s="31" t="s">
        <v>539</v>
      </c>
      <c r="C465" s="31">
        <v>1744.6</v>
      </c>
      <c r="D465" s="40">
        <v>1784.0666666666666</v>
      </c>
      <c r="E465" s="40">
        <v>1673.1333333333332</v>
      </c>
      <c r="F465" s="40">
        <v>1601.6666666666665</v>
      </c>
      <c r="G465" s="40">
        <v>1490.7333333333331</v>
      </c>
      <c r="H465" s="40">
        <v>1855.5333333333333</v>
      </c>
      <c r="I465" s="40">
        <v>1966.4666666666667</v>
      </c>
      <c r="J465" s="40">
        <v>2037.9333333333334</v>
      </c>
      <c r="K465" s="31">
        <v>1895</v>
      </c>
      <c r="L465" s="31">
        <v>1712.6</v>
      </c>
      <c r="M465" s="31">
        <v>11.67816</v>
      </c>
      <c r="N465" s="1"/>
      <c r="O465" s="1"/>
    </row>
    <row r="466" spans="1:15" ht="12.75" customHeight="1">
      <c r="A466" s="31">
        <v>456</v>
      </c>
      <c r="B466" s="31" t="s">
        <v>540</v>
      </c>
      <c r="C466" s="31">
        <v>1219.8</v>
      </c>
      <c r="D466" s="40">
        <v>1209.2666666666667</v>
      </c>
      <c r="E466" s="40">
        <v>1168.5333333333333</v>
      </c>
      <c r="F466" s="40">
        <v>1117.2666666666667</v>
      </c>
      <c r="G466" s="40">
        <v>1076.5333333333333</v>
      </c>
      <c r="H466" s="40">
        <v>1260.5333333333333</v>
      </c>
      <c r="I466" s="40">
        <v>1301.2666666666664</v>
      </c>
      <c r="J466" s="40">
        <v>1352.5333333333333</v>
      </c>
      <c r="K466" s="31">
        <v>1250</v>
      </c>
      <c r="L466" s="31">
        <v>1158</v>
      </c>
      <c r="M466" s="31">
        <v>4.54664</v>
      </c>
      <c r="N466" s="1"/>
      <c r="O466" s="1"/>
    </row>
    <row r="467" spans="1:15" ht="12.75" customHeight="1">
      <c r="A467" s="31">
        <v>457</v>
      </c>
      <c r="B467" s="31" t="s">
        <v>544</v>
      </c>
      <c r="C467" s="31">
        <v>1735.4</v>
      </c>
      <c r="D467" s="40">
        <v>1723.0666666666666</v>
      </c>
      <c r="E467" s="40">
        <v>1684.5833333333333</v>
      </c>
      <c r="F467" s="40">
        <v>1633.7666666666667</v>
      </c>
      <c r="G467" s="40">
        <v>1595.2833333333333</v>
      </c>
      <c r="H467" s="40">
        <v>1773.8833333333332</v>
      </c>
      <c r="I467" s="40">
        <v>1812.3666666666668</v>
      </c>
      <c r="J467" s="40">
        <v>1863.1833333333332</v>
      </c>
      <c r="K467" s="31">
        <v>1761.55</v>
      </c>
      <c r="L467" s="31">
        <v>1672.25</v>
      </c>
      <c r="M467" s="31">
        <v>0.59711999999999998</v>
      </c>
      <c r="N467" s="1"/>
      <c r="O467" s="1"/>
    </row>
    <row r="468" spans="1:15" ht="12.75" customHeight="1">
      <c r="A468" s="31">
        <v>458</v>
      </c>
      <c r="B468" s="31" t="s">
        <v>541</v>
      </c>
      <c r="C468" s="31">
        <v>1954.75</v>
      </c>
      <c r="D468" s="40">
        <v>1978.25</v>
      </c>
      <c r="E468" s="40">
        <v>1926.5</v>
      </c>
      <c r="F468" s="40">
        <v>1898.25</v>
      </c>
      <c r="G468" s="40">
        <v>1846.5</v>
      </c>
      <c r="H468" s="40">
        <v>2006.5</v>
      </c>
      <c r="I468" s="40">
        <v>2058.25</v>
      </c>
      <c r="J468" s="40">
        <v>2086.5</v>
      </c>
      <c r="K468" s="31">
        <v>2030</v>
      </c>
      <c r="L468" s="31">
        <v>1950</v>
      </c>
      <c r="M468" s="31">
        <v>0.40162999999999999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2499.35</v>
      </c>
      <c r="D469" s="40">
        <v>2509.8166666666671</v>
      </c>
      <c r="E469" s="40">
        <v>2480.6333333333341</v>
      </c>
      <c r="F469" s="40">
        <v>2461.916666666667</v>
      </c>
      <c r="G469" s="40">
        <v>2432.733333333334</v>
      </c>
      <c r="H469" s="40">
        <v>2528.5333333333342</v>
      </c>
      <c r="I469" s="40">
        <v>2557.7166666666676</v>
      </c>
      <c r="J469" s="40">
        <v>2576.4333333333343</v>
      </c>
      <c r="K469" s="31">
        <v>2539</v>
      </c>
      <c r="L469" s="31">
        <v>2491.1</v>
      </c>
      <c r="M469" s="31">
        <v>8.9251799999999992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2834.4</v>
      </c>
      <c r="D470" s="40">
        <v>2809.4500000000003</v>
      </c>
      <c r="E470" s="40">
        <v>2776.6000000000004</v>
      </c>
      <c r="F470" s="40">
        <v>2718.8</v>
      </c>
      <c r="G470" s="40">
        <v>2685.9500000000003</v>
      </c>
      <c r="H470" s="40">
        <v>2867.2500000000005</v>
      </c>
      <c r="I470" s="40">
        <v>2900.1</v>
      </c>
      <c r="J470" s="40">
        <v>2957.9000000000005</v>
      </c>
      <c r="K470" s="31">
        <v>2842.3</v>
      </c>
      <c r="L470" s="31">
        <v>2751.65</v>
      </c>
      <c r="M470" s="31">
        <v>1.2598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540.6</v>
      </c>
      <c r="D471" s="40">
        <v>539.98333333333335</v>
      </c>
      <c r="E471" s="40">
        <v>535.61666666666667</v>
      </c>
      <c r="F471" s="40">
        <v>530.63333333333333</v>
      </c>
      <c r="G471" s="40">
        <v>526.26666666666665</v>
      </c>
      <c r="H471" s="40">
        <v>544.9666666666667</v>
      </c>
      <c r="I471" s="40">
        <v>549.33333333333348</v>
      </c>
      <c r="J471" s="40">
        <v>554.31666666666672</v>
      </c>
      <c r="K471" s="31">
        <v>544.35</v>
      </c>
      <c r="L471" s="31">
        <v>535</v>
      </c>
      <c r="M471" s="31">
        <v>9.1466899999999995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1153.2</v>
      </c>
      <c r="D472" s="40">
        <v>1166.0666666666666</v>
      </c>
      <c r="E472" s="40">
        <v>1132.1333333333332</v>
      </c>
      <c r="F472" s="40">
        <v>1111.0666666666666</v>
      </c>
      <c r="G472" s="40">
        <v>1077.1333333333332</v>
      </c>
      <c r="H472" s="40">
        <v>1187.1333333333332</v>
      </c>
      <c r="I472" s="40">
        <v>1221.0666666666666</v>
      </c>
      <c r="J472" s="40">
        <v>1242.1333333333332</v>
      </c>
      <c r="K472" s="31">
        <v>1200</v>
      </c>
      <c r="L472" s="31">
        <v>1145</v>
      </c>
      <c r="M472" s="31">
        <v>7.9232399999999998</v>
      </c>
      <c r="N472" s="1"/>
      <c r="O472" s="1"/>
    </row>
    <row r="473" spans="1:15" ht="12.75" customHeight="1">
      <c r="A473" s="31">
        <v>463</v>
      </c>
      <c r="B473" s="31" t="s">
        <v>542</v>
      </c>
      <c r="C473" s="31">
        <v>43.05</v>
      </c>
      <c r="D473" s="40">
        <v>42.6</v>
      </c>
      <c r="E473" s="40">
        <v>42.150000000000006</v>
      </c>
      <c r="F473" s="40">
        <v>41.250000000000007</v>
      </c>
      <c r="G473" s="40">
        <v>40.800000000000011</v>
      </c>
      <c r="H473" s="40">
        <v>43.5</v>
      </c>
      <c r="I473" s="40">
        <v>43.95</v>
      </c>
      <c r="J473" s="40">
        <v>44.849999999999994</v>
      </c>
      <c r="K473" s="31">
        <v>43.05</v>
      </c>
      <c r="L473" s="31">
        <v>41.7</v>
      </c>
      <c r="M473" s="31">
        <v>392.47832</v>
      </c>
      <c r="N473" s="1"/>
      <c r="O473" s="1"/>
    </row>
    <row r="474" spans="1:15" ht="12.75" customHeight="1">
      <c r="A474" s="31">
        <v>464</v>
      </c>
      <c r="B474" s="31" t="s">
        <v>543</v>
      </c>
      <c r="C474" s="31">
        <v>188.05</v>
      </c>
      <c r="D474" s="40">
        <v>189.4</v>
      </c>
      <c r="E474" s="40">
        <v>185.85000000000002</v>
      </c>
      <c r="F474" s="40">
        <v>183.65</v>
      </c>
      <c r="G474" s="40">
        <v>180.10000000000002</v>
      </c>
      <c r="H474" s="40">
        <v>191.60000000000002</v>
      </c>
      <c r="I474" s="40">
        <v>195.15000000000003</v>
      </c>
      <c r="J474" s="40">
        <v>197.35000000000002</v>
      </c>
      <c r="K474" s="31">
        <v>192.95</v>
      </c>
      <c r="L474" s="31">
        <v>187.2</v>
      </c>
      <c r="M474" s="31">
        <v>2.8247599999999999</v>
      </c>
      <c r="N474" s="1"/>
      <c r="O474" s="1"/>
    </row>
    <row r="475" spans="1:15" ht="12.75" customHeight="1">
      <c r="A475" s="31">
        <v>465</v>
      </c>
      <c r="B475" s="31" t="s">
        <v>530</v>
      </c>
      <c r="C475" s="31">
        <v>11006.5</v>
      </c>
      <c r="D475" s="40">
        <v>11040.166666666666</v>
      </c>
      <c r="E475" s="40">
        <v>10930.333333333332</v>
      </c>
      <c r="F475" s="40">
        <v>10854.166666666666</v>
      </c>
      <c r="G475" s="40">
        <v>10744.333333333332</v>
      </c>
      <c r="H475" s="40">
        <v>11116.333333333332</v>
      </c>
      <c r="I475" s="40">
        <v>11226.166666666664</v>
      </c>
      <c r="J475" s="40">
        <v>11302.333333333332</v>
      </c>
      <c r="K475" s="31">
        <v>11150</v>
      </c>
      <c r="L475" s="31">
        <v>10964</v>
      </c>
      <c r="M475" s="31">
        <v>6.7510000000000001E-2</v>
      </c>
      <c r="N475" s="1"/>
      <c r="O475" s="1"/>
    </row>
    <row r="476" spans="1:15" ht="12.75" customHeight="1">
      <c r="A476" s="31">
        <v>466</v>
      </c>
      <c r="B476" s="31" t="s">
        <v>875</v>
      </c>
      <c r="C476" s="31">
        <v>76.25</v>
      </c>
      <c r="D476" s="40">
        <v>75.899999999999991</v>
      </c>
      <c r="E476" s="40">
        <v>75.549999999999983</v>
      </c>
      <c r="F476" s="40">
        <v>74.849999999999994</v>
      </c>
      <c r="G476" s="40">
        <v>74.499999999999986</v>
      </c>
      <c r="H476" s="40">
        <v>76.59999999999998</v>
      </c>
      <c r="I476" s="40">
        <v>76.949999999999974</v>
      </c>
      <c r="J476" s="40">
        <v>77.649999999999977</v>
      </c>
      <c r="K476" s="31">
        <v>76.25</v>
      </c>
      <c r="L476" s="31">
        <v>75.2</v>
      </c>
      <c r="M476" s="31">
        <v>39.46772</v>
      </c>
      <c r="N476" s="1"/>
      <c r="O476" s="1"/>
    </row>
    <row r="477" spans="1:15" ht="12.75" customHeight="1">
      <c r="A477" s="31">
        <v>467</v>
      </c>
      <c r="B477" s="31" t="s">
        <v>531</v>
      </c>
      <c r="C477" s="31">
        <v>44.9</v>
      </c>
      <c r="D477" s="40">
        <v>44.85</v>
      </c>
      <c r="E477" s="40">
        <v>44.050000000000004</v>
      </c>
      <c r="F477" s="40">
        <v>43.2</v>
      </c>
      <c r="G477" s="40">
        <v>42.400000000000006</v>
      </c>
      <c r="H477" s="40">
        <v>45.7</v>
      </c>
      <c r="I477" s="40">
        <v>46.5</v>
      </c>
      <c r="J477" s="40">
        <v>47.35</v>
      </c>
      <c r="K477" s="31">
        <v>45.65</v>
      </c>
      <c r="L477" s="31">
        <v>44</v>
      </c>
      <c r="M477" s="31">
        <v>64.838290000000001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739.7</v>
      </c>
      <c r="D478" s="40">
        <v>741.73333333333323</v>
      </c>
      <c r="E478" s="40">
        <v>734.21666666666647</v>
      </c>
      <c r="F478" s="40">
        <v>728.73333333333323</v>
      </c>
      <c r="G478" s="40">
        <v>721.21666666666647</v>
      </c>
      <c r="H478" s="40">
        <v>747.21666666666647</v>
      </c>
      <c r="I478" s="40">
        <v>754.73333333333312</v>
      </c>
      <c r="J478" s="40">
        <v>760.21666666666647</v>
      </c>
      <c r="K478" s="31">
        <v>749.25</v>
      </c>
      <c r="L478" s="31">
        <v>736.25</v>
      </c>
      <c r="M478" s="31">
        <v>17.549959999999999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1655.75</v>
      </c>
      <c r="D479" s="40">
        <v>1661</v>
      </c>
      <c r="E479" s="40">
        <v>1638.8</v>
      </c>
      <c r="F479" s="40">
        <v>1621.85</v>
      </c>
      <c r="G479" s="40">
        <v>1599.6499999999999</v>
      </c>
      <c r="H479" s="40">
        <v>1677.95</v>
      </c>
      <c r="I479" s="40">
        <v>1700.1499999999999</v>
      </c>
      <c r="J479" s="40">
        <v>1717.1000000000001</v>
      </c>
      <c r="K479" s="31">
        <v>1683.2</v>
      </c>
      <c r="L479" s="31">
        <v>1644.05</v>
      </c>
      <c r="M479" s="31">
        <v>1.47241</v>
      </c>
      <c r="N479" s="1"/>
      <c r="O479" s="1"/>
    </row>
    <row r="480" spans="1:15" ht="12.75" customHeight="1">
      <c r="A480" s="31">
        <v>470</v>
      </c>
      <c r="B480" s="31" t="s">
        <v>545</v>
      </c>
      <c r="C480" s="31">
        <v>13.65</v>
      </c>
      <c r="D480" s="40">
        <v>13.683333333333332</v>
      </c>
      <c r="E480" s="40">
        <v>13.516666666666664</v>
      </c>
      <c r="F480" s="40">
        <v>13.383333333333333</v>
      </c>
      <c r="G480" s="40">
        <v>13.216666666666665</v>
      </c>
      <c r="H480" s="40">
        <v>13.816666666666663</v>
      </c>
      <c r="I480" s="40">
        <v>13.983333333333331</v>
      </c>
      <c r="J480" s="40">
        <v>14.116666666666662</v>
      </c>
      <c r="K480" s="31">
        <v>13.85</v>
      </c>
      <c r="L480" s="31">
        <v>13.55</v>
      </c>
      <c r="M480" s="31">
        <v>31.19378</v>
      </c>
      <c r="N480" s="1"/>
      <c r="O480" s="1"/>
    </row>
    <row r="481" spans="1:15" ht="12.75" customHeight="1">
      <c r="A481" s="31">
        <v>471</v>
      </c>
      <c r="B481" s="31" t="s">
        <v>546</v>
      </c>
      <c r="C481" s="31">
        <v>513.85</v>
      </c>
      <c r="D481" s="40">
        <v>514.31666666666661</v>
      </c>
      <c r="E481" s="40">
        <v>511.63333333333321</v>
      </c>
      <c r="F481" s="40">
        <v>509.41666666666663</v>
      </c>
      <c r="G481" s="40">
        <v>506.73333333333323</v>
      </c>
      <c r="H481" s="40">
        <v>516.53333333333319</v>
      </c>
      <c r="I481" s="40">
        <v>519.21666666666658</v>
      </c>
      <c r="J481" s="40">
        <v>521.43333333333317</v>
      </c>
      <c r="K481" s="31">
        <v>517</v>
      </c>
      <c r="L481" s="31">
        <v>512.1</v>
      </c>
      <c r="M481" s="31">
        <v>1.08134</v>
      </c>
      <c r="N481" s="1"/>
      <c r="O481" s="1"/>
    </row>
    <row r="482" spans="1:15" ht="12.75" customHeight="1">
      <c r="A482" s="31">
        <v>472</v>
      </c>
      <c r="B482" s="31" t="s">
        <v>548</v>
      </c>
      <c r="C482" s="31">
        <v>149.35</v>
      </c>
      <c r="D482" s="40">
        <v>149.23333333333335</v>
      </c>
      <c r="E482" s="40">
        <v>148.4666666666667</v>
      </c>
      <c r="F482" s="40">
        <v>147.58333333333334</v>
      </c>
      <c r="G482" s="40">
        <v>146.81666666666669</v>
      </c>
      <c r="H482" s="40">
        <v>150.1166666666667</v>
      </c>
      <c r="I482" s="40">
        <v>150.88333333333335</v>
      </c>
      <c r="J482" s="40">
        <v>151.76666666666671</v>
      </c>
      <c r="K482" s="31">
        <v>150</v>
      </c>
      <c r="L482" s="31">
        <v>148.35</v>
      </c>
      <c r="M482" s="31">
        <v>8.9707600000000003</v>
      </c>
      <c r="N482" s="1"/>
      <c r="O482" s="1"/>
    </row>
    <row r="483" spans="1:15" ht="12.75" customHeight="1">
      <c r="A483" s="31">
        <v>473</v>
      </c>
      <c r="B483" s="31" t="s">
        <v>549</v>
      </c>
      <c r="C483" s="31">
        <v>19.850000000000001</v>
      </c>
      <c r="D483" s="40">
        <v>19.933333333333334</v>
      </c>
      <c r="E483" s="40">
        <v>19.616666666666667</v>
      </c>
      <c r="F483" s="40">
        <v>19.383333333333333</v>
      </c>
      <c r="G483" s="40">
        <v>19.066666666666666</v>
      </c>
      <c r="H483" s="40">
        <v>20.166666666666668</v>
      </c>
      <c r="I483" s="40">
        <v>20.483333333333338</v>
      </c>
      <c r="J483" s="40">
        <v>20.716666666666669</v>
      </c>
      <c r="K483" s="31">
        <v>20.25</v>
      </c>
      <c r="L483" s="31">
        <v>19.7</v>
      </c>
      <c r="M483" s="31">
        <v>22.40953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7857.7</v>
      </c>
      <c r="D484" s="40">
        <v>7869.2166666666672</v>
      </c>
      <c r="E484" s="40">
        <v>7789.4833333333345</v>
      </c>
      <c r="F484" s="40">
        <v>7721.2666666666673</v>
      </c>
      <c r="G484" s="40">
        <v>7641.5333333333347</v>
      </c>
      <c r="H484" s="40">
        <v>7937.4333333333343</v>
      </c>
      <c r="I484" s="40">
        <v>8017.1666666666679</v>
      </c>
      <c r="J484" s="40">
        <v>8085.3833333333341</v>
      </c>
      <c r="K484" s="31">
        <v>7948.95</v>
      </c>
      <c r="L484" s="31">
        <v>7801</v>
      </c>
      <c r="M484" s="31">
        <v>1.83623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47.35</v>
      </c>
      <c r="D485" s="40">
        <v>47.483333333333327</v>
      </c>
      <c r="E485" s="40">
        <v>46.616666666666653</v>
      </c>
      <c r="F485" s="40">
        <v>45.883333333333326</v>
      </c>
      <c r="G485" s="40">
        <v>45.016666666666652</v>
      </c>
      <c r="H485" s="40">
        <v>48.216666666666654</v>
      </c>
      <c r="I485" s="40">
        <v>49.083333333333329</v>
      </c>
      <c r="J485" s="40">
        <v>49.816666666666656</v>
      </c>
      <c r="K485" s="31">
        <v>48.35</v>
      </c>
      <c r="L485" s="31">
        <v>46.75</v>
      </c>
      <c r="M485" s="31">
        <v>145.25214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755.6</v>
      </c>
      <c r="D486" s="40">
        <v>761.76666666666677</v>
      </c>
      <c r="E486" s="40">
        <v>746.53333333333353</v>
      </c>
      <c r="F486" s="40">
        <v>737.46666666666681</v>
      </c>
      <c r="G486" s="40">
        <v>722.23333333333358</v>
      </c>
      <c r="H486" s="40">
        <v>770.83333333333348</v>
      </c>
      <c r="I486" s="40">
        <v>786.06666666666683</v>
      </c>
      <c r="J486" s="40">
        <v>795.13333333333344</v>
      </c>
      <c r="K486" s="31">
        <v>777</v>
      </c>
      <c r="L486" s="31">
        <v>752.7</v>
      </c>
      <c r="M486" s="31">
        <v>29.98582</v>
      </c>
      <c r="N486" s="1"/>
      <c r="O486" s="1"/>
    </row>
    <row r="487" spans="1:15" ht="12.75" customHeight="1">
      <c r="A487" s="31">
        <v>477</v>
      </c>
      <c r="B487" s="31" t="s">
        <v>547</v>
      </c>
      <c r="C487" s="31">
        <v>1064.3499999999999</v>
      </c>
      <c r="D487" s="40">
        <v>1063.3666666666666</v>
      </c>
      <c r="E487" s="40">
        <v>1048.083333333333</v>
      </c>
      <c r="F487" s="40">
        <v>1031.8166666666664</v>
      </c>
      <c r="G487" s="40">
        <v>1016.5333333333328</v>
      </c>
      <c r="H487" s="40">
        <v>1079.6333333333332</v>
      </c>
      <c r="I487" s="40">
        <v>1094.9166666666665</v>
      </c>
      <c r="J487" s="40">
        <v>1111.1833333333334</v>
      </c>
      <c r="K487" s="31">
        <v>1078.6500000000001</v>
      </c>
      <c r="L487" s="31">
        <v>1047.0999999999999</v>
      </c>
      <c r="M487" s="31">
        <v>2.24857</v>
      </c>
      <c r="N487" s="1"/>
      <c r="O487" s="1"/>
    </row>
    <row r="488" spans="1:15" ht="12.75" customHeight="1">
      <c r="A488" s="31">
        <v>478</v>
      </c>
      <c r="B488" s="31" t="s">
        <v>552</v>
      </c>
      <c r="C488" s="31">
        <v>588.9</v>
      </c>
      <c r="D488" s="40">
        <v>586.68333333333328</v>
      </c>
      <c r="E488" s="40">
        <v>573.46666666666658</v>
      </c>
      <c r="F488" s="40">
        <v>558.0333333333333</v>
      </c>
      <c r="G488" s="40">
        <v>544.81666666666661</v>
      </c>
      <c r="H488" s="40">
        <v>602.11666666666656</v>
      </c>
      <c r="I488" s="40">
        <v>615.33333333333326</v>
      </c>
      <c r="J488" s="40">
        <v>630.76666666666654</v>
      </c>
      <c r="K488" s="31">
        <v>599.9</v>
      </c>
      <c r="L488" s="31">
        <v>571.25</v>
      </c>
      <c r="M488" s="31">
        <v>2.7964500000000001</v>
      </c>
      <c r="N488" s="1"/>
      <c r="O488" s="1"/>
    </row>
    <row r="489" spans="1:15" ht="12.75" customHeight="1">
      <c r="A489" s="31">
        <v>479</v>
      </c>
      <c r="B489" s="31" t="s">
        <v>553</v>
      </c>
      <c r="C489" s="31">
        <v>36.9</v>
      </c>
      <c r="D489" s="40">
        <v>37.016666666666666</v>
      </c>
      <c r="E489" s="40">
        <v>36.68333333333333</v>
      </c>
      <c r="F489" s="40">
        <v>36.466666666666661</v>
      </c>
      <c r="G489" s="40">
        <v>36.133333333333326</v>
      </c>
      <c r="H489" s="40">
        <v>37.233333333333334</v>
      </c>
      <c r="I489" s="40">
        <v>37.566666666666677</v>
      </c>
      <c r="J489" s="40">
        <v>37.783333333333339</v>
      </c>
      <c r="K489" s="31">
        <v>37.35</v>
      </c>
      <c r="L489" s="31">
        <v>36.799999999999997</v>
      </c>
      <c r="M489" s="31">
        <v>15.731030000000001</v>
      </c>
      <c r="N489" s="1"/>
      <c r="O489" s="1"/>
    </row>
    <row r="490" spans="1:15" ht="12.75" customHeight="1">
      <c r="A490" s="31">
        <v>480</v>
      </c>
      <c r="B490" s="31" t="s">
        <v>554</v>
      </c>
      <c r="C490" s="31">
        <v>1202.5</v>
      </c>
      <c r="D490" s="40">
        <v>1212.1000000000001</v>
      </c>
      <c r="E490" s="40">
        <v>1184.3000000000002</v>
      </c>
      <c r="F490" s="40">
        <v>1166.1000000000001</v>
      </c>
      <c r="G490" s="40">
        <v>1138.3000000000002</v>
      </c>
      <c r="H490" s="40">
        <v>1230.3000000000002</v>
      </c>
      <c r="I490" s="40">
        <v>1258.0999999999999</v>
      </c>
      <c r="J490" s="40">
        <v>1276.3000000000002</v>
      </c>
      <c r="K490" s="31">
        <v>1239.9000000000001</v>
      </c>
      <c r="L490" s="31">
        <v>1193.9000000000001</v>
      </c>
      <c r="M490" s="31">
        <v>0.31653999999999999</v>
      </c>
      <c r="N490" s="1"/>
      <c r="O490" s="1"/>
    </row>
    <row r="491" spans="1:15" ht="12.75" customHeight="1">
      <c r="A491" s="31">
        <v>481</v>
      </c>
      <c r="B491" s="31" t="s">
        <v>556</v>
      </c>
      <c r="C491" s="31">
        <v>311.45</v>
      </c>
      <c r="D491" s="40">
        <v>305.16666666666669</v>
      </c>
      <c r="E491" s="40">
        <v>292.33333333333337</v>
      </c>
      <c r="F491" s="40">
        <v>273.2166666666667</v>
      </c>
      <c r="G491" s="40">
        <v>260.38333333333338</v>
      </c>
      <c r="H491" s="40">
        <v>324.28333333333336</v>
      </c>
      <c r="I491" s="40">
        <v>337.11666666666673</v>
      </c>
      <c r="J491" s="40">
        <v>356.23333333333335</v>
      </c>
      <c r="K491" s="31">
        <v>318</v>
      </c>
      <c r="L491" s="31">
        <v>286.05</v>
      </c>
      <c r="M491" s="31">
        <v>18.557970000000001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930.75</v>
      </c>
      <c r="D492" s="40">
        <v>931.08333333333337</v>
      </c>
      <c r="E492" s="40">
        <v>920.16666666666674</v>
      </c>
      <c r="F492" s="40">
        <v>909.58333333333337</v>
      </c>
      <c r="G492" s="40">
        <v>898.66666666666674</v>
      </c>
      <c r="H492" s="40">
        <v>941.66666666666674</v>
      </c>
      <c r="I492" s="40">
        <v>952.58333333333348</v>
      </c>
      <c r="J492" s="40">
        <v>963.16666666666674</v>
      </c>
      <c r="K492" s="31">
        <v>942</v>
      </c>
      <c r="L492" s="31">
        <v>920.5</v>
      </c>
      <c r="M492" s="31">
        <v>3.4764599999999999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338.2</v>
      </c>
      <c r="D493" s="40">
        <v>335.88333333333333</v>
      </c>
      <c r="E493" s="40">
        <v>331.31666666666666</v>
      </c>
      <c r="F493" s="40">
        <v>324.43333333333334</v>
      </c>
      <c r="G493" s="40">
        <v>319.86666666666667</v>
      </c>
      <c r="H493" s="40">
        <v>342.76666666666665</v>
      </c>
      <c r="I493" s="40">
        <v>347.33333333333326</v>
      </c>
      <c r="J493" s="40">
        <v>354.21666666666664</v>
      </c>
      <c r="K493" s="31">
        <v>340.45</v>
      </c>
      <c r="L493" s="31">
        <v>329</v>
      </c>
      <c r="M493" s="31">
        <v>132.64427000000001</v>
      </c>
      <c r="N493" s="1"/>
      <c r="O493" s="1"/>
    </row>
    <row r="494" spans="1:15" ht="12.75" customHeight="1">
      <c r="A494" s="31">
        <v>484</v>
      </c>
      <c r="B494" s="31" t="s">
        <v>557</v>
      </c>
      <c r="C494" s="31">
        <v>2716.4</v>
      </c>
      <c r="D494" s="40">
        <v>2725.8333333333335</v>
      </c>
      <c r="E494" s="40">
        <v>2691.666666666667</v>
      </c>
      <c r="F494" s="40">
        <v>2666.9333333333334</v>
      </c>
      <c r="G494" s="40">
        <v>2632.7666666666669</v>
      </c>
      <c r="H494" s="40">
        <v>2750.5666666666671</v>
      </c>
      <c r="I494" s="40">
        <v>2784.733333333334</v>
      </c>
      <c r="J494" s="40">
        <v>2809.4666666666672</v>
      </c>
      <c r="K494" s="31">
        <v>2760</v>
      </c>
      <c r="L494" s="31">
        <v>2701.1</v>
      </c>
      <c r="M494" s="31">
        <v>0.24721000000000001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251.5</v>
      </c>
      <c r="D495" s="40">
        <v>252.19999999999996</v>
      </c>
      <c r="E495" s="40">
        <v>249.49999999999991</v>
      </c>
      <c r="F495" s="40">
        <v>247.49999999999994</v>
      </c>
      <c r="G495" s="40">
        <v>244.7999999999999</v>
      </c>
      <c r="H495" s="40">
        <v>254.19999999999993</v>
      </c>
      <c r="I495" s="40">
        <v>256.89999999999998</v>
      </c>
      <c r="J495" s="40">
        <v>258.89999999999998</v>
      </c>
      <c r="K495" s="31">
        <v>254.9</v>
      </c>
      <c r="L495" s="31">
        <v>250.2</v>
      </c>
      <c r="M495" s="31">
        <v>1.2318199999999999</v>
      </c>
      <c r="N495" s="1"/>
      <c r="O495" s="1"/>
    </row>
    <row r="496" spans="1:15" ht="12.75" customHeight="1">
      <c r="A496" s="31">
        <v>486</v>
      </c>
      <c r="B496" s="31" t="s">
        <v>558</v>
      </c>
      <c r="C496" s="31">
        <v>1981.9</v>
      </c>
      <c r="D496" s="40">
        <v>1979.9666666666665</v>
      </c>
      <c r="E496" s="40">
        <v>1961.9333333333329</v>
      </c>
      <c r="F496" s="40">
        <v>1941.9666666666665</v>
      </c>
      <c r="G496" s="40">
        <v>1923.9333333333329</v>
      </c>
      <c r="H496" s="40">
        <v>1999.9333333333329</v>
      </c>
      <c r="I496" s="40">
        <v>2017.9666666666662</v>
      </c>
      <c r="J496" s="40">
        <v>2037.9333333333329</v>
      </c>
      <c r="K496" s="31">
        <v>1998</v>
      </c>
      <c r="L496" s="31">
        <v>1960</v>
      </c>
      <c r="M496" s="31">
        <v>0.27967999999999998</v>
      </c>
      <c r="N496" s="1"/>
      <c r="O496" s="1"/>
    </row>
    <row r="497" spans="1:15" ht="12.75" customHeight="1">
      <c r="A497" s="31">
        <v>487</v>
      </c>
      <c r="B497" s="31" t="s">
        <v>551</v>
      </c>
      <c r="C497" s="31">
        <v>600.1</v>
      </c>
      <c r="D497" s="40">
        <v>602.61666666666667</v>
      </c>
      <c r="E497" s="40">
        <v>593.2833333333333</v>
      </c>
      <c r="F497" s="40">
        <v>586.46666666666658</v>
      </c>
      <c r="G497" s="40">
        <v>577.13333333333321</v>
      </c>
      <c r="H497" s="40">
        <v>609.43333333333339</v>
      </c>
      <c r="I497" s="40">
        <v>618.76666666666665</v>
      </c>
      <c r="J497" s="40">
        <v>625.58333333333348</v>
      </c>
      <c r="K497" s="31">
        <v>611.95000000000005</v>
      </c>
      <c r="L497" s="31">
        <v>595.79999999999995</v>
      </c>
      <c r="M497" s="31">
        <v>2.47201</v>
      </c>
      <c r="N497" s="1"/>
      <c r="O497" s="1"/>
    </row>
    <row r="498" spans="1:15" ht="12.75" customHeight="1">
      <c r="A498" s="31">
        <v>488</v>
      </c>
      <c r="B498" s="31" t="s">
        <v>550</v>
      </c>
      <c r="C498" s="31">
        <v>4168.8999999999996</v>
      </c>
      <c r="D498" s="40">
        <v>4187.9666666666662</v>
      </c>
      <c r="E498" s="40">
        <v>4120.9833333333327</v>
      </c>
      <c r="F498" s="40">
        <v>4073.0666666666666</v>
      </c>
      <c r="G498" s="40">
        <v>4006.083333333333</v>
      </c>
      <c r="H498" s="40">
        <v>4235.8833333333323</v>
      </c>
      <c r="I498" s="40">
        <v>4302.8666666666659</v>
      </c>
      <c r="J498" s="40">
        <v>4350.7833333333319</v>
      </c>
      <c r="K498" s="31">
        <v>4254.95</v>
      </c>
      <c r="L498" s="31">
        <v>4140.05</v>
      </c>
      <c r="M498" s="31">
        <v>0.14063999999999999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1235.45</v>
      </c>
      <c r="D499" s="40">
        <v>1233.2166666666667</v>
      </c>
      <c r="E499" s="40">
        <v>1223.2333333333333</v>
      </c>
      <c r="F499" s="40">
        <v>1211.0166666666667</v>
      </c>
      <c r="G499" s="40">
        <v>1201.0333333333333</v>
      </c>
      <c r="H499" s="40">
        <v>1245.4333333333334</v>
      </c>
      <c r="I499" s="40">
        <v>1255.416666666667</v>
      </c>
      <c r="J499" s="40">
        <v>1267.6333333333334</v>
      </c>
      <c r="K499" s="31">
        <v>1243.2</v>
      </c>
      <c r="L499" s="31">
        <v>1221</v>
      </c>
      <c r="M499" s="31">
        <v>7.5103600000000004</v>
      </c>
      <c r="N499" s="1"/>
      <c r="O499" s="1"/>
    </row>
    <row r="500" spans="1:15" ht="12.75" customHeight="1">
      <c r="A500" s="31">
        <v>490</v>
      </c>
      <c r="B500" s="31" t="s">
        <v>555</v>
      </c>
      <c r="C500" s="31">
        <v>2035.15</v>
      </c>
      <c r="D500" s="40">
        <v>2053.7166666666667</v>
      </c>
      <c r="E500" s="40">
        <v>2002.4333333333334</v>
      </c>
      <c r="F500" s="40">
        <v>1969.7166666666667</v>
      </c>
      <c r="G500" s="40">
        <v>1918.4333333333334</v>
      </c>
      <c r="H500" s="40">
        <v>2086.4333333333334</v>
      </c>
      <c r="I500" s="40">
        <v>2137.7166666666672</v>
      </c>
      <c r="J500" s="40">
        <v>2170.4333333333334</v>
      </c>
      <c r="K500" s="31">
        <v>2105</v>
      </c>
      <c r="L500" s="31">
        <v>2021</v>
      </c>
      <c r="M500" s="31">
        <v>0.93337999999999999</v>
      </c>
      <c r="N500" s="1"/>
      <c r="O500" s="1"/>
    </row>
    <row r="501" spans="1:15" ht="12.75" customHeight="1">
      <c r="A501" s="31">
        <v>491</v>
      </c>
      <c r="B501" s="31" t="s">
        <v>559</v>
      </c>
      <c r="C501" s="31">
        <v>7991.8</v>
      </c>
      <c r="D501" s="40">
        <v>7991.0999999999995</v>
      </c>
      <c r="E501" s="40">
        <v>7860.6999999999989</v>
      </c>
      <c r="F501" s="40">
        <v>7729.5999999999995</v>
      </c>
      <c r="G501" s="40">
        <v>7599.1999999999989</v>
      </c>
      <c r="H501" s="40">
        <v>8122.1999999999989</v>
      </c>
      <c r="I501" s="40">
        <v>8252.5999999999985</v>
      </c>
      <c r="J501" s="40">
        <v>8383.6999999999989</v>
      </c>
      <c r="K501" s="31">
        <v>8121.5</v>
      </c>
      <c r="L501" s="31">
        <v>7860</v>
      </c>
      <c r="M501" s="31">
        <v>0.15187</v>
      </c>
      <c r="N501" s="1"/>
      <c r="O501" s="1"/>
    </row>
    <row r="502" spans="1:15" ht="12.75" customHeight="1">
      <c r="A502" s="31">
        <v>492</v>
      </c>
      <c r="B502" s="31" t="s">
        <v>560</v>
      </c>
      <c r="C502" s="31">
        <v>159.4</v>
      </c>
      <c r="D502" s="40">
        <v>155.55000000000001</v>
      </c>
      <c r="E502" s="40">
        <v>147.40000000000003</v>
      </c>
      <c r="F502" s="40">
        <v>135.40000000000003</v>
      </c>
      <c r="G502" s="40">
        <v>127.25000000000006</v>
      </c>
      <c r="H502" s="40">
        <v>167.55</v>
      </c>
      <c r="I502" s="40">
        <v>175.7</v>
      </c>
      <c r="J502" s="40">
        <v>187.7</v>
      </c>
      <c r="K502" s="31">
        <v>163.69999999999999</v>
      </c>
      <c r="L502" s="31">
        <v>143.55000000000001</v>
      </c>
      <c r="M502" s="31">
        <v>228.90004999999999</v>
      </c>
      <c r="N502" s="1"/>
      <c r="O502" s="1"/>
    </row>
    <row r="503" spans="1:15" ht="12.75" customHeight="1">
      <c r="A503" s="31">
        <v>493</v>
      </c>
      <c r="B503" s="31" t="s">
        <v>561</v>
      </c>
      <c r="C503" s="31">
        <v>139.75</v>
      </c>
      <c r="D503" s="40">
        <v>139.58333333333334</v>
      </c>
      <c r="E503" s="40">
        <v>137.51666666666668</v>
      </c>
      <c r="F503" s="40">
        <v>135.28333333333333</v>
      </c>
      <c r="G503" s="40">
        <v>133.21666666666667</v>
      </c>
      <c r="H503" s="40">
        <v>141.81666666666669</v>
      </c>
      <c r="I503" s="40">
        <v>143.88333333333335</v>
      </c>
      <c r="J503" s="40">
        <v>146.1166666666667</v>
      </c>
      <c r="K503" s="31">
        <v>141.65</v>
      </c>
      <c r="L503" s="31">
        <v>137.35</v>
      </c>
      <c r="M503" s="31">
        <v>38.030479999999997</v>
      </c>
      <c r="N503" s="1"/>
      <c r="O503" s="1"/>
    </row>
    <row r="504" spans="1:15" ht="12.75" customHeight="1">
      <c r="A504" s="31">
        <v>494</v>
      </c>
      <c r="B504" s="31" t="s">
        <v>562</v>
      </c>
      <c r="C504" s="31">
        <v>576.45000000000005</v>
      </c>
      <c r="D504" s="40">
        <v>582.55000000000007</v>
      </c>
      <c r="E504" s="40">
        <v>565.10000000000014</v>
      </c>
      <c r="F504" s="40">
        <v>553.75000000000011</v>
      </c>
      <c r="G504" s="40">
        <v>536.30000000000018</v>
      </c>
      <c r="H504" s="40">
        <v>593.90000000000009</v>
      </c>
      <c r="I504" s="40">
        <v>611.35000000000014</v>
      </c>
      <c r="J504" s="40">
        <v>622.70000000000005</v>
      </c>
      <c r="K504" s="31">
        <v>600</v>
      </c>
      <c r="L504" s="31">
        <v>571.20000000000005</v>
      </c>
      <c r="M504" s="31">
        <v>1.47821</v>
      </c>
      <c r="N504" s="1"/>
      <c r="O504" s="1"/>
    </row>
    <row r="505" spans="1:15" ht="12.75" customHeight="1">
      <c r="A505" s="31">
        <v>495</v>
      </c>
      <c r="B505" s="365" t="s">
        <v>282</v>
      </c>
      <c r="C505" s="365">
        <v>2311.75</v>
      </c>
      <c r="D505" s="366">
        <v>2328.7000000000003</v>
      </c>
      <c r="E505" s="366">
        <v>2270.4000000000005</v>
      </c>
      <c r="F505" s="366">
        <v>2229.0500000000002</v>
      </c>
      <c r="G505" s="366">
        <v>2170.7500000000005</v>
      </c>
      <c r="H505" s="366">
        <v>2370.0500000000006</v>
      </c>
      <c r="I505" s="366">
        <v>2428.3500000000008</v>
      </c>
      <c r="J505" s="366">
        <v>2469.7000000000007</v>
      </c>
      <c r="K505" s="365">
        <v>2387</v>
      </c>
      <c r="L505" s="365">
        <v>2287.35</v>
      </c>
      <c r="M505" s="365">
        <v>1.8049500000000001</v>
      </c>
      <c r="N505" s="1"/>
      <c r="O505" s="1"/>
    </row>
    <row r="506" spans="1:15" ht="12.75" customHeight="1">
      <c r="A506" s="31">
        <v>496</v>
      </c>
      <c r="B506" s="367" t="s">
        <v>214</v>
      </c>
      <c r="C506" s="353">
        <v>661.8</v>
      </c>
      <c r="D506" s="368">
        <v>662.6</v>
      </c>
      <c r="E506" s="368">
        <v>657.2</v>
      </c>
      <c r="F506" s="368">
        <v>652.6</v>
      </c>
      <c r="G506" s="368">
        <v>647.20000000000005</v>
      </c>
      <c r="H506" s="368">
        <v>667.2</v>
      </c>
      <c r="I506" s="368">
        <v>672.59999999999991</v>
      </c>
      <c r="J506" s="368">
        <v>677.2</v>
      </c>
      <c r="K506" s="353">
        <v>668</v>
      </c>
      <c r="L506" s="353">
        <v>658</v>
      </c>
      <c r="M506" s="353">
        <v>44.274970000000003</v>
      </c>
      <c r="N506" s="1"/>
      <c r="O506" s="1"/>
    </row>
    <row r="507" spans="1:15" ht="12.75" customHeight="1">
      <c r="A507" s="31">
        <v>497</v>
      </c>
      <c r="B507" s="367" t="s">
        <v>563</v>
      </c>
      <c r="C507" s="353">
        <v>457.1</v>
      </c>
      <c r="D507" s="368">
        <v>459.86666666666662</v>
      </c>
      <c r="E507" s="368">
        <v>451.28333333333325</v>
      </c>
      <c r="F507" s="368">
        <v>445.46666666666664</v>
      </c>
      <c r="G507" s="368">
        <v>436.88333333333327</v>
      </c>
      <c r="H507" s="368">
        <v>465.68333333333322</v>
      </c>
      <c r="I507" s="368">
        <v>474.26666666666659</v>
      </c>
      <c r="J507" s="368">
        <v>480.0833333333332</v>
      </c>
      <c r="K507" s="353">
        <v>468.45</v>
      </c>
      <c r="L507" s="353">
        <v>454.05</v>
      </c>
      <c r="M507" s="353">
        <v>3.9101499999999998</v>
      </c>
      <c r="N507" s="1"/>
      <c r="O507" s="1"/>
    </row>
    <row r="508" spans="1:15" ht="12.75" customHeight="1">
      <c r="A508" s="31">
        <v>498</v>
      </c>
      <c r="B508" s="367" t="s">
        <v>283</v>
      </c>
      <c r="C508" s="353">
        <v>13</v>
      </c>
      <c r="D508" s="368">
        <v>13.033333333333331</v>
      </c>
      <c r="E508" s="368">
        <v>12.916666666666663</v>
      </c>
      <c r="F508" s="368">
        <v>12.83333333333333</v>
      </c>
      <c r="G508" s="368">
        <v>12.716666666666661</v>
      </c>
      <c r="H508" s="368">
        <v>13.116666666666664</v>
      </c>
      <c r="I508" s="368">
        <v>13.233333333333331</v>
      </c>
      <c r="J508" s="368">
        <v>13.316666666666665</v>
      </c>
      <c r="K508" s="353">
        <v>13.15</v>
      </c>
      <c r="L508" s="353">
        <v>12.95</v>
      </c>
      <c r="M508" s="353">
        <v>330.82573000000002</v>
      </c>
      <c r="N508" s="1"/>
      <c r="O508" s="1"/>
    </row>
    <row r="509" spans="1:15" ht="12.75" customHeight="1">
      <c r="A509" s="31">
        <v>499</v>
      </c>
      <c r="B509" s="352" t="s">
        <v>215</v>
      </c>
      <c r="C509" s="353">
        <v>320.2</v>
      </c>
      <c r="D509" s="368">
        <v>321.60000000000002</v>
      </c>
      <c r="E509" s="368">
        <v>316.70000000000005</v>
      </c>
      <c r="F509" s="368">
        <v>313.20000000000005</v>
      </c>
      <c r="G509" s="368">
        <v>308.30000000000007</v>
      </c>
      <c r="H509" s="368">
        <v>325.10000000000002</v>
      </c>
      <c r="I509" s="368">
        <v>330</v>
      </c>
      <c r="J509" s="368">
        <v>333.5</v>
      </c>
      <c r="K509" s="353">
        <v>326.5</v>
      </c>
      <c r="L509" s="353">
        <v>318.10000000000002</v>
      </c>
      <c r="M509" s="353">
        <v>90.40258</v>
      </c>
      <c r="N509" s="1"/>
      <c r="O509" s="1"/>
    </row>
    <row r="510" spans="1:15" ht="12.75" customHeight="1">
      <c r="A510" s="31">
        <v>500</v>
      </c>
      <c r="B510" s="353" t="s">
        <v>564</v>
      </c>
      <c r="C510" s="368">
        <v>491.65</v>
      </c>
      <c r="D510" s="368">
        <v>495.16666666666669</v>
      </c>
      <c r="E510" s="368">
        <v>481.73333333333335</v>
      </c>
      <c r="F510" s="368">
        <v>471.81666666666666</v>
      </c>
      <c r="G510" s="368">
        <v>458.38333333333333</v>
      </c>
      <c r="H510" s="368">
        <v>505.08333333333337</v>
      </c>
      <c r="I510" s="368">
        <v>518.51666666666665</v>
      </c>
      <c r="J510" s="353">
        <v>528.43333333333339</v>
      </c>
      <c r="K510" s="353">
        <v>508.6</v>
      </c>
      <c r="L510" s="353">
        <v>485.25</v>
      </c>
      <c r="M510" s="352">
        <v>16.38287</v>
      </c>
      <c r="N510" s="1"/>
      <c r="O510" s="1"/>
    </row>
    <row r="511" spans="1:15" ht="12.75" customHeight="1">
      <c r="A511" s="31">
        <v>501</v>
      </c>
      <c r="B511" s="353" t="s">
        <v>565</v>
      </c>
      <c r="C511" s="368">
        <v>2025.95</v>
      </c>
      <c r="D511" s="368">
        <v>2027.5666666666668</v>
      </c>
      <c r="E511" s="368">
        <v>2016.9833333333336</v>
      </c>
      <c r="F511" s="368">
        <v>2008.0166666666667</v>
      </c>
      <c r="G511" s="368">
        <v>1997.4333333333334</v>
      </c>
      <c r="H511" s="368">
        <v>2036.5333333333338</v>
      </c>
      <c r="I511" s="368">
        <v>2047.1166666666672</v>
      </c>
      <c r="J511" s="353">
        <v>2056.0833333333339</v>
      </c>
      <c r="K511" s="353">
        <v>2038.15</v>
      </c>
      <c r="L511" s="353">
        <v>2018.6</v>
      </c>
      <c r="M511" s="352">
        <v>0.13564000000000001</v>
      </c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6" t="s">
        <v>567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9" t="s">
        <v>216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217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218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220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70" t="s">
        <v>222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0" t="s">
        <v>223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 t="s">
        <v>224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0" t="s">
        <v>225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226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227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228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229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230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1" sqref="H1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22"/>
      <c r="B5" s="523"/>
      <c r="C5" s="522"/>
      <c r="D5" s="523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568</v>
      </c>
      <c r="B7" s="524" t="s">
        <v>569</v>
      </c>
      <c r="C7" s="523"/>
      <c r="D7" s="7">
        <f>Main!B10</f>
        <v>44518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570</v>
      </c>
      <c r="B9" s="88" t="s">
        <v>571</v>
      </c>
      <c r="C9" s="88" t="s">
        <v>572</v>
      </c>
      <c r="D9" s="88" t="s">
        <v>573</v>
      </c>
      <c r="E9" s="88" t="s">
        <v>574</v>
      </c>
      <c r="F9" s="88" t="s">
        <v>575</v>
      </c>
      <c r="G9" s="88" t="s">
        <v>576</v>
      </c>
      <c r="H9" s="88" t="s">
        <v>577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44517</v>
      </c>
      <c r="B10" s="32">
        <v>520123</v>
      </c>
      <c r="C10" s="31" t="s">
        <v>1030</v>
      </c>
      <c r="D10" s="31" t="s">
        <v>1031</v>
      </c>
      <c r="E10" s="31" t="s">
        <v>579</v>
      </c>
      <c r="F10" s="90">
        <v>80000</v>
      </c>
      <c r="G10" s="32">
        <v>100</v>
      </c>
      <c r="H10" s="32" t="s">
        <v>313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44517</v>
      </c>
      <c r="B11" s="32">
        <v>520123</v>
      </c>
      <c r="C11" s="31" t="s">
        <v>1030</v>
      </c>
      <c r="D11" s="31" t="s">
        <v>1032</v>
      </c>
      <c r="E11" s="31" t="s">
        <v>578</v>
      </c>
      <c r="F11" s="90">
        <v>83468</v>
      </c>
      <c r="G11" s="32">
        <v>99.99</v>
      </c>
      <c r="H11" s="32" t="s">
        <v>313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44517</v>
      </c>
      <c r="B12" s="32">
        <v>538351</v>
      </c>
      <c r="C12" s="31" t="s">
        <v>1033</v>
      </c>
      <c r="D12" s="31" t="s">
        <v>1034</v>
      </c>
      <c r="E12" s="31" t="s">
        <v>579</v>
      </c>
      <c r="F12" s="90">
        <v>66600</v>
      </c>
      <c r="G12" s="32">
        <v>39.380000000000003</v>
      </c>
      <c r="H12" s="32" t="s">
        <v>313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44517</v>
      </c>
      <c r="B13" s="32">
        <v>531991</v>
      </c>
      <c r="C13" s="31" t="s">
        <v>965</v>
      </c>
      <c r="D13" s="31" t="s">
        <v>1035</v>
      </c>
      <c r="E13" s="31" t="s">
        <v>578</v>
      </c>
      <c r="F13" s="90">
        <v>753571</v>
      </c>
      <c r="G13" s="32">
        <v>0.47</v>
      </c>
      <c r="H13" s="32" t="s">
        <v>313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44517</v>
      </c>
      <c r="B14" s="32">
        <v>531991</v>
      </c>
      <c r="C14" s="31" t="s">
        <v>965</v>
      </c>
      <c r="D14" s="31" t="s">
        <v>1036</v>
      </c>
      <c r="E14" s="31" t="s">
        <v>578</v>
      </c>
      <c r="F14" s="90">
        <v>790240</v>
      </c>
      <c r="G14" s="32">
        <v>0.43</v>
      </c>
      <c r="H14" s="32" t="s">
        <v>313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44517</v>
      </c>
      <c r="B15" s="32">
        <v>531991</v>
      </c>
      <c r="C15" s="31" t="s">
        <v>965</v>
      </c>
      <c r="D15" s="31" t="s">
        <v>979</v>
      </c>
      <c r="E15" s="31" t="s">
        <v>579</v>
      </c>
      <c r="F15" s="90">
        <v>1364315</v>
      </c>
      <c r="G15" s="32">
        <v>0.45</v>
      </c>
      <c r="H15" s="32" t="s">
        <v>313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44517</v>
      </c>
      <c r="B16" s="32">
        <v>531991</v>
      </c>
      <c r="C16" s="31" t="s">
        <v>965</v>
      </c>
      <c r="D16" s="31" t="s">
        <v>1037</v>
      </c>
      <c r="E16" s="31" t="s">
        <v>579</v>
      </c>
      <c r="F16" s="90">
        <v>1060000</v>
      </c>
      <c r="G16" s="32">
        <v>0.45</v>
      </c>
      <c r="H16" s="32" t="s">
        <v>313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44517</v>
      </c>
      <c r="B17" s="32">
        <v>530249</v>
      </c>
      <c r="C17" s="31" t="s">
        <v>1038</v>
      </c>
      <c r="D17" s="31" t="s">
        <v>1039</v>
      </c>
      <c r="E17" s="31" t="s">
        <v>579</v>
      </c>
      <c r="F17" s="90">
        <v>100000</v>
      </c>
      <c r="G17" s="32">
        <v>47.75</v>
      </c>
      <c r="H17" s="32" t="s">
        <v>313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44517</v>
      </c>
      <c r="B18" s="32">
        <v>530249</v>
      </c>
      <c r="C18" s="31" t="s">
        <v>1038</v>
      </c>
      <c r="D18" s="31" t="s">
        <v>1040</v>
      </c>
      <c r="E18" s="31" t="s">
        <v>578</v>
      </c>
      <c r="F18" s="90">
        <v>29600</v>
      </c>
      <c r="G18" s="32">
        <v>47.86</v>
      </c>
      <c r="H18" s="32" t="s">
        <v>313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44517</v>
      </c>
      <c r="B19" s="32">
        <v>537709</v>
      </c>
      <c r="C19" s="31" t="s">
        <v>1041</v>
      </c>
      <c r="D19" s="31" t="s">
        <v>1042</v>
      </c>
      <c r="E19" s="31" t="s">
        <v>579</v>
      </c>
      <c r="F19" s="90">
        <v>100000</v>
      </c>
      <c r="G19" s="32">
        <v>4.62</v>
      </c>
      <c r="H19" s="32" t="s">
        <v>313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44517</v>
      </c>
      <c r="B20" s="32">
        <v>537709</v>
      </c>
      <c r="C20" s="31" t="s">
        <v>1041</v>
      </c>
      <c r="D20" s="31" t="s">
        <v>923</v>
      </c>
      <c r="E20" s="31" t="s">
        <v>578</v>
      </c>
      <c r="F20" s="90">
        <v>100000</v>
      </c>
      <c r="G20" s="32">
        <v>4.62</v>
      </c>
      <c r="H20" s="32" t="s">
        <v>313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44517</v>
      </c>
      <c r="B21" s="32">
        <v>536709</v>
      </c>
      <c r="C21" s="31" t="s">
        <v>1043</v>
      </c>
      <c r="D21" s="31" t="s">
        <v>1044</v>
      </c>
      <c r="E21" s="31" t="s">
        <v>578</v>
      </c>
      <c r="F21" s="90">
        <v>150615</v>
      </c>
      <c r="G21" s="32">
        <v>13.18</v>
      </c>
      <c r="H21" s="32" t="s">
        <v>313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44517</v>
      </c>
      <c r="B22" s="32">
        <v>536709</v>
      </c>
      <c r="C22" s="31" t="s">
        <v>1043</v>
      </c>
      <c r="D22" s="31" t="s">
        <v>1045</v>
      </c>
      <c r="E22" s="31" t="s">
        <v>579</v>
      </c>
      <c r="F22" s="90">
        <v>145089</v>
      </c>
      <c r="G22" s="32">
        <v>13.18</v>
      </c>
      <c r="H22" s="32" t="s">
        <v>313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44517</v>
      </c>
      <c r="B23" s="32">
        <v>541983</v>
      </c>
      <c r="C23" s="31" t="s">
        <v>993</v>
      </c>
      <c r="D23" s="31" t="s">
        <v>1046</v>
      </c>
      <c r="E23" s="31" t="s">
        <v>578</v>
      </c>
      <c r="F23" s="90">
        <v>500000</v>
      </c>
      <c r="G23" s="32">
        <v>5.26</v>
      </c>
      <c r="H23" s="32" t="s">
        <v>313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44517</v>
      </c>
      <c r="B24" s="32">
        <v>541983</v>
      </c>
      <c r="C24" s="31" t="s">
        <v>993</v>
      </c>
      <c r="D24" s="31" t="s">
        <v>1047</v>
      </c>
      <c r="E24" s="31" t="s">
        <v>579</v>
      </c>
      <c r="F24" s="90">
        <v>462000</v>
      </c>
      <c r="G24" s="32">
        <v>5.26</v>
      </c>
      <c r="H24" s="32" t="s">
        <v>313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44517</v>
      </c>
      <c r="B25" s="32">
        <v>534732</v>
      </c>
      <c r="C25" s="31" t="s">
        <v>1048</v>
      </c>
      <c r="D25" s="31" t="s">
        <v>1049</v>
      </c>
      <c r="E25" s="31" t="s">
        <v>579</v>
      </c>
      <c r="F25" s="90">
        <v>357860</v>
      </c>
      <c r="G25" s="32">
        <v>5.75</v>
      </c>
      <c r="H25" s="32" t="s">
        <v>313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44517</v>
      </c>
      <c r="B26" s="32">
        <v>506134</v>
      </c>
      <c r="C26" s="31" t="s">
        <v>1050</v>
      </c>
      <c r="D26" s="31" t="s">
        <v>1051</v>
      </c>
      <c r="E26" s="31" t="s">
        <v>578</v>
      </c>
      <c r="F26" s="90">
        <v>255586</v>
      </c>
      <c r="G26" s="32">
        <v>5.22</v>
      </c>
      <c r="H26" s="32" t="s">
        <v>313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44517</v>
      </c>
      <c r="B27" s="32">
        <v>506134</v>
      </c>
      <c r="C27" s="31" t="s">
        <v>1050</v>
      </c>
      <c r="D27" s="31" t="s">
        <v>1052</v>
      </c>
      <c r="E27" s="31" t="s">
        <v>579</v>
      </c>
      <c r="F27" s="90">
        <v>300000</v>
      </c>
      <c r="G27" s="32">
        <v>5.24</v>
      </c>
      <c r="H27" s="32" t="s">
        <v>313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44517</v>
      </c>
      <c r="B28" s="32">
        <v>534422</v>
      </c>
      <c r="C28" s="31" t="s">
        <v>994</v>
      </c>
      <c r="D28" s="31" t="s">
        <v>923</v>
      </c>
      <c r="E28" s="31" t="s">
        <v>578</v>
      </c>
      <c r="F28" s="90">
        <v>230000</v>
      </c>
      <c r="G28" s="32">
        <v>16.43</v>
      </c>
      <c r="H28" s="32" t="s">
        <v>313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44517</v>
      </c>
      <c r="B29" s="32">
        <v>534422</v>
      </c>
      <c r="C29" s="31" t="s">
        <v>994</v>
      </c>
      <c r="D29" s="31" t="s">
        <v>995</v>
      </c>
      <c r="E29" s="31" t="s">
        <v>579</v>
      </c>
      <c r="F29" s="90">
        <v>85000</v>
      </c>
      <c r="G29" s="32">
        <v>16.399999999999999</v>
      </c>
      <c r="H29" s="32" t="s">
        <v>313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44517</v>
      </c>
      <c r="B30" s="32">
        <v>539519</v>
      </c>
      <c r="C30" s="31" t="s">
        <v>958</v>
      </c>
      <c r="D30" s="31" t="s">
        <v>923</v>
      </c>
      <c r="E30" s="31" t="s">
        <v>579</v>
      </c>
      <c r="F30" s="90">
        <v>86935</v>
      </c>
      <c r="G30" s="32">
        <v>22.5</v>
      </c>
      <c r="H30" s="32" t="s">
        <v>313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44517</v>
      </c>
      <c r="B31" s="32">
        <v>530167</v>
      </c>
      <c r="C31" s="31" t="s">
        <v>1053</v>
      </c>
      <c r="D31" s="31" t="s">
        <v>1054</v>
      </c>
      <c r="E31" s="31" t="s">
        <v>579</v>
      </c>
      <c r="F31" s="90">
        <v>20000</v>
      </c>
      <c r="G31" s="32">
        <v>12.71</v>
      </c>
      <c r="H31" s="32" t="s">
        <v>313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44517</v>
      </c>
      <c r="B32" s="32">
        <v>530167</v>
      </c>
      <c r="C32" s="31" t="s">
        <v>1053</v>
      </c>
      <c r="D32" s="31" t="s">
        <v>1055</v>
      </c>
      <c r="E32" s="31" t="s">
        <v>578</v>
      </c>
      <c r="F32" s="90">
        <v>19963</v>
      </c>
      <c r="G32" s="32">
        <v>12.79</v>
      </c>
      <c r="H32" s="32" t="s">
        <v>313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44517</v>
      </c>
      <c r="B33" s="32">
        <v>543364</v>
      </c>
      <c r="C33" s="31" t="s">
        <v>1056</v>
      </c>
      <c r="D33" s="31" t="s">
        <v>1057</v>
      </c>
      <c r="E33" s="31" t="s">
        <v>578</v>
      </c>
      <c r="F33" s="90">
        <v>108800</v>
      </c>
      <c r="G33" s="32">
        <v>67</v>
      </c>
      <c r="H33" s="32" t="s">
        <v>313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44517</v>
      </c>
      <c r="B34" s="32">
        <v>543364</v>
      </c>
      <c r="C34" s="31" t="s">
        <v>1056</v>
      </c>
      <c r="D34" s="31" t="s">
        <v>996</v>
      </c>
      <c r="E34" s="31" t="s">
        <v>578</v>
      </c>
      <c r="F34" s="90">
        <v>6400</v>
      </c>
      <c r="G34" s="32">
        <v>67</v>
      </c>
      <c r="H34" s="32" t="s">
        <v>313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44517</v>
      </c>
      <c r="B35" s="32">
        <v>543364</v>
      </c>
      <c r="C35" s="31" t="s">
        <v>1056</v>
      </c>
      <c r="D35" s="31" t="s">
        <v>996</v>
      </c>
      <c r="E35" s="31" t="s">
        <v>579</v>
      </c>
      <c r="F35" s="90">
        <v>100800</v>
      </c>
      <c r="G35" s="32">
        <v>67</v>
      </c>
      <c r="H35" s="32" t="s">
        <v>313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44517</v>
      </c>
      <c r="B36" s="32">
        <v>539291</v>
      </c>
      <c r="C36" s="31" t="s">
        <v>980</v>
      </c>
      <c r="D36" s="31" t="s">
        <v>1058</v>
      </c>
      <c r="E36" s="31" t="s">
        <v>579</v>
      </c>
      <c r="F36" s="90">
        <v>20000</v>
      </c>
      <c r="G36" s="32">
        <v>11.77</v>
      </c>
      <c r="H36" s="32" t="s">
        <v>313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44517</v>
      </c>
      <c r="B37" s="32">
        <v>534060</v>
      </c>
      <c r="C37" s="31" t="s">
        <v>1059</v>
      </c>
      <c r="D37" s="31" t="s">
        <v>923</v>
      </c>
      <c r="E37" s="31" t="s">
        <v>578</v>
      </c>
      <c r="F37" s="90">
        <v>560867</v>
      </c>
      <c r="G37" s="32">
        <v>2.35</v>
      </c>
      <c r="H37" s="32" t="s">
        <v>313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44517</v>
      </c>
      <c r="B38" s="32">
        <v>534060</v>
      </c>
      <c r="C38" s="31" t="s">
        <v>1059</v>
      </c>
      <c r="D38" s="31" t="s">
        <v>923</v>
      </c>
      <c r="E38" s="31" t="s">
        <v>579</v>
      </c>
      <c r="F38" s="90">
        <v>3060867</v>
      </c>
      <c r="G38" s="32">
        <v>2.59</v>
      </c>
      <c r="H38" s="32" t="s">
        <v>313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44517</v>
      </c>
      <c r="B39" s="32">
        <v>543375</v>
      </c>
      <c r="C39" s="31" t="s">
        <v>1060</v>
      </c>
      <c r="D39" s="31" t="s">
        <v>1061</v>
      </c>
      <c r="E39" s="31" t="s">
        <v>578</v>
      </c>
      <c r="F39" s="90">
        <v>60000</v>
      </c>
      <c r="G39" s="32">
        <v>16.02</v>
      </c>
      <c r="H39" s="32" t="s">
        <v>313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44517</v>
      </c>
      <c r="B40" s="32">
        <v>543375</v>
      </c>
      <c r="C40" s="31" t="s">
        <v>1060</v>
      </c>
      <c r="D40" s="31" t="s">
        <v>1062</v>
      </c>
      <c r="E40" s="31" t="s">
        <v>578</v>
      </c>
      <c r="F40" s="90">
        <v>160000</v>
      </c>
      <c r="G40" s="32">
        <v>16.57</v>
      </c>
      <c r="H40" s="32" t="s">
        <v>313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44517</v>
      </c>
      <c r="B41" s="32">
        <v>543375</v>
      </c>
      <c r="C41" s="31" t="s">
        <v>1060</v>
      </c>
      <c r="D41" s="31" t="s">
        <v>1061</v>
      </c>
      <c r="E41" s="31" t="s">
        <v>579</v>
      </c>
      <c r="F41" s="90">
        <v>40000</v>
      </c>
      <c r="G41" s="32">
        <v>15.68</v>
      </c>
      <c r="H41" s="32" t="s">
        <v>313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44517</v>
      </c>
      <c r="B42" s="32">
        <v>539760</v>
      </c>
      <c r="C42" s="31" t="s">
        <v>999</v>
      </c>
      <c r="D42" s="31" t="s">
        <v>1063</v>
      </c>
      <c r="E42" s="31" t="s">
        <v>579</v>
      </c>
      <c r="F42" s="90">
        <v>45000</v>
      </c>
      <c r="G42" s="32">
        <v>30</v>
      </c>
      <c r="H42" s="32" t="s">
        <v>313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44517</v>
      </c>
      <c r="B43" s="32">
        <v>539760</v>
      </c>
      <c r="C43" s="31" t="s">
        <v>999</v>
      </c>
      <c r="D43" s="31" t="s">
        <v>997</v>
      </c>
      <c r="E43" s="31" t="s">
        <v>578</v>
      </c>
      <c r="F43" s="90">
        <v>48000</v>
      </c>
      <c r="G43" s="32">
        <v>28.5</v>
      </c>
      <c r="H43" s="32" t="s">
        <v>313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44517</v>
      </c>
      <c r="B44" s="32">
        <v>539760</v>
      </c>
      <c r="C44" s="31" t="s">
        <v>999</v>
      </c>
      <c r="D44" s="31" t="s">
        <v>1064</v>
      </c>
      <c r="E44" s="31" t="s">
        <v>578</v>
      </c>
      <c r="F44" s="90">
        <v>129000</v>
      </c>
      <c r="G44" s="32">
        <v>29.06</v>
      </c>
      <c r="H44" s="32" t="s">
        <v>313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44517</v>
      </c>
      <c r="B45" s="32">
        <v>539760</v>
      </c>
      <c r="C45" s="31" t="s">
        <v>999</v>
      </c>
      <c r="D45" s="31" t="s">
        <v>1000</v>
      </c>
      <c r="E45" s="31" t="s">
        <v>579</v>
      </c>
      <c r="F45" s="90">
        <v>129000</v>
      </c>
      <c r="G45" s="32">
        <v>28.5</v>
      </c>
      <c r="H45" s="32" t="s">
        <v>313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44517</v>
      </c>
      <c r="B46" s="32">
        <v>539561</v>
      </c>
      <c r="C46" s="31" t="s">
        <v>1065</v>
      </c>
      <c r="D46" s="31" t="s">
        <v>1066</v>
      </c>
      <c r="E46" s="31" t="s">
        <v>578</v>
      </c>
      <c r="F46" s="90">
        <v>18501</v>
      </c>
      <c r="G46" s="32">
        <v>134.80000000000001</v>
      </c>
      <c r="H46" s="32" t="s">
        <v>313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44517</v>
      </c>
      <c r="B47" s="32">
        <v>539561</v>
      </c>
      <c r="C47" s="31" t="s">
        <v>1065</v>
      </c>
      <c r="D47" s="31" t="s">
        <v>1067</v>
      </c>
      <c r="E47" s="31" t="s">
        <v>578</v>
      </c>
      <c r="F47" s="90">
        <v>4815</v>
      </c>
      <c r="G47" s="32">
        <v>134.94999999999999</v>
      </c>
      <c r="H47" s="32" t="s">
        <v>313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44517</v>
      </c>
      <c r="B48" s="32">
        <v>539561</v>
      </c>
      <c r="C48" s="31" t="s">
        <v>1065</v>
      </c>
      <c r="D48" s="31" t="s">
        <v>1067</v>
      </c>
      <c r="E48" s="31" t="s">
        <v>579</v>
      </c>
      <c r="F48" s="90">
        <v>30726</v>
      </c>
      <c r="G48" s="32">
        <v>134.84</v>
      </c>
      <c r="H48" s="32" t="s">
        <v>313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44517</v>
      </c>
      <c r="B49" s="32">
        <v>539526</v>
      </c>
      <c r="C49" s="31" t="s">
        <v>1001</v>
      </c>
      <c r="D49" s="31" t="s">
        <v>1002</v>
      </c>
      <c r="E49" s="31" t="s">
        <v>578</v>
      </c>
      <c r="F49" s="90">
        <v>557789</v>
      </c>
      <c r="G49" s="32">
        <v>0.75</v>
      </c>
      <c r="H49" s="32" t="s">
        <v>313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44517</v>
      </c>
      <c r="B50" s="32">
        <v>539526</v>
      </c>
      <c r="C50" s="31" t="s">
        <v>1001</v>
      </c>
      <c r="D50" s="31" t="s">
        <v>1002</v>
      </c>
      <c r="E50" s="31" t="s">
        <v>579</v>
      </c>
      <c r="F50" s="90">
        <v>1358789</v>
      </c>
      <c r="G50" s="32">
        <v>0.76</v>
      </c>
      <c r="H50" s="32" t="s">
        <v>313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44517</v>
      </c>
      <c r="B51" s="32">
        <v>519234</v>
      </c>
      <c r="C51" s="31" t="s">
        <v>1068</v>
      </c>
      <c r="D51" s="31" t="s">
        <v>1069</v>
      </c>
      <c r="E51" s="31" t="s">
        <v>579</v>
      </c>
      <c r="F51" s="90">
        <v>82600</v>
      </c>
      <c r="G51" s="32">
        <v>18.8</v>
      </c>
      <c r="H51" s="32" t="s">
        <v>313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44517</v>
      </c>
      <c r="B52" s="32">
        <v>539217</v>
      </c>
      <c r="C52" s="31" t="s">
        <v>1003</v>
      </c>
      <c r="D52" s="31" t="s">
        <v>1004</v>
      </c>
      <c r="E52" s="31" t="s">
        <v>579</v>
      </c>
      <c r="F52" s="90">
        <v>800000</v>
      </c>
      <c r="G52" s="32">
        <v>3.78</v>
      </c>
      <c r="H52" s="32" t="s">
        <v>313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44517</v>
      </c>
      <c r="B53" s="32">
        <v>539217</v>
      </c>
      <c r="C53" s="31" t="s">
        <v>1003</v>
      </c>
      <c r="D53" s="31" t="s">
        <v>1005</v>
      </c>
      <c r="E53" s="31" t="s">
        <v>579</v>
      </c>
      <c r="F53" s="90">
        <v>800000</v>
      </c>
      <c r="G53" s="32">
        <v>3.78</v>
      </c>
      <c r="H53" s="32" t="s">
        <v>313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44517</v>
      </c>
      <c r="B54" s="32">
        <v>539217</v>
      </c>
      <c r="C54" s="31" t="s">
        <v>1003</v>
      </c>
      <c r="D54" s="31" t="s">
        <v>1006</v>
      </c>
      <c r="E54" s="31" t="s">
        <v>579</v>
      </c>
      <c r="F54" s="90">
        <v>4750000</v>
      </c>
      <c r="G54" s="32">
        <v>3.75</v>
      </c>
      <c r="H54" s="32" t="s">
        <v>313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44517</v>
      </c>
      <c r="B55" s="32">
        <v>539217</v>
      </c>
      <c r="C55" s="31" t="s">
        <v>1003</v>
      </c>
      <c r="D55" s="31" t="s">
        <v>1070</v>
      </c>
      <c r="E55" s="31" t="s">
        <v>579</v>
      </c>
      <c r="F55" s="90">
        <v>467431</v>
      </c>
      <c r="G55" s="32">
        <v>3.79</v>
      </c>
      <c r="H55" s="32" t="s">
        <v>313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44517</v>
      </c>
      <c r="B56" s="32">
        <v>539217</v>
      </c>
      <c r="C56" s="31" t="s">
        <v>1003</v>
      </c>
      <c r="D56" s="31" t="s">
        <v>1071</v>
      </c>
      <c r="E56" s="31" t="s">
        <v>578</v>
      </c>
      <c r="F56" s="90">
        <v>573053</v>
      </c>
      <c r="G56" s="32">
        <v>3.66</v>
      </c>
      <c r="H56" s="32" t="s">
        <v>313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44517</v>
      </c>
      <c r="B57" s="32">
        <v>539217</v>
      </c>
      <c r="C57" s="31" t="s">
        <v>1003</v>
      </c>
      <c r="D57" s="31" t="s">
        <v>1071</v>
      </c>
      <c r="E57" s="31" t="s">
        <v>579</v>
      </c>
      <c r="F57" s="90">
        <v>300000</v>
      </c>
      <c r="G57" s="32">
        <v>3.64</v>
      </c>
      <c r="H57" s="32" t="s">
        <v>313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44517</v>
      </c>
      <c r="B58" s="32">
        <v>540108</v>
      </c>
      <c r="C58" s="31" t="s">
        <v>1072</v>
      </c>
      <c r="D58" s="31" t="s">
        <v>1073</v>
      </c>
      <c r="E58" s="31" t="s">
        <v>579</v>
      </c>
      <c r="F58" s="90">
        <v>105041</v>
      </c>
      <c r="G58" s="32">
        <v>5.67</v>
      </c>
      <c r="H58" s="32" t="s">
        <v>313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44517</v>
      </c>
      <c r="B59" s="32">
        <v>513713</v>
      </c>
      <c r="C59" s="31" t="s">
        <v>1074</v>
      </c>
      <c r="D59" s="31" t="s">
        <v>1075</v>
      </c>
      <c r="E59" s="31" t="s">
        <v>578</v>
      </c>
      <c r="F59" s="90">
        <v>208007</v>
      </c>
      <c r="G59" s="32">
        <v>12.99</v>
      </c>
      <c r="H59" s="32" t="s">
        <v>313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44517</v>
      </c>
      <c r="B60" s="32">
        <v>513713</v>
      </c>
      <c r="C60" s="31" t="s">
        <v>1074</v>
      </c>
      <c r="D60" s="31" t="s">
        <v>1075</v>
      </c>
      <c r="E60" s="31" t="s">
        <v>579</v>
      </c>
      <c r="F60" s="90">
        <v>220259</v>
      </c>
      <c r="G60" s="32">
        <v>12.79</v>
      </c>
      <c r="H60" s="32" t="s">
        <v>313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44517</v>
      </c>
      <c r="B61" s="32">
        <v>513713</v>
      </c>
      <c r="C61" s="31" t="s">
        <v>1074</v>
      </c>
      <c r="D61" s="31" t="s">
        <v>1076</v>
      </c>
      <c r="E61" s="31" t="s">
        <v>578</v>
      </c>
      <c r="F61" s="90">
        <v>180210</v>
      </c>
      <c r="G61" s="32">
        <v>12.95</v>
      </c>
      <c r="H61" s="32" t="s">
        <v>313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44517</v>
      </c>
      <c r="B62" s="32">
        <v>513713</v>
      </c>
      <c r="C62" s="20" t="s">
        <v>1074</v>
      </c>
      <c r="D62" s="20" t="s">
        <v>1076</v>
      </c>
      <c r="E62" s="31" t="s">
        <v>579</v>
      </c>
      <c r="F62" s="90">
        <v>259410</v>
      </c>
      <c r="G62" s="32">
        <v>12.77</v>
      </c>
      <c r="H62" s="32" t="s">
        <v>313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44517</v>
      </c>
      <c r="B63" s="32">
        <v>513713</v>
      </c>
      <c r="C63" s="31" t="s">
        <v>1074</v>
      </c>
      <c r="D63" s="31" t="s">
        <v>1077</v>
      </c>
      <c r="E63" s="31" t="s">
        <v>578</v>
      </c>
      <c r="F63" s="90">
        <v>243676</v>
      </c>
      <c r="G63" s="32">
        <v>12.99</v>
      </c>
      <c r="H63" s="32" t="s">
        <v>313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44517</v>
      </c>
      <c r="B64" s="32">
        <v>513713</v>
      </c>
      <c r="C64" s="31" t="s">
        <v>1074</v>
      </c>
      <c r="D64" s="31" t="s">
        <v>1077</v>
      </c>
      <c r="E64" s="31" t="s">
        <v>579</v>
      </c>
      <c r="F64" s="90">
        <v>243676</v>
      </c>
      <c r="G64" s="32">
        <v>12.98</v>
      </c>
      <c r="H64" s="32" t="s">
        <v>313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44517</v>
      </c>
      <c r="B65" s="32" t="s">
        <v>1007</v>
      </c>
      <c r="C65" s="31" t="s">
        <v>1008</v>
      </c>
      <c r="D65" s="31" t="s">
        <v>1009</v>
      </c>
      <c r="E65" s="31" t="s">
        <v>578</v>
      </c>
      <c r="F65" s="90">
        <v>100000</v>
      </c>
      <c r="G65" s="32">
        <v>39</v>
      </c>
      <c r="H65" s="32" t="s">
        <v>968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44517</v>
      </c>
      <c r="B66" s="32" t="s">
        <v>1078</v>
      </c>
      <c r="C66" s="31" t="s">
        <v>1079</v>
      </c>
      <c r="D66" s="31" t="s">
        <v>1067</v>
      </c>
      <c r="E66" s="31" t="s">
        <v>578</v>
      </c>
      <c r="F66" s="90">
        <v>188000</v>
      </c>
      <c r="G66" s="32">
        <v>23.55</v>
      </c>
      <c r="H66" s="32" t="s">
        <v>968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44517</v>
      </c>
      <c r="B67" s="32" t="s">
        <v>1080</v>
      </c>
      <c r="C67" s="31" t="s">
        <v>1081</v>
      </c>
      <c r="D67" s="31" t="s">
        <v>1082</v>
      </c>
      <c r="E67" s="31" t="s">
        <v>578</v>
      </c>
      <c r="F67" s="90">
        <v>156868</v>
      </c>
      <c r="G67" s="32">
        <v>166.35</v>
      </c>
      <c r="H67" s="32" t="s">
        <v>968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44517</v>
      </c>
      <c r="B68" s="32" t="s">
        <v>1080</v>
      </c>
      <c r="C68" s="31" t="s">
        <v>1081</v>
      </c>
      <c r="D68" s="31" t="s">
        <v>1083</v>
      </c>
      <c r="E68" s="31" t="s">
        <v>578</v>
      </c>
      <c r="F68" s="90">
        <v>355320</v>
      </c>
      <c r="G68" s="32">
        <v>166.08</v>
      </c>
      <c r="H68" s="32" t="s">
        <v>968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44517</v>
      </c>
      <c r="B69" s="32" t="s">
        <v>1080</v>
      </c>
      <c r="C69" s="31" t="s">
        <v>1081</v>
      </c>
      <c r="D69" s="31" t="s">
        <v>1084</v>
      </c>
      <c r="E69" s="31" t="s">
        <v>578</v>
      </c>
      <c r="F69" s="90">
        <v>223493</v>
      </c>
      <c r="G69" s="32">
        <v>167.33</v>
      </c>
      <c r="H69" s="32" t="s">
        <v>968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44517</v>
      </c>
      <c r="B70" s="32" t="s">
        <v>1080</v>
      </c>
      <c r="C70" s="31" t="s">
        <v>1081</v>
      </c>
      <c r="D70" s="31" t="s">
        <v>1085</v>
      </c>
      <c r="E70" s="31" t="s">
        <v>578</v>
      </c>
      <c r="F70" s="90">
        <v>262675</v>
      </c>
      <c r="G70" s="32">
        <v>165.41</v>
      </c>
      <c r="H70" s="32" t="s">
        <v>968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44517</v>
      </c>
      <c r="B71" s="32" t="s">
        <v>1080</v>
      </c>
      <c r="C71" s="31" t="s">
        <v>1081</v>
      </c>
      <c r="D71" s="31" t="s">
        <v>1086</v>
      </c>
      <c r="E71" s="31" t="s">
        <v>578</v>
      </c>
      <c r="F71" s="90">
        <v>226346</v>
      </c>
      <c r="G71" s="32">
        <v>165.9</v>
      </c>
      <c r="H71" s="32" t="s">
        <v>968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44517</v>
      </c>
      <c r="B72" s="32" t="s">
        <v>1080</v>
      </c>
      <c r="C72" s="31" t="s">
        <v>1081</v>
      </c>
      <c r="D72" s="31" t="s">
        <v>1087</v>
      </c>
      <c r="E72" s="31" t="s">
        <v>578</v>
      </c>
      <c r="F72" s="90">
        <v>31736</v>
      </c>
      <c r="G72" s="32">
        <v>173.37</v>
      </c>
      <c r="H72" s="32" t="s">
        <v>968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44517</v>
      </c>
      <c r="B73" s="32" t="s">
        <v>1088</v>
      </c>
      <c r="C73" s="31" t="s">
        <v>1089</v>
      </c>
      <c r="D73" s="31" t="s">
        <v>1090</v>
      </c>
      <c r="E73" s="31" t="s">
        <v>578</v>
      </c>
      <c r="F73" s="90">
        <v>245000</v>
      </c>
      <c r="G73" s="32">
        <v>52.56</v>
      </c>
      <c r="H73" s="32" t="s">
        <v>968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44517</v>
      </c>
      <c r="B74" s="32" t="s">
        <v>1010</v>
      </c>
      <c r="C74" s="31" t="s">
        <v>1011</v>
      </c>
      <c r="D74" s="31" t="s">
        <v>1091</v>
      </c>
      <c r="E74" s="31" t="s">
        <v>578</v>
      </c>
      <c r="F74" s="90">
        <v>15705</v>
      </c>
      <c r="G74" s="32">
        <v>45.25</v>
      </c>
      <c r="H74" s="32" t="s">
        <v>968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44517</v>
      </c>
      <c r="B75" s="32" t="s">
        <v>1010</v>
      </c>
      <c r="C75" s="31" t="s">
        <v>1011</v>
      </c>
      <c r="D75" s="31" t="s">
        <v>1092</v>
      </c>
      <c r="E75" s="31" t="s">
        <v>578</v>
      </c>
      <c r="F75" s="90">
        <v>100000</v>
      </c>
      <c r="G75" s="32">
        <v>45.25</v>
      </c>
      <c r="H75" s="32" t="s">
        <v>968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44517</v>
      </c>
      <c r="B76" s="32" t="s">
        <v>1010</v>
      </c>
      <c r="C76" s="31" t="s">
        <v>1011</v>
      </c>
      <c r="D76" s="31" t="s">
        <v>1093</v>
      </c>
      <c r="E76" s="31" t="s">
        <v>578</v>
      </c>
      <c r="F76" s="90">
        <v>100000</v>
      </c>
      <c r="G76" s="32">
        <v>44.9</v>
      </c>
      <c r="H76" s="32" t="s">
        <v>968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44517</v>
      </c>
      <c r="B77" s="32" t="s">
        <v>998</v>
      </c>
      <c r="C77" s="31" t="s">
        <v>1017</v>
      </c>
      <c r="D77" s="31" t="s">
        <v>1094</v>
      </c>
      <c r="E77" s="31" t="s">
        <v>578</v>
      </c>
      <c r="F77" s="90">
        <v>87146</v>
      </c>
      <c r="G77" s="32">
        <v>18.559999999999999</v>
      </c>
      <c r="H77" s="32" t="s">
        <v>968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44517</v>
      </c>
      <c r="B78" s="32" t="s">
        <v>1095</v>
      </c>
      <c r="C78" s="31" t="s">
        <v>1096</v>
      </c>
      <c r="D78" s="31" t="s">
        <v>1097</v>
      </c>
      <c r="E78" s="31" t="s">
        <v>578</v>
      </c>
      <c r="F78" s="90">
        <v>121589</v>
      </c>
      <c r="G78" s="32">
        <v>56.55</v>
      </c>
      <c r="H78" s="32" t="s">
        <v>968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44517</v>
      </c>
      <c r="B79" s="32" t="s">
        <v>1098</v>
      </c>
      <c r="C79" s="31" t="s">
        <v>1099</v>
      </c>
      <c r="D79" s="31" t="s">
        <v>1100</v>
      </c>
      <c r="E79" s="31" t="s">
        <v>578</v>
      </c>
      <c r="F79" s="90">
        <v>60000</v>
      </c>
      <c r="G79" s="32">
        <v>207.19</v>
      </c>
      <c r="H79" s="32" t="s">
        <v>968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44517</v>
      </c>
      <c r="B80" s="32" t="s">
        <v>1101</v>
      </c>
      <c r="C80" s="31" t="s">
        <v>1102</v>
      </c>
      <c r="D80" s="31" t="s">
        <v>1103</v>
      </c>
      <c r="E80" s="31" t="s">
        <v>578</v>
      </c>
      <c r="F80" s="90">
        <v>2002</v>
      </c>
      <c r="G80" s="32">
        <v>10.199999999999999</v>
      </c>
      <c r="H80" s="32" t="s">
        <v>968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44517</v>
      </c>
      <c r="B81" s="32" t="s">
        <v>1104</v>
      </c>
      <c r="C81" s="31" t="s">
        <v>1105</v>
      </c>
      <c r="D81" s="31" t="s">
        <v>1106</v>
      </c>
      <c r="E81" s="31" t="s">
        <v>578</v>
      </c>
      <c r="F81" s="90">
        <v>1524058</v>
      </c>
      <c r="G81" s="32">
        <v>36.4</v>
      </c>
      <c r="H81" s="32" t="s">
        <v>968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44517</v>
      </c>
      <c r="B82" s="32" t="s">
        <v>1104</v>
      </c>
      <c r="C82" s="31" t="s">
        <v>1105</v>
      </c>
      <c r="D82" s="31" t="s">
        <v>1097</v>
      </c>
      <c r="E82" s="31" t="s">
        <v>578</v>
      </c>
      <c r="F82" s="90">
        <v>709823</v>
      </c>
      <c r="G82" s="32">
        <v>33.020000000000003</v>
      </c>
      <c r="H82" s="32" t="s">
        <v>968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44517</v>
      </c>
      <c r="B83" s="32" t="s">
        <v>1012</v>
      </c>
      <c r="C83" s="31" t="s">
        <v>1013</v>
      </c>
      <c r="D83" s="31" t="s">
        <v>1014</v>
      </c>
      <c r="E83" s="31" t="s">
        <v>578</v>
      </c>
      <c r="F83" s="90">
        <v>425507</v>
      </c>
      <c r="G83" s="32">
        <v>0.82</v>
      </c>
      <c r="H83" s="32" t="s">
        <v>968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44517</v>
      </c>
      <c r="B84" s="32" t="s">
        <v>1007</v>
      </c>
      <c r="C84" s="31" t="s">
        <v>1008</v>
      </c>
      <c r="D84" s="31" t="s">
        <v>1015</v>
      </c>
      <c r="E84" s="31" t="s">
        <v>579</v>
      </c>
      <c r="F84" s="90">
        <v>100000</v>
      </c>
      <c r="G84" s="32">
        <v>38.99</v>
      </c>
      <c r="H84" s="32" t="s">
        <v>968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44517</v>
      </c>
      <c r="B85" s="32" t="s">
        <v>1078</v>
      </c>
      <c r="C85" s="31" t="s">
        <v>1079</v>
      </c>
      <c r="D85" s="31" t="s">
        <v>1107</v>
      </c>
      <c r="E85" s="31" t="s">
        <v>579</v>
      </c>
      <c r="F85" s="90">
        <v>188000</v>
      </c>
      <c r="G85" s="32">
        <v>23.55</v>
      </c>
      <c r="H85" s="32" t="s">
        <v>968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44517</v>
      </c>
      <c r="B86" s="32" t="s">
        <v>1080</v>
      </c>
      <c r="C86" s="31" t="s">
        <v>1081</v>
      </c>
      <c r="D86" s="31" t="s">
        <v>1083</v>
      </c>
      <c r="E86" s="31" t="s">
        <v>579</v>
      </c>
      <c r="F86" s="90">
        <v>361023</v>
      </c>
      <c r="G86" s="32">
        <v>166.78</v>
      </c>
      <c r="H86" s="32" t="s">
        <v>968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44517</v>
      </c>
      <c r="B87" s="32" t="s">
        <v>1080</v>
      </c>
      <c r="C87" s="31" t="s">
        <v>1081</v>
      </c>
      <c r="D87" s="31" t="s">
        <v>1082</v>
      </c>
      <c r="E87" s="31" t="s">
        <v>579</v>
      </c>
      <c r="F87" s="90">
        <v>136582</v>
      </c>
      <c r="G87" s="32">
        <v>166.5</v>
      </c>
      <c r="H87" s="32" t="s">
        <v>968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44517</v>
      </c>
      <c r="B88" s="32" t="s">
        <v>1080</v>
      </c>
      <c r="C88" s="31" t="s">
        <v>1081</v>
      </c>
      <c r="D88" s="31" t="s">
        <v>1086</v>
      </c>
      <c r="E88" s="31" t="s">
        <v>579</v>
      </c>
      <c r="F88" s="90">
        <v>226346</v>
      </c>
      <c r="G88" s="32">
        <v>166.03</v>
      </c>
      <c r="H88" s="32" t="s">
        <v>968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44517</v>
      </c>
      <c r="B89" s="32" t="s">
        <v>1080</v>
      </c>
      <c r="C89" s="31" t="s">
        <v>1081</v>
      </c>
      <c r="D89" s="31" t="s">
        <v>1085</v>
      </c>
      <c r="E89" s="31" t="s">
        <v>579</v>
      </c>
      <c r="F89" s="90">
        <v>262675</v>
      </c>
      <c r="G89" s="32">
        <v>165.46</v>
      </c>
      <c r="H89" s="32" t="s">
        <v>968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44517</v>
      </c>
      <c r="B90" s="32" t="s">
        <v>1080</v>
      </c>
      <c r="C90" s="31" t="s">
        <v>1081</v>
      </c>
      <c r="D90" s="31" t="s">
        <v>1087</v>
      </c>
      <c r="E90" s="31" t="s">
        <v>579</v>
      </c>
      <c r="F90" s="90">
        <v>152270</v>
      </c>
      <c r="G90" s="32">
        <v>165.12</v>
      </c>
      <c r="H90" s="32" t="s">
        <v>968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44517</v>
      </c>
      <c r="B91" s="32" t="s">
        <v>1080</v>
      </c>
      <c r="C91" s="31" t="s">
        <v>1081</v>
      </c>
      <c r="D91" s="31" t="s">
        <v>1084</v>
      </c>
      <c r="E91" s="31" t="s">
        <v>579</v>
      </c>
      <c r="F91" s="90">
        <v>223374</v>
      </c>
      <c r="G91" s="32">
        <v>167.74</v>
      </c>
      <c r="H91" s="32" t="s">
        <v>968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44517</v>
      </c>
      <c r="B92" s="32" t="s">
        <v>966</v>
      </c>
      <c r="C92" s="31" t="s">
        <v>967</v>
      </c>
      <c r="D92" s="31" t="s">
        <v>1108</v>
      </c>
      <c r="E92" s="31" t="s">
        <v>579</v>
      </c>
      <c r="F92" s="90">
        <v>42000</v>
      </c>
      <c r="G92" s="32">
        <v>63.55</v>
      </c>
      <c r="H92" s="32" t="s">
        <v>968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44517</v>
      </c>
      <c r="B93" s="32" t="s">
        <v>1010</v>
      </c>
      <c r="C93" s="31" t="s">
        <v>1011</v>
      </c>
      <c r="D93" s="31" t="s">
        <v>1091</v>
      </c>
      <c r="E93" s="31" t="s">
        <v>579</v>
      </c>
      <c r="F93" s="90">
        <v>204564</v>
      </c>
      <c r="G93" s="32">
        <v>45.25</v>
      </c>
      <c r="H93" s="32" t="s">
        <v>968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44517</v>
      </c>
      <c r="B94" s="32" t="s">
        <v>1010</v>
      </c>
      <c r="C94" s="31" t="s">
        <v>1011</v>
      </c>
      <c r="D94" s="31" t="s">
        <v>1016</v>
      </c>
      <c r="E94" s="31" t="s">
        <v>579</v>
      </c>
      <c r="F94" s="90">
        <v>253976</v>
      </c>
      <c r="G94" s="32">
        <v>45.2</v>
      </c>
      <c r="H94" s="32" t="s">
        <v>968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44517</v>
      </c>
      <c r="B95" s="32" t="s">
        <v>1010</v>
      </c>
      <c r="C95" s="31" t="s">
        <v>1011</v>
      </c>
      <c r="D95" s="31" t="s">
        <v>1093</v>
      </c>
      <c r="E95" s="31" t="s">
        <v>579</v>
      </c>
      <c r="F95" s="90">
        <v>5901</v>
      </c>
      <c r="G95" s="32">
        <v>44.99</v>
      </c>
      <c r="H95" s="32" t="s">
        <v>968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44517</v>
      </c>
      <c r="B96" s="32" t="s">
        <v>998</v>
      </c>
      <c r="C96" s="31" t="s">
        <v>1017</v>
      </c>
      <c r="D96" s="31" t="s">
        <v>1094</v>
      </c>
      <c r="E96" s="31" t="s">
        <v>579</v>
      </c>
      <c r="F96" s="90">
        <v>87146</v>
      </c>
      <c r="G96" s="32">
        <v>18.62</v>
      </c>
      <c r="H96" s="32" t="s">
        <v>968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44517</v>
      </c>
      <c r="B97" s="32" t="s">
        <v>998</v>
      </c>
      <c r="C97" s="31" t="s">
        <v>1017</v>
      </c>
      <c r="D97" s="31" t="s">
        <v>1018</v>
      </c>
      <c r="E97" s="31" t="s">
        <v>579</v>
      </c>
      <c r="F97" s="90">
        <v>700566</v>
      </c>
      <c r="G97" s="32">
        <v>18.63</v>
      </c>
      <c r="H97" s="32" t="s">
        <v>968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44517</v>
      </c>
      <c r="B98" s="32" t="s">
        <v>1095</v>
      </c>
      <c r="C98" s="31" t="s">
        <v>1096</v>
      </c>
      <c r="D98" s="31" t="s">
        <v>1097</v>
      </c>
      <c r="E98" s="31" t="s">
        <v>579</v>
      </c>
      <c r="F98" s="90">
        <v>134491</v>
      </c>
      <c r="G98" s="32">
        <v>56.37</v>
      </c>
      <c r="H98" s="32" t="s">
        <v>968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44517</v>
      </c>
      <c r="B99" s="32" t="s">
        <v>1098</v>
      </c>
      <c r="C99" s="31" t="s">
        <v>1099</v>
      </c>
      <c r="D99" s="31" t="s">
        <v>1100</v>
      </c>
      <c r="E99" s="31" t="s">
        <v>579</v>
      </c>
      <c r="F99" s="90">
        <v>11000</v>
      </c>
      <c r="G99" s="32">
        <v>202.3</v>
      </c>
      <c r="H99" s="32" t="s">
        <v>968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44517</v>
      </c>
      <c r="B100" s="32" t="s">
        <v>1101</v>
      </c>
      <c r="C100" s="31" t="s">
        <v>1102</v>
      </c>
      <c r="D100" s="31" t="s">
        <v>1109</v>
      </c>
      <c r="E100" s="31" t="s">
        <v>579</v>
      </c>
      <c r="F100" s="90">
        <v>2000</v>
      </c>
      <c r="G100" s="32">
        <v>10.199999999999999</v>
      </c>
      <c r="H100" s="32" t="s">
        <v>968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44517</v>
      </c>
      <c r="B101" s="32" t="s">
        <v>1104</v>
      </c>
      <c r="C101" s="31" t="s">
        <v>1105</v>
      </c>
      <c r="D101" s="31" t="s">
        <v>1097</v>
      </c>
      <c r="E101" s="31" t="s">
        <v>579</v>
      </c>
      <c r="F101" s="90">
        <v>1235591</v>
      </c>
      <c r="G101" s="32">
        <v>34.44</v>
      </c>
      <c r="H101" s="32" t="s">
        <v>968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44517</v>
      </c>
      <c r="B102" s="32" t="s">
        <v>1104</v>
      </c>
      <c r="C102" s="31" t="s">
        <v>1105</v>
      </c>
      <c r="D102" s="31" t="s">
        <v>1106</v>
      </c>
      <c r="E102" s="31" t="s">
        <v>579</v>
      </c>
      <c r="F102" s="90">
        <v>1661031</v>
      </c>
      <c r="G102" s="32">
        <v>32.92</v>
      </c>
      <c r="H102" s="32" t="s">
        <v>968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44517</v>
      </c>
      <c r="B103" s="32" t="s">
        <v>1012</v>
      </c>
      <c r="C103" s="31" t="s">
        <v>1013</v>
      </c>
      <c r="D103" s="31" t="s">
        <v>1014</v>
      </c>
      <c r="E103" s="31" t="s">
        <v>579</v>
      </c>
      <c r="F103" s="90">
        <v>1650005</v>
      </c>
      <c r="G103" s="32">
        <v>0.85</v>
      </c>
      <c r="H103" s="32" t="s">
        <v>968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9"/>
  <sheetViews>
    <sheetView zoomScale="85" zoomScaleNormal="85" workbookViewId="0">
      <selection activeCell="N25" sqref="N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912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44518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570</v>
      </c>
      <c r="C9" s="100"/>
      <c r="D9" s="101" t="s">
        <v>581</v>
      </c>
      <c r="E9" s="100" t="s">
        <v>582</v>
      </c>
      <c r="F9" s="100" t="s">
        <v>583</v>
      </c>
      <c r="G9" s="100" t="s">
        <v>584</v>
      </c>
      <c r="H9" s="100" t="s">
        <v>585</v>
      </c>
      <c r="I9" s="100" t="s">
        <v>586</v>
      </c>
      <c r="J9" s="99" t="s">
        <v>587</v>
      </c>
      <c r="K9" s="100" t="s">
        <v>588</v>
      </c>
      <c r="L9" s="102" t="s">
        <v>589</v>
      </c>
      <c r="M9" s="102" t="s">
        <v>590</v>
      </c>
      <c r="N9" s="100" t="s">
        <v>591</v>
      </c>
      <c r="O9" s="101" t="s">
        <v>592</v>
      </c>
      <c r="P9" s="100" t="s">
        <v>834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20">
        <v>1</v>
      </c>
      <c r="B10" s="303">
        <v>44454</v>
      </c>
      <c r="C10" s="321"/>
      <c r="D10" s="304" t="s">
        <v>299</v>
      </c>
      <c r="E10" s="305" t="s">
        <v>595</v>
      </c>
      <c r="F10" s="306">
        <v>2195</v>
      </c>
      <c r="G10" s="306">
        <v>2080</v>
      </c>
      <c r="H10" s="305">
        <v>2295</v>
      </c>
      <c r="I10" s="307" t="s">
        <v>829</v>
      </c>
      <c r="J10" s="308" t="s">
        <v>835</v>
      </c>
      <c r="K10" s="308">
        <f t="shared" ref="K10:K11" si="0">H10-F10</f>
        <v>100</v>
      </c>
      <c r="L10" s="309">
        <f t="shared" ref="L10:L11" si="1">(F10*-0.7)/100</f>
        <v>-15.365</v>
      </c>
      <c r="M10" s="310">
        <f t="shared" ref="M10:M11" si="2">(K10+L10)/F10</f>
        <v>3.8558086560364468E-2</v>
      </c>
      <c r="N10" s="308" t="s">
        <v>593</v>
      </c>
      <c r="O10" s="311">
        <v>44469</v>
      </c>
      <c r="P10" s="306"/>
      <c r="Q10" s="1"/>
      <c r="R10" s="1" t="s">
        <v>594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4">
        <v>2</v>
      </c>
      <c r="B11" s="295">
        <v>44460</v>
      </c>
      <c r="C11" s="296"/>
      <c r="D11" s="297" t="s">
        <v>373</v>
      </c>
      <c r="E11" s="298" t="s">
        <v>595</v>
      </c>
      <c r="F11" s="299">
        <v>1510</v>
      </c>
      <c r="G11" s="299">
        <v>1395</v>
      </c>
      <c r="H11" s="298">
        <v>1585</v>
      </c>
      <c r="I11" s="300" t="s">
        <v>831</v>
      </c>
      <c r="J11" s="103" t="s">
        <v>877</v>
      </c>
      <c r="K11" s="103">
        <f t="shared" si="0"/>
        <v>75</v>
      </c>
      <c r="L11" s="104">
        <f t="shared" si="1"/>
        <v>-10.57</v>
      </c>
      <c r="M11" s="105">
        <f t="shared" si="2"/>
        <v>4.2668874172185435E-2</v>
      </c>
      <c r="N11" s="103" t="s">
        <v>593</v>
      </c>
      <c r="O11" s="106">
        <v>44501</v>
      </c>
      <c r="P11" s="299"/>
      <c r="Q11" s="1"/>
      <c r="R11" s="1" t="s">
        <v>594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1">
        <v>44474</v>
      </c>
      <c r="C12" s="114"/>
      <c r="D12" s="109" t="s">
        <v>118</v>
      </c>
      <c r="E12" s="110" t="s">
        <v>595</v>
      </c>
      <c r="F12" s="107" t="s">
        <v>836</v>
      </c>
      <c r="G12" s="107">
        <v>660</v>
      </c>
      <c r="H12" s="110"/>
      <c r="I12" s="111" t="s">
        <v>837</v>
      </c>
      <c r="J12" s="112" t="s">
        <v>596</v>
      </c>
      <c r="K12" s="113"/>
      <c r="L12" s="108"/>
      <c r="M12" s="114"/>
      <c r="N12" s="109"/>
      <c r="O12" s="110"/>
      <c r="P12" s="107">
        <f>VLOOKUP(D12,'MidCap Intra'!B22:C520,2,0)</f>
        <v>711.05</v>
      </c>
      <c r="Q12" s="1"/>
      <c r="R12" s="1" t="s">
        <v>594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15">
        <v>4</v>
      </c>
      <c r="B13" s="416">
        <v>44477</v>
      </c>
      <c r="C13" s="417"/>
      <c r="D13" s="418" t="s">
        <v>81</v>
      </c>
      <c r="E13" s="419" t="s">
        <v>595</v>
      </c>
      <c r="F13" s="414">
        <v>3870</v>
      </c>
      <c r="G13" s="414">
        <v>3670</v>
      </c>
      <c r="H13" s="419">
        <v>3670</v>
      </c>
      <c r="I13" s="420" t="s">
        <v>838</v>
      </c>
      <c r="J13" s="410" t="s">
        <v>925</v>
      </c>
      <c r="K13" s="410">
        <f t="shared" ref="K13" si="3">H13-F13</f>
        <v>-200</v>
      </c>
      <c r="L13" s="411">
        <f t="shared" ref="L13" si="4">(F13*-0.7)/100</f>
        <v>-27.09</v>
      </c>
      <c r="M13" s="412">
        <f t="shared" ref="M13" si="5">(K13+L13)/F13</f>
        <v>-5.8679586563307497E-2</v>
      </c>
      <c r="N13" s="410" t="s">
        <v>606</v>
      </c>
      <c r="O13" s="413">
        <v>44503</v>
      </c>
      <c r="P13" s="414"/>
      <c r="Q13" s="1"/>
      <c r="R13" s="1" t="s">
        <v>594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4">
        <v>5</v>
      </c>
      <c r="B14" s="295">
        <v>44480</v>
      </c>
      <c r="C14" s="296"/>
      <c r="D14" s="297" t="s">
        <v>210</v>
      </c>
      <c r="E14" s="298" t="s">
        <v>595</v>
      </c>
      <c r="F14" s="299">
        <v>7330</v>
      </c>
      <c r="G14" s="299">
        <v>6980</v>
      </c>
      <c r="H14" s="298">
        <v>7760</v>
      </c>
      <c r="I14" s="300" t="s">
        <v>840</v>
      </c>
      <c r="J14" s="103" t="s">
        <v>924</v>
      </c>
      <c r="K14" s="103">
        <f t="shared" ref="K14" si="6">H14-F14</f>
        <v>430</v>
      </c>
      <c r="L14" s="104">
        <f t="shared" ref="L14" si="7">(F14*-0.7)/100</f>
        <v>-51.31</v>
      </c>
      <c r="M14" s="105">
        <f t="shared" ref="M14" si="8">(K14+L14)/F14</f>
        <v>5.1663028649386086E-2</v>
      </c>
      <c r="N14" s="103" t="s">
        <v>593</v>
      </c>
      <c r="O14" s="106">
        <v>44501</v>
      </c>
      <c r="P14" s="299"/>
      <c r="Q14" s="1"/>
      <c r="R14" s="1" t="s">
        <v>594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81" customFormat="1" ht="12.75" customHeight="1">
      <c r="A15" s="369">
        <v>6</v>
      </c>
      <c r="B15" s="370">
        <v>44495</v>
      </c>
      <c r="C15" s="371"/>
      <c r="D15" s="372" t="s">
        <v>126</v>
      </c>
      <c r="E15" s="373" t="s">
        <v>595</v>
      </c>
      <c r="F15" s="374" t="s">
        <v>853</v>
      </c>
      <c r="G15" s="374">
        <v>1395</v>
      </c>
      <c r="H15" s="373"/>
      <c r="I15" s="375" t="s">
        <v>854</v>
      </c>
      <c r="J15" s="376" t="s">
        <v>596</v>
      </c>
      <c r="K15" s="376"/>
      <c r="L15" s="377"/>
      <c r="M15" s="378"/>
      <c r="N15" s="376"/>
      <c r="O15" s="379"/>
      <c r="P15" s="107">
        <f>VLOOKUP(D15,'MidCap Intra'!B29:C518,2,0)</f>
        <v>1529</v>
      </c>
      <c r="Q15" s="380"/>
      <c r="R15" s="380" t="s">
        <v>594</v>
      </c>
      <c r="S15" s="380"/>
      <c r="T15" s="380"/>
      <c r="U15" s="380"/>
      <c r="V15" s="380"/>
      <c r="W15" s="380"/>
      <c r="X15" s="380"/>
      <c r="Y15" s="380"/>
      <c r="Z15" s="380"/>
      <c r="AA15" s="380"/>
      <c r="AB15" s="380"/>
      <c r="AC15" s="380"/>
      <c r="AD15" s="380"/>
      <c r="AE15" s="380"/>
      <c r="AF15" s="380"/>
      <c r="AG15" s="380"/>
      <c r="AH15" s="380"/>
      <c r="AI15" s="380"/>
      <c r="AJ15" s="380"/>
      <c r="AK15" s="380"/>
      <c r="AL15" s="380"/>
    </row>
    <row r="16" spans="1:38" s="381" customFormat="1" ht="12.75" customHeight="1">
      <c r="A16" s="403">
        <v>7</v>
      </c>
      <c r="B16" s="404">
        <v>44496</v>
      </c>
      <c r="C16" s="405"/>
      <c r="D16" s="406" t="s">
        <v>282</v>
      </c>
      <c r="E16" s="407" t="s">
        <v>595</v>
      </c>
      <c r="F16" s="408">
        <v>2245</v>
      </c>
      <c r="G16" s="408">
        <v>2080</v>
      </c>
      <c r="H16" s="407">
        <v>2080</v>
      </c>
      <c r="I16" s="409" t="s">
        <v>829</v>
      </c>
      <c r="J16" s="410" t="s">
        <v>902</v>
      </c>
      <c r="K16" s="410">
        <f t="shared" ref="K16:K17" si="9">H16-F16</f>
        <v>-165</v>
      </c>
      <c r="L16" s="411">
        <f t="shared" ref="L16:L17" si="10">(F16*-0.7)/100</f>
        <v>-15.715</v>
      </c>
      <c r="M16" s="412">
        <f t="shared" ref="M16:M17" si="11">(K16+L16)/F16</f>
        <v>-8.0496659242761698E-2</v>
      </c>
      <c r="N16" s="410" t="s">
        <v>606</v>
      </c>
      <c r="O16" s="413">
        <v>44503</v>
      </c>
      <c r="P16" s="414"/>
      <c r="Q16" s="380"/>
      <c r="R16" s="380" t="s">
        <v>594</v>
      </c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</row>
    <row r="17" spans="1:38" s="381" customFormat="1" ht="12.75" customHeight="1">
      <c r="A17" s="494">
        <v>8</v>
      </c>
      <c r="B17" s="266">
        <v>44501</v>
      </c>
      <c r="C17" s="495"/>
      <c r="D17" s="496" t="s">
        <v>130</v>
      </c>
      <c r="E17" s="497" t="s">
        <v>595</v>
      </c>
      <c r="F17" s="498">
        <v>474</v>
      </c>
      <c r="G17" s="498">
        <v>447</v>
      </c>
      <c r="H17" s="497">
        <v>501</v>
      </c>
      <c r="I17" s="499" t="s">
        <v>879</v>
      </c>
      <c r="J17" s="103" t="s">
        <v>927</v>
      </c>
      <c r="K17" s="103">
        <f t="shared" si="9"/>
        <v>27</v>
      </c>
      <c r="L17" s="104">
        <f t="shared" si="10"/>
        <v>-3.3179999999999996</v>
      </c>
      <c r="M17" s="105">
        <f t="shared" si="11"/>
        <v>4.9962025316455702E-2</v>
      </c>
      <c r="N17" s="103" t="s">
        <v>593</v>
      </c>
      <c r="O17" s="106">
        <v>44511</v>
      </c>
      <c r="P17" s="299"/>
      <c r="Q17" s="380"/>
      <c r="R17" s="380" t="s">
        <v>594</v>
      </c>
      <c r="S17" s="380"/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0"/>
      <c r="AE17" s="380"/>
      <c r="AF17" s="380"/>
      <c r="AG17" s="380"/>
      <c r="AH17" s="380"/>
      <c r="AI17" s="380"/>
      <c r="AJ17" s="380"/>
      <c r="AK17" s="380"/>
      <c r="AL17" s="380"/>
    </row>
    <row r="18" spans="1:38" s="381" customFormat="1" ht="12.75" customHeight="1">
      <c r="A18" s="369">
        <v>9</v>
      </c>
      <c r="B18" s="269">
        <v>44501</v>
      </c>
      <c r="C18" s="371"/>
      <c r="D18" s="372" t="s">
        <v>158</v>
      </c>
      <c r="E18" s="373" t="s">
        <v>595</v>
      </c>
      <c r="F18" s="374" t="s">
        <v>880</v>
      </c>
      <c r="G18" s="374">
        <v>955</v>
      </c>
      <c r="H18" s="373"/>
      <c r="I18" s="375" t="s">
        <v>881</v>
      </c>
      <c r="J18" s="376" t="s">
        <v>596</v>
      </c>
      <c r="K18" s="376"/>
      <c r="L18" s="377"/>
      <c r="M18" s="378"/>
      <c r="N18" s="376"/>
      <c r="O18" s="379"/>
      <c r="P18" s="107">
        <f>VLOOKUP(D18,'MidCap Intra'!B32:C520,2,0)</f>
        <v>999.95</v>
      </c>
      <c r="Q18" s="380"/>
      <c r="R18" s="380" t="s">
        <v>597</v>
      </c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  <c r="AI18" s="380"/>
      <c r="AJ18" s="380"/>
      <c r="AK18" s="380"/>
      <c r="AL18" s="380"/>
    </row>
    <row r="19" spans="1:38" ht="12.75" customHeight="1">
      <c r="A19" s="294">
        <v>10</v>
      </c>
      <c r="B19" s="295">
        <v>44502</v>
      </c>
      <c r="C19" s="296"/>
      <c r="D19" s="297" t="s">
        <v>71</v>
      </c>
      <c r="E19" s="298" t="s">
        <v>595</v>
      </c>
      <c r="F19" s="299">
        <v>201</v>
      </c>
      <c r="G19" s="299">
        <v>188</v>
      </c>
      <c r="H19" s="298">
        <v>214.5</v>
      </c>
      <c r="I19" s="300" t="s">
        <v>886</v>
      </c>
      <c r="J19" s="103" t="s">
        <v>926</v>
      </c>
      <c r="K19" s="103">
        <f t="shared" ref="K19" si="12">H19-F19</f>
        <v>13.5</v>
      </c>
      <c r="L19" s="104">
        <f t="shared" ref="L19" si="13">(F19*-0.7)/100</f>
        <v>-1.4069999999999998</v>
      </c>
      <c r="M19" s="105">
        <f t="shared" ref="M19" si="14">(K19+L19)/F19</f>
        <v>6.0164179104477612E-2</v>
      </c>
      <c r="N19" s="103" t="s">
        <v>593</v>
      </c>
      <c r="O19" s="106">
        <v>44509</v>
      </c>
      <c r="P19" s="299"/>
      <c r="Q19" s="1"/>
      <c r="R19" s="1" t="s">
        <v>594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268" customFormat="1" ht="12.75" customHeight="1">
      <c r="A20" s="294">
        <v>11</v>
      </c>
      <c r="B20" s="295">
        <v>44509</v>
      </c>
      <c r="C20" s="296"/>
      <c r="D20" s="297" t="s">
        <v>416</v>
      </c>
      <c r="E20" s="298" t="s">
        <v>595</v>
      </c>
      <c r="F20" s="299">
        <v>1660</v>
      </c>
      <c r="G20" s="299">
        <v>1578</v>
      </c>
      <c r="H20" s="298">
        <v>1745</v>
      </c>
      <c r="I20" s="300" t="s">
        <v>929</v>
      </c>
      <c r="J20" s="103" t="s">
        <v>939</v>
      </c>
      <c r="K20" s="103">
        <f t="shared" ref="K20" si="15">H20-F20</f>
        <v>85</v>
      </c>
      <c r="L20" s="104">
        <f t="shared" ref="L20" si="16">(F20*-0.7)/100</f>
        <v>-11.62</v>
      </c>
      <c r="M20" s="105">
        <f t="shared" ref="M20" si="17">(K20+L20)/F20</f>
        <v>4.4204819277108433E-2</v>
      </c>
      <c r="N20" s="103" t="s">
        <v>593</v>
      </c>
      <c r="O20" s="106">
        <v>44510</v>
      </c>
      <c r="P20" s="299"/>
      <c r="Q20" s="267"/>
      <c r="R20" s="267" t="s">
        <v>594</v>
      </c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</row>
    <row r="21" spans="1:38" s="268" customFormat="1" ht="12.75" customHeight="1">
      <c r="A21" s="456">
        <v>12</v>
      </c>
      <c r="B21" s="355">
        <v>44511</v>
      </c>
      <c r="C21" s="457"/>
      <c r="D21" s="357" t="s">
        <v>555</v>
      </c>
      <c r="E21" s="358" t="s">
        <v>595</v>
      </c>
      <c r="F21" s="359" t="s">
        <v>950</v>
      </c>
      <c r="G21" s="359">
        <v>1940</v>
      </c>
      <c r="H21" s="358"/>
      <c r="I21" s="360" t="s">
        <v>951</v>
      </c>
      <c r="J21" s="361" t="s">
        <v>596</v>
      </c>
      <c r="K21" s="361"/>
      <c r="L21" s="362"/>
      <c r="M21" s="363"/>
      <c r="N21" s="361"/>
      <c r="O21" s="364"/>
      <c r="P21" s="107">
        <f>VLOOKUP(D21,'MidCap Intra'!B35:C523,2,0)</f>
        <v>2035.15</v>
      </c>
      <c r="Q21" s="267"/>
      <c r="R21" s="267" t="s">
        <v>594</v>
      </c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</row>
    <row r="22" spans="1:38" ht="13.9" customHeight="1">
      <c r="A22" s="113"/>
      <c r="B22" s="108"/>
      <c r="C22" s="114"/>
      <c r="D22" s="109"/>
      <c r="E22" s="110"/>
      <c r="F22" s="107"/>
      <c r="G22" s="107"/>
      <c r="H22" s="110"/>
      <c r="I22" s="111"/>
      <c r="J22" s="112"/>
      <c r="K22" s="113"/>
      <c r="L22" s="108"/>
      <c r="M22" s="114"/>
      <c r="N22" s="109"/>
      <c r="O22" s="110"/>
      <c r="P22" s="1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0"/>
      <c r="B23" s="121"/>
      <c r="C23" s="122"/>
      <c r="D23" s="123"/>
      <c r="E23" s="124"/>
      <c r="F23" s="124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0"/>
      <c r="B24" s="121"/>
      <c r="C24" s="122"/>
      <c r="D24" s="123"/>
      <c r="E24" s="124"/>
      <c r="F24" s="124"/>
      <c r="G24" s="120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598</v>
      </c>
      <c r="B25" s="133"/>
      <c r="C25" s="134"/>
      <c r="D25" s="135"/>
      <c r="E25" s="136"/>
      <c r="F25" s="136"/>
      <c r="G25" s="136"/>
      <c r="H25" s="136"/>
      <c r="I25" s="136"/>
      <c r="J25" s="137"/>
      <c r="K25" s="136"/>
      <c r="L25" s="138"/>
      <c r="M25" s="59"/>
      <c r="N25" s="137"/>
      <c r="O25" s="13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9" t="s">
        <v>599</v>
      </c>
      <c r="B26" s="132"/>
      <c r="C26" s="132"/>
      <c r="D26" s="132"/>
      <c r="E26" s="44"/>
      <c r="F26" s="140" t="s">
        <v>600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 t="s">
        <v>601</v>
      </c>
      <c r="B27" s="132"/>
      <c r="C27" s="132"/>
      <c r="D27" s="132"/>
      <c r="E27" s="6"/>
      <c r="F27" s="140" t="s">
        <v>602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/>
      <c r="B28" s="132"/>
      <c r="C28" s="132"/>
      <c r="D28" s="132"/>
      <c r="E28" s="6"/>
      <c r="F28" s="6"/>
      <c r="G28" s="6"/>
      <c r="H28" s="6"/>
      <c r="I28" s="6"/>
      <c r="J28" s="145"/>
      <c r="K28" s="142"/>
      <c r="L28" s="142"/>
      <c r="M28" s="6"/>
      <c r="N28" s="146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7" t="s">
        <v>603</v>
      </c>
      <c r="C29" s="147"/>
      <c r="D29" s="147"/>
      <c r="E29" s="147"/>
      <c r="F29" s="148"/>
      <c r="G29" s="6"/>
      <c r="H29" s="6"/>
      <c r="I29" s="149"/>
      <c r="J29" s="150"/>
      <c r="K29" s="151"/>
      <c r="L29" s="150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00" t="s">
        <v>570</v>
      </c>
      <c r="C30" s="102"/>
      <c r="D30" s="101" t="s">
        <v>581</v>
      </c>
      <c r="E30" s="100" t="s">
        <v>582</v>
      </c>
      <c r="F30" s="100" t="s">
        <v>583</v>
      </c>
      <c r="G30" s="100" t="s">
        <v>604</v>
      </c>
      <c r="H30" s="100" t="s">
        <v>585</v>
      </c>
      <c r="I30" s="100" t="s">
        <v>586</v>
      </c>
      <c r="J30" s="100" t="s">
        <v>587</v>
      </c>
      <c r="K30" s="100" t="s">
        <v>605</v>
      </c>
      <c r="L30" s="153" t="s">
        <v>589</v>
      </c>
      <c r="M30" s="102" t="s">
        <v>590</v>
      </c>
      <c r="N30" s="100" t="s">
        <v>591</v>
      </c>
      <c r="O30" s="101" t="s">
        <v>592</v>
      </c>
      <c r="P30" s="1"/>
      <c r="Q30" s="1"/>
      <c r="R30" s="59"/>
      <c r="S30" s="59"/>
      <c r="T30" s="59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68" customFormat="1" ht="15" customHeight="1">
      <c r="A31" s="333">
        <v>1</v>
      </c>
      <c r="B31" s="325">
        <v>44491</v>
      </c>
      <c r="C31" s="334"/>
      <c r="D31" s="335" t="s">
        <v>115</v>
      </c>
      <c r="E31" s="336" t="s">
        <v>595</v>
      </c>
      <c r="F31" s="336">
        <v>2925</v>
      </c>
      <c r="G31" s="336">
        <v>2850</v>
      </c>
      <c r="H31" s="336">
        <v>2940</v>
      </c>
      <c r="I31" s="336" t="s">
        <v>847</v>
      </c>
      <c r="J31" s="326" t="s">
        <v>882</v>
      </c>
      <c r="K31" s="326">
        <f t="shared" ref="K31:K32" si="18">H31-F31</f>
        <v>15</v>
      </c>
      <c r="L31" s="337">
        <f t="shared" ref="L31:L32" si="19">(F31*-0.7)/100</f>
        <v>-20.474999999999998</v>
      </c>
      <c r="M31" s="338">
        <f t="shared" ref="M31:M32" si="20">(K31+L31)/F31</f>
        <v>-1.8717948717948711E-3</v>
      </c>
      <c r="N31" s="326" t="s">
        <v>716</v>
      </c>
      <c r="O31" s="339">
        <v>44501</v>
      </c>
      <c r="R31" s="286" t="s">
        <v>594</v>
      </c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38" s="268" customFormat="1" ht="15" customHeight="1">
      <c r="A32" s="288">
        <v>2</v>
      </c>
      <c r="B32" s="266">
        <v>44495</v>
      </c>
      <c r="C32" s="289"/>
      <c r="D32" s="302" t="s">
        <v>202</v>
      </c>
      <c r="E32" s="301" t="s">
        <v>595</v>
      </c>
      <c r="F32" s="301">
        <v>3487.5</v>
      </c>
      <c r="G32" s="301">
        <v>3390</v>
      </c>
      <c r="H32" s="301">
        <v>3565</v>
      </c>
      <c r="I32" s="301" t="s">
        <v>849</v>
      </c>
      <c r="J32" s="103" t="s">
        <v>978</v>
      </c>
      <c r="K32" s="103">
        <f t="shared" si="18"/>
        <v>77.5</v>
      </c>
      <c r="L32" s="104">
        <f t="shared" si="19"/>
        <v>-24.412500000000001</v>
      </c>
      <c r="M32" s="105">
        <f t="shared" si="20"/>
        <v>1.5222222222222222E-2</v>
      </c>
      <c r="N32" s="103" t="s">
        <v>593</v>
      </c>
      <c r="O32" s="106">
        <v>44515</v>
      </c>
      <c r="R32" s="286" t="s">
        <v>594</v>
      </c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5" customHeight="1">
      <c r="A33" s="288">
        <v>3</v>
      </c>
      <c r="B33" s="266">
        <v>44497</v>
      </c>
      <c r="C33" s="289"/>
      <c r="D33" s="302" t="s">
        <v>323</v>
      </c>
      <c r="E33" s="301" t="s">
        <v>595</v>
      </c>
      <c r="F33" s="301">
        <v>416</v>
      </c>
      <c r="G33" s="301">
        <v>403</v>
      </c>
      <c r="H33" s="301">
        <v>424</v>
      </c>
      <c r="I33" s="301" t="s">
        <v>876</v>
      </c>
      <c r="J33" s="103" t="s">
        <v>938</v>
      </c>
      <c r="K33" s="103">
        <f t="shared" ref="K33" si="21">H33-F33</f>
        <v>8</v>
      </c>
      <c r="L33" s="104">
        <f t="shared" ref="L33" si="22">(F33*-0.7)/100</f>
        <v>-2.9119999999999999</v>
      </c>
      <c r="M33" s="105">
        <f t="shared" ref="M33" si="23">(K33+L33)/F33</f>
        <v>1.2230769230769231E-2</v>
      </c>
      <c r="N33" s="103" t="s">
        <v>593</v>
      </c>
      <c r="O33" s="106">
        <v>44509</v>
      </c>
      <c r="R33" s="286" t="s">
        <v>597</v>
      </c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5" customHeight="1">
      <c r="A34" s="288">
        <v>4</v>
      </c>
      <c r="B34" s="266">
        <v>44501</v>
      </c>
      <c r="C34" s="289"/>
      <c r="D34" s="302" t="s">
        <v>190</v>
      </c>
      <c r="E34" s="301" t="s">
        <v>595</v>
      </c>
      <c r="F34" s="301">
        <v>502</v>
      </c>
      <c r="G34" s="301">
        <v>487</v>
      </c>
      <c r="H34" s="301">
        <v>511</v>
      </c>
      <c r="I34" s="301" t="s">
        <v>878</v>
      </c>
      <c r="J34" s="103" t="s">
        <v>803</v>
      </c>
      <c r="K34" s="103">
        <f t="shared" ref="K34:K35" si="24">H34-F34</f>
        <v>9</v>
      </c>
      <c r="L34" s="104">
        <f>(F34*-0.07)/100</f>
        <v>-0.35139999999999999</v>
      </c>
      <c r="M34" s="105">
        <f t="shared" ref="M34:M35" si="25">(K34+L34)/F34</f>
        <v>1.722828685258964E-2</v>
      </c>
      <c r="N34" s="103" t="s">
        <v>593</v>
      </c>
      <c r="O34" s="327">
        <v>44501</v>
      </c>
      <c r="R34" s="286" t="s">
        <v>594</v>
      </c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5" customHeight="1">
      <c r="A35" s="288">
        <v>5</v>
      </c>
      <c r="B35" s="266">
        <v>44509</v>
      </c>
      <c r="C35" s="289"/>
      <c r="D35" s="302" t="s">
        <v>345</v>
      </c>
      <c r="E35" s="301" t="s">
        <v>595</v>
      </c>
      <c r="F35" s="301">
        <v>2995</v>
      </c>
      <c r="G35" s="301">
        <v>2900</v>
      </c>
      <c r="H35" s="301">
        <v>3120</v>
      </c>
      <c r="I35" s="301" t="s">
        <v>931</v>
      </c>
      <c r="J35" s="103" t="s">
        <v>981</v>
      </c>
      <c r="K35" s="103">
        <f t="shared" si="24"/>
        <v>125</v>
      </c>
      <c r="L35" s="104">
        <f t="shared" ref="L35" si="26">(F35*-0.7)/100</f>
        <v>-20.965</v>
      </c>
      <c r="M35" s="105">
        <f t="shared" si="25"/>
        <v>3.4736227045075126E-2</v>
      </c>
      <c r="N35" s="103" t="s">
        <v>593</v>
      </c>
      <c r="O35" s="106">
        <v>44516</v>
      </c>
      <c r="R35" s="286" t="s">
        <v>594</v>
      </c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5" customHeight="1">
      <c r="A36" s="278">
        <v>6</v>
      </c>
      <c r="B36" s="269">
        <v>44509</v>
      </c>
      <c r="C36" s="279"/>
      <c r="D36" s="280" t="s">
        <v>95</v>
      </c>
      <c r="E36" s="281" t="s">
        <v>595</v>
      </c>
      <c r="F36" s="281" t="s">
        <v>936</v>
      </c>
      <c r="G36" s="281">
        <v>2290</v>
      </c>
      <c r="H36" s="281"/>
      <c r="I36" s="281" t="s">
        <v>937</v>
      </c>
      <c r="J36" s="278" t="s">
        <v>596</v>
      </c>
      <c r="K36" s="319"/>
      <c r="L36" s="279"/>
      <c r="M36" s="280"/>
      <c r="N36" s="281"/>
      <c r="O36" s="281"/>
      <c r="R36" s="286" t="s">
        <v>594</v>
      </c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5" customHeight="1">
      <c r="A37" s="278">
        <v>7</v>
      </c>
      <c r="B37" s="319">
        <v>44516</v>
      </c>
      <c r="C37" s="279"/>
      <c r="D37" s="280" t="s">
        <v>190</v>
      </c>
      <c r="E37" s="281" t="s">
        <v>595</v>
      </c>
      <c r="F37" s="281" t="s">
        <v>982</v>
      </c>
      <c r="G37" s="281">
        <v>484</v>
      </c>
      <c r="H37" s="281"/>
      <c r="I37" s="281" t="s">
        <v>983</v>
      </c>
      <c r="J37" s="278" t="s">
        <v>596</v>
      </c>
      <c r="K37" s="319"/>
      <c r="L37" s="279"/>
      <c r="M37" s="280"/>
      <c r="N37" s="281"/>
      <c r="O37" s="281"/>
      <c r="R37" s="286" t="s">
        <v>594</v>
      </c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5" customHeight="1">
      <c r="A38" s="278">
        <v>8</v>
      </c>
      <c r="B38" s="271">
        <v>44517</v>
      </c>
      <c r="C38" s="279"/>
      <c r="D38" s="280" t="s">
        <v>61</v>
      </c>
      <c r="E38" s="281" t="s">
        <v>595</v>
      </c>
      <c r="F38" s="281" t="s">
        <v>1024</v>
      </c>
      <c r="G38" s="281">
        <v>696</v>
      </c>
      <c r="H38" s="281"/>
      <c r="I38" s="281" t="s">
        <v>1025</v>
      </c>
      <c r="J38" s="278" t="s">
        <v>596</v>
      </c>
      <c r="K38" s="319"/>
      <c r="L38" s="279"/>
      <c r="M38" s="280"/>
      <c r="N38" s="281"/>
      <c r="O38" s="281"/>
      <c r="R38" s="286" t="s">
        <v>594</v>
      </c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268" customFormat="1" ht="15" customHeight="1">
      <c r="A39" s="288">
        <v>9</v>
      </c>
      <c r="B39" s="266">
        <v>44517</v>
      </c>
      <c r="C39" s="289"/>
      <c r="D39" s="302" t="s">
        <v>377</v>
      </c>
      <c r="E39" s="301" t="s">
        <v>595</v>
      </c>
      <c r="F39" s="301">
        <v>143.75</v>
      </c>
      <c r="G39" s="301">
        <v>139.5</v>
      </c>
      <c r="H39" s="301">
        <v>147.5</v>
      </c>
      <c r="I39" s="301" t="s">
        <v>1026</v>
      </c>
      <c r="J39" s="103" t="s">
        <v>1027</v>
      </c>
      <c r="K39" s="103">
        <f t="shared" ref="K39" si="27">H39-F39</f>
        <v>3.75</v>
      </c>
      <c r="L39" s="104">
        <f>(F39*-0.07)/100</f>
        <v>-0.10062500000000002</v>
      </c>
      <c r="M39" s="105">
        <f t="shared" ref="M39" si="28">(K39+L39)/F39</f>
        <v>2.538695652173913E-2</v>
      </c>
      <c r="N39" s="103" t="s">
        <v>593</v>
      </c>
      <c r="O39" s="327">
        <v>44517</v>
      </c>
      <c r="R39" s="286" t="s">
        <v>594</v>
      </c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15" customHeight="1">
      <c r="A40" s="278"/>
      <c r="B40" s="319"/>
      <c r="C40" s="279"/>
      <c r="D40" s="280"/>
      <c r="E40" s="281"/>
      <c r="F40" s="281"/>
      <c r="G40" s="281"/>
      <c r="H40" s="281"/>
      <c r="I40" s="281"/>
      <c r="J40" s="278"/>
      <c r="K40" s="319"/>
      <c r="L40" s="279"/>
      <c r="M40" s="280"/>
      <c r="N40" s="281"/>
      <c r="O40" s="281"/>
      <c r="R40" s="286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ht="15" customHeight="1">
      <c r="A41" s="270"/>
      <c r="B41" s="271"/>
      <c r="C41" s="272"/>
      <c r="D41" s="273"/>
      <c r="E41" s="274"/>
      <c r="F41" s="274"/>
      <c r="G41" s="274"/>
      <c r="H41" s="274"/>
      <c r="I41" s="274"/>
      <c r="J41" s="282"/>
      <c r="K41" s="282"/>
      <c r="L41" s="275"/>
      <c r="M41" s="283"/>
      <c r="N41" s="282"/>
      <c r="O41" s="284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155"/>
      <c r="B43" s="121"/>
      <c r="C43" s="156"/>
      <c r="D43" s="157"/>
      <c r="E43" s="120"/>
      <c r="F43" s="120"/>
      <c r="G43" s="120"/>
      <c r="H43" s="120"/>
      <c r="I43" s="120"/>
      <c r="J43" s="158"/>
      <c r="K43" s="158"/>
      <c r="L43" s="159"/>
      <c r="M43" s="160"/>
      <c r="N43" s="126"/>
      <c r="O43" s="161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44.25" customHeight="1">
      <c r="A44" s="132" t="s">
        <v>598</v>
      </c>
      <c r="B44" s="156"/>
      <c r="C44" s="156"/>
      <c r="D44" s="1"/>
      <c r="E44" s="6"/>
      <c r="F44" s="6"/>
      <c r="G44" s="6"/>
      <c r="H44" s="6" t="s">
        <v>610</v>
      </c>
      <c r="I44" s="6"/>
      <c r="J44" s="6"/>
      <c r="K44" s="128"/>
      <c r="L44" s="160"/>
      <c r="M44" s="128"/>
      <c r="N44" s="129"/>
      <c r="O44" s="128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39" t="s">
        <v>599</v>
      </c>
      <c r="B45" s="132"/>
      <c r="C45" s="132"/>
      <c r="D45" s="132"/>
      <c r="E45" s="44"/>
      <c r="F45" s="140" t="s">
        <v>600</v>
      </c>
      <c r="G45" s="59"/>
      <c r="H45" s="44"/>
      <c r="I45" s="59"/>
      <c r="J45" s="6"/>
      <c r="K45" s="162"/>
      <c r="L45" s="163"/>
      <c r="M45" s="6"/>
      <c r="N45" s="122"/>
      <c r="O45" s="164"/>
      <c r="P45" s="44"/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14.25" customHeight="1">
      <c r="A46" s="139"/>
      <c r="B46" s="132"/>
      <c r="C46" s="132"/>
      <c r="D46" s="132"/>
      <c r="E46" s="6"/>
      <c r="F46" s="140" t="s">
        <v>602</v>
      </c>
      <c r="G46" s="59"/>
      <c r="H46" s="44"/>
      <c r="I46" s="59"/>
      <c r="J46" s="6"/>
      <c r="K46" s="162"/>
      <c r="L46" s="163"/>
      <c r="M46" s="6"/>
      <c r="N46" s="122"/>
      <c r="O46" s="164"/>
      <c r="P46" s="44"/>
      <c r="Q46" s="44"/>
      <c r="R46" s="6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ht="14.25" customHeight="1">
      <c r="A47" s="132"/>
      <c r="B47" s="132"/>
      <c r="C47" s="132"/>
      <c r="D47" s="132"/>
      <c r="E47" s="6"/>
      <c r="F47" s="6"/>
      <c r="G47" s="6"/>
      <c r="H47" s="6"/>
      <c r="I47" s="6"/>
      <c r="J47" s="145"/>
      <c r="K47" s="142"/>
      <c r="L47" s="143"/>
      <c r="M47" s="6"/>
      <c r="N47" s="146"/>
      <c r="O47" s="1"/>
      <c r="P47" s="44"/>
      <c r="Q47" s="44"/>
      <c r="R47" s="6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ht="12.75" customHeight="1">
      <c r="A48" s="165" t="s">
        <v>611</v>
      </c>
      <c r="B48" s="165"/>
      <c r="C48" s="165"/>
      <c r="D48" s="165"/>
      <c r="E48" s="6"/>
      <c r="F48" s="6"/>
      <c r="G48" s="6"/>
      <c r="H48" s="6"/>
      <c r="I48" s="6"/>
      <c r="J48" s="6"/>
      <c r="K48" s="6"/>
      <c r="L48" s="6"/>
      <c r="M48" s="6"/>
      <c r="N48" s="6"/>
      <c r="O48" s="24"/>
      <c r="Q48" s="44"/>
      <c r="R48" s="6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ht="38.25" customHeight="1">
      <c r="A49" s="100" t="s">
        <v>16</v>
      </c>
      <c r="B49" s="100" t="s">
        <v>570</v>
      </c>
      <c r="C49" s="100"/>
      <c r="D49" s="101" t="s">
        <v>581</v>
      </c>
      <c r="E49" s="100" t="s">
        <v>582</v>
      </c>
      <c r="F49" s="100" t="s">
        <v>583</v>
      </c>
      <c r="G49" s="100" t="s">
        <v>604</v>
      </c>
      <c r="H49" s="100" t="s">
        <v>585</v>
      </c>
      <c r="I49" s="100" t="s">
        <v>586</v>
      </c>
      <c r="J49" s="99" t="s">
        <v>587</v>
      </c>
      <c r="K49" s="166" t="s">
        <v>612</v>
      </c>
      <c r="L49" s="102" t="s">
        <v>589</v>
      </c>
      <c r="M49" s="166" t="s">
        <v>613</v>
      </c>
      <c r="N49" s="100" t="s">
        <v>614</v>
      </c>
      <c r="O49" s="99" t="s">
        <v>591</v>
      </c>
      <c r="P49" s="101" t="s">
        <v>592</v>
      </c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s="268" customFormat="1" ht="13.5" customHeight="1">
      <c r="A50" s="386">
        <v>1</v>
      </c>
      <c r="B50" s="266">
        <v>44501</v>
      </c>
      <c r="C50" s="449"/>
      <c r="D50" s="449" t="s">
        <v>883</v>
      </c>
      <c r="E50" s="386" t="s">
        <v>595</v>
      </c>
      <c r="F50" s="386">
        <v>2418</v>
      </c>
      <c r="G50" s="386">
        <v>2380</v>
      </c>
      <c r="H50" s="389">
        <v>2445</v>
      </c>
      <c r="I50" s="389" t="s">
        <v>884</v>
      </c>
      <c r="J50" s="103" t="s">
        <v>927</v>
      </c>
      <c r="K50" s="389">
        <f t="shared" ref="K50" si="29">H50-F50</f>
        <v>27</v>
      </c>
      <c r="L50" s="442">
        <f t="shared" ref="L50" si="30">(H50*N50)*0.07%</f>
        <v>513.45000000000005</v>
      </c>
      <c r="M50" s="443">
        <f t="shared" ref="M50" si="31">(K50*N50)-L50</f>
        <v>7586.55</v>
      </c>
      <c r="N50" s="389">
        <v>300</v>
      </c>
      <c r="O50" s="444" t="s">
        <v>593</v>
      </c>
      <c r="P50" s="445">
        <v>44509</v>
      </c>
      <c r="Q50" s="276"/>
      <c r="R50" s="317" t="s">
        <v>594</v>
      </c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316"/>
      <c r="AG50" s="287"/>
      <c r="AH50" s="315"/>
      <c r="AI50" s="315"/>
      <c r="AJ50" s="316"/>
      <c r="AK50" s="316"/>
      <c r="AL50" s="316"/>
    </row>
    <row r="51" spans="1:38" s="268" customFormat="1" ht="13.5" customHeight="1">
      <c r="A51" s="446">
        <v>2</v>
      </c>
      <c r="B51" s="447">
        <v>44502</v>
      </c>
      <c r="C51" s="448"/>
      <c r="D51" s="448" t="s">
        <v>887</v>
      </c>
      <c r="E51" s="398" t="s">
        <v>595</v>
      </c>
      <c r="F51" s="398">
        <v>2887.5</v>
      </c>
      <c r="G51" s="398">
        <v>2848</v>
      </c>
      <c r="H51" s="399">
        <v>2918</v>
      </c>
      <c r="I51" s="399" t="s">
        <v>888</v>
      </c>
      <c r="J51" s="103" t="s">
        <v>911</v>
      </c>
      <c r="K51" s="389">
        <f t="shared" ref="K51:K52" si="32">H51-F51</f>
        <v>30.5</v>
      </c>
      <c r="L51" s="442">
        <f t="shared" ref="L51:L52" si="33">(H51*N51)*0.07%</f>
        <v>612.78000000000009</v>
      </c>
      <c r="M51" s="443">
        <f t="shared" ref="M51:M52" si="34">(K51*N51)-L51</f>
        <v>8537.2199999999993</v>
      </c>
      <c r="N51" s="389">
        <v>300</v>
      </c>
      <c r="O51" s="444" t="s">
        <v>593</v>
      </c>
      <c r="P51" s="445">
        <v>44503</v>
      </c>
      <c r="Q51" s="276"/>
      <c r="R51" s="317" t="s">
        <v>594</v>
      </c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316"/>
      <c r="AG51" s="287"/>
      <c r="AH51" s="315"/>
      <c r="AI51" s="315"/>
      <c r="AJ51" s="316"/>
      <c r="AK51" s="316"/>
      <c r="AL51" s="316"/>
    </row>
    <row r="52" spans="1:38" s="268" customFormat="1" ht="13.5" customHeight="1">
      <c r="A52" s="386">
        <v>3</v>
      </c>
      <c r="B52" s="430">
        <v>44502</v>
      </c>
      <c r="C52" s="449"/>
      <c r="D52" s="449" t="s">
        <v>889</v>
      </c>
      <c r="E52" s="398" t="s">
        <v>595</v>
      </c>
      <c r="F52" s="398">
        <v>1528</v>
      </c>
      <c r="G52" s="398">
        <v>1490</v>
      </c>
      <c r="H52" s="399">
        <v>1551</v>
      </c>
      <c r="I52" s="399" t="s">
        <v>890</v>
      </c>
      <c r="J52" s="103" t="s">
        <v>928</v>
      </c>
      <c r="K52" s="389">
        <f t="shared" si="32"/>
        <v>23</v>
      </c>
      <c r="L52" s="442">
        <f t="shared" si="33"/>
        <v>434.28000000000009</v>
      </c>
      <c r="M52" s="443">
        <f t="shared" si="34"/>
        <v>8765.7199999999993</v>
      </c>
      <c r="N52" s="389">
        <v>400</v>
      </c>
      <c r="O52" s="444" t="s">
        <v>593</v>
      </c>
      <c r="P52" s="445">
        <v>44509</v>
      </c>
      <c r="Q52" s="276"/>
      <c r="R52" s="317" t="s">
        <v>597</v>
      </c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316"/>
      <c r="AG52" s="287"/>
      <c r="AH52" s="315"/>
      <c r="AI52" s="315"/>
      <c r="AJ52" s="316"/>
      <c r="AK52" s="316"/>
      <c r="AL52" s="316"/>
    </row>
    <row r="53" spans="1:38" s="268" customFormat="1" ht="13.5" customHeight="1">
      <c r="A53" s="386">
        <v>4</v>
      </c>
      <c r="B53" s="430">
        <v>44503</v>
      </c>
      <c r="C53" s="449"/>
      <c r="D53" s="449" t="s">
        <v>887</v>
      </c>
      <c r="E53" s="398" t="s">
        <v>595</v>
      </c>
      <c r="F53" s="398">
        <v>2887.5</v>
      </c>
      <c r="G53" s="398">
        <v>2848</v>
      </c>
      <c r="H53" s="399">
        <v>2907.5</v>
      </c>
      <c r="I53" s="399" t="s">
        <v>888</v>
      </c>
      <c r="J53" s="103" t="s">
        <v>907</v>
      </c>
      <c r="K53" s="389">
        <f t="shared" ref="K53" si="35">H53-F53</f>
        <v>20</v>
      </c>
      <c r="L53" s="442">
        <f t="shared" ref="L53" si="36">(H53*N53)*0.07%</f>
        <v>610.57500000000005</v>
      </c>
      <c r="M53" s="443">
        <f t="shared" ref="M53" si="37">(K53*N53)-L53</f>
        <v>5389.4250000000002</v>
      </c>
      <c r="N53" s="389">
        <v>300</v>
      </c>
      <c r="O53" s="444" t="s">
        <v>593</v>
      </c>
      <c r="P53" s="445">
        <v>44505</v>
      </c>
      <c r="Q53" s="276"/>
      <c r="R53" s="317" t="s">
        <v>594</v>
      </c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316"/>
      <c r="AG53" s="287"/>
      <c r="AH53" s="315"/>
      <c r="AI53" s="315"/>
      <c r="AJ53" s="316"/>
      <c r="AK53" s="316"/>
      <c r="AL53" s="316"/>
    </row>
    <row r="54" spans="1:38" s="268" customFormat="1" ht="13.5" customHeight="1">
      <c r="A54" s="386">
        <v>5</v>
      </c>
      <c r="B54" s="430">
        <v>44508</v>
      </c>
      <c r="C54" s="449"/>
      <c r="D54" s="449" t="s">
        <v>917</v>
      </c>
      <c r="E54" s="398" t="s">
        <v>595</v>
      </c>
      <c r="F54" s="398">
        <v>2330</v>
      </c>
      <c r="G54" s="398">
        <v>2290</v>
      </c>
      <c r="H54" s="399">
        <v>2362.5</v>
      </c>
      <c r="I54" s="399" t="s">
        <v>918</v>
      </c>
      <c r="J54" s="103" t="s">
        <v>760</v>
      </c>
      <c r="K54" s="389">
        <f t="shared" ref="K54" si="38">H54-F54</f>
        <v>32.5</v>
      </c>
      <c r="L54" s="442">
        <f t="shared" ref="L54" si="39">(H54*N54)*0.07%</f>
        <v>454.78125000000006</v>
      </c>
      <c r="M54" s="443">
        <f t="shared" ref="M54" si="40">(K54*N54)-L54</f>
        <v>8482.71875</v>
      </c>
      <c r="N54" s="389">
        <v>275</v>
      </c>
      <c r="O54" s="444" t="s">
        <v>593</v>
      </c>
      <c r="P54" s="445">
        <v>44508</v>
      </c>
      <c r="Q54" s="276"/>
      <c r="R54" s="317" t="s">
        <v>597</v>
      </c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316"/>
      <c r="AG54" s="287"/>
      <c r="AH54" s="315"/>
      <c r="AI54" s="315"/>
      <c r="AJ54" s="316"/>
      <c r="AK54" s="316"/>
      <c r="AL54" s="316"/>
    </row>
    <row r="55" spans="1:38" s="268" customFormat="1" ht="13.5" customHeight="1">
      <c r="A55" s="386">
        <v>6</v>
      </c>
      <c r="B55" s="430">
        <v>44508</v>
      </c>
      <c r="C55" s="449"/>
      <c r="D55" s="449" t="s">
        <v>920</v>
      </c>
      <c r="E55" s="398" t="s">
        <v>921</v>
      </c>
      <c r="F55" s="398">
        <v>18050</v>
      </c>
      <c r="G55" s="398">
        <v>18160</v>
      </c>
      <c r="H55" s="399">
        <v>18005</v>
      </c>
      <c r="I55" s="399" t="s">
        <v>922</v>
      </c>
      <c r="J55" s="103" t="s">
        <v>930</v>
      </c>
      <c r="K55" s="389">
        <f>F55-H55</f>
        <v>45</v>
      </c>
      <c r="L55" s="442">
        <f t="shared" ref="L55:L56" si="41">(H55*N55)*0.07%</f>
        <v>630.17500000000007</v>
      </c>
      <c r="M55" s="443">
        <f t="shared" ref="M55:M56" si="42">(K55*N55)-L55</f>
        <v>1619.8249999999998</v>
      </c>
      <c r="N55" s="389">
        <v>50</v>
      </c>
      <c r="O55" s="444" t="s">
        <v>593</v>
      </c>
      <c r="P55" s="445">
        <v>44509</v>
      </c>
      <c r="Q55" s="276"/>
      <c r="R55" s="317" t="s">
        <v>594</v>
      </c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316"/>
      <c r="AG55" s="287"/>
      <c r="AH55" s="315"/>
      <c r="AI55" s="315"/>
      <c r="AJ55" s="316"/>
      <c r="AK55" s="316"/>
      <c r="AL55" s="316"/>
    </row>
    <row r="56" spans="1:38" s="268" customFormat="1" ht="13.5" customHeight="1">
      <c r="A56" s="436">
        <v>7</v>
      </c>
      <c r="B56" s="432">
        <v>44509</v>
      </c>
      <c r="C56" s="434"/>
      <c r="D56" s="434" t="s">
        <v>883</v>
      </c>
      <c r="E56" s="435" t="s">
        <v>595</v>
      </c>
      <c r="F56" s="435">
        <v>2424</v>
      </c>
      <c r="G56" s="435">
        <v>2385</v>
      </c>
      <c r="H56" s="489">
        <v>2385</v>
      </c>
      <c r="I56" s="489" t="s">
        <v>884</v>
      </c>
      <c r="J56" s="410" t="s">
        <v>970</v>
      </c>
      <c r="K56" s="437">
        <f t="shared" ref="K56" si="43">H56-F56</f>
        <v>-39</v>
      </c>
      <c r="L56" s="490">
        <f t="shared" si="41"/>
        <v>500.85000000000008</v>
      </c>
      <c r="M56" s="491">
        <f t="shared" si="42"/>
        <v>-12200.85</v>
      </c>
      <c r="N56" s="437">
        <v>300</v>
      </c>
      <c r="O56" s="492" t="s">
        <v>606</v>
      </c>
      <c r="P56" s="493">
        <v>44511</v>
      </c>
      <c r="Q56" s="276"/>
      <c r="R56" s="317" t="s">
        <v>594</v>
      </c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316"/>
      <c r="AG56" s="287"/>
      <c r="AH56" s="315"/>
      <c r="AI56" s="315"/>
      <c r="AJ56" s="316"/>
      <c r="AK56" s="316"/>
      <c r="AL56" s="316"/>
    </row>
    <row r="57" spans="1:38" s="268" customFormat="1" ht="13.5" customHeight="1">
      <c r="A57" s="386">
        <v>8</v>
      </c>
      <c r="B57" s="430">
        <v>44509</v>
      </c>
      <c r="C57" s="449"/>
      <c r="D57" s="449" t="s">
        <v>932</v>
      </c>
      <c r="E57" s="398" t="s">
        <v>595</v>
      </c>
      <c r="F57" s="398">
        <v>782</v>
      </c>
      <c r="G57" s="398">
        <v>773</v>
      </c>
      <c r="H57" s="399">
        <v>789</v>
      </c>
      <c r="I57" s="399" t="s">
        <v>933</v>
      </c>
      <c r="J57" s="103" t="s">
        <v>934</v>
      </c>
      <c r="K57" s="389">
        <f t="shared" ref="K57" si="44">H57-F57</f>
        <v>7</v>
      </c>
      <c r="L57" s="442">
        <f t="shared" ref="L57:L58" si="45">(H57*N57)*0.07%</f>
        <v>759.41250000000014</v>
      </c>
      <c r="M57" s="443">
        <f t="shared" ref="M57:M58" si="46">(K57*N57)-L57</f>
        <v>8865.5874999999996</v>
      </c>
      <c r="N57" s="389">
        <v>1375</v>
      </c>
      <c r="O57" s="444" t="s">
        <v>593</v>
      </c>
      <c r="P57" s="445">
        <v>44509</v>
      </c>
      <c r="Q57" s="276"/>
      <c r="R57" s="317" t="s">
        <v>597</v>
      </c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316"/>
      <c r="AG57" s="287"/>
      <c r="AH57" s="315"/>
      <c r="AI57" s="315"/>
      <c r="AJ57" s="316"/>
      <c r="AK57" s="316"/>
      <c r="AL57" s="316"/>
    </row>
    <row r="58" spans="1:38" s="268" customFormat="1" ht="13.5" customHeight="1">
      <c r="A58" s="386">
        <v>9</v>
      </c>
      <c r="B58" s="430">
        <v>44510</v>
      </c>
      <c r="C58" s="449"/>
      <c r="D58" s="449" t="s">
        <v>920</v>
      </c>
      <c r="E58" s="398" t="s">
        <v>921</v>
      </c>
      <c r="F58" s="398">
        <v>18000</v>
      </c>
      <c r="G58" s="398">
        <v>18130</v>
      </c>
      <c r="H58" s="399">
        <v>17915</v>
      </c>
      <c r="I58" s="399" t="s">
        <v>947</v>
      </c>
      <c r="J58" s="103" t="s">
        <v>939</v>
      </c>
      <c r="K58" s="389">
        <f>F58-H58</f>
        <v>85</v>
      </c>
      <c r="L58" s="442">
        <f t="shared" si="45"/>
        <v>627.02500000000009</v>
      </c>
      <c r="M58" s="443">
        <f t="shared" si="46"/>
        <v>3622.9749999999999</v>
      </c>
      <c r="N58" s="389">
        <v>50</v>
      </c>
      <c r="O58" s="444" t="s">
        <v>593</v>
      </c>
      <c r="P58" s="445">
        <v>44511</v>
      </c>
      <c r="Q58" s="276"/>
      <c r="R58" s="317" t="s">
        <v>594</v>
      </c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316"/>
      <c r="AG58" s="287"/>
      <c r="AH58" s="315"/>
      <c r="AI58" s="315"/>
      <c r="AJ58" s="316"/>
      <c r="AK58" s="316"/>
      <c r="AL58" s="316"/>
    </row>
    <row r="59" spans="1:38" s="268" customFormat="1" ht="13.5" customHeight="1">
      <c r="A59" s="386">
        <v>10</v>
      </c>
      <c r="B59" s="430">
        <v>44511</v>
      </c>
      <c r="C59" s="449"/>
      <c r="D59" s="449" t="s">
        <v>952</v>
      </c>
      <c r="E59" s="398" t="s">
        <v>595</v>
      </c>
      <c r="F59" s="398">
        <v>1547.5</v>
      </c>
      <c r="G59" s="398">
        <v>1525</v>
      </c>
      <c r="H59" s="399">
        <v>1571</v>
      </c>
      <c r="I59" s="399" t="s">
        <v>953</v>
      </c>
      <c r="J59" s="103" t="s">
        <v>971</v>
      </c>
      <c r="K59" s="389">
        <f t="shared" ref="K59" si="47">H59-F59</f>
        <v>23.5</v>
      </c>
      <c r="L59" s="442">
        <f t="shared" ref="L59" si="48">(H59*N59)*0.07%</f>
        <v>604.83500000000004</v>
      </c>
      <c r="M59" s="443">
        <f t="shared" ref="M59" si="49">(K59*N59)-L59</f>
        <v>12320.165000000001</v>
      </c>
      <c r="N59" s="389">
        <v>550</v>
      </c>
      <c r="O59" s="444" t="s">
        <v>593</v>
      </c>
      <c r="P59" s="445">
        <v>44515</v>
      </c>
      <c r="Q59" s="276"/>
      <c r="R59" s="317" t="s">
        <v>594</v>
      </c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316"/>
      <c r="AG59" s="287"/>
      <c r="AH59" s="315"/>
      <c r="AI59" s="315"/>
      <c r="AJ59" s="316"/>
      <c r="AK59" s="316"/>
      <c r="AL59" s="316"/>
    </row>
    <row r="60" spans="1:38" s="268" customFormat="1" ht="13.5" customHeight="1">
      <c r="A60" s="436">
        <v>11</v>
      </c>
      <c r="B60" s="432">
        <v>44512</v>
      </c>
      <c r="C60" s="434"/>
      <c r="D60" s="434" t="s">
        <v>920</v>
      </c>
      <c r="E60" s="435" t="s">
        <v>921</v>
      </c>
      <c r="F60" s="435">
        <v>18030</v>
      </c>
      <c r="G60" s="435">
        <v>18160</v>
      </c>
      <c r="H60" s="489">
        <v>18180</v>
      </c>
      <c r="I60" s="489" t="s">
        <v>947</v>
      </c>
      <c r="J60" s="410" t="s">
        <v>969</v>
      </c>
      <c r="K60" s="437">
        <f>F60-H60</f>
        <v>-150</v>
      </c>
      <c r="L60" s="490">
        <f t="shared" ref="L60:L61" si="50">(H60*N60)*0.07%</f>
        <v>636.30000000000007</v>
      </c>
      <c r="M60" s="491">
        <f t="shared" ref="M60:M61" si="51">(K60*N60)-L60</f>
        <v>-8136.3</v>
      </c>
      <c r="N60" s="437">
        <v>50</v>
      </c>
      <c r="O60" s="492" t="s">
        <v>606</v>
      </c>
      <c r="P60" s="493">
        <v>44515</v>
      </c>
      <c r="Q60" s="276"/>
      <c r="R60" s="317" t="s">
        <v>594</v>
      </c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316"/>
      <c r="AG60" s="287"/>
      <c r="AH60" s="315"/>
      <c r="AI60" s="315"/>
      <c r="AJ60" s="316"/>
      <c r="AK60" s="316"/>
      <c r="AL60" s="316"/>
    </row>
    <row r="61" spans="1:38" s="268" customFormat="1" ht="13.5" customHeight="1">
      <c r="A61" s="436">
        <v>12</v>
      </c>
      <c r="B61" s="432">
        <v>44512</v>
      </c>
      <c r="C61" s="434"/>
      <c r="D61" s="434" t="s">
        <v>917</v>
      </c>
      <c r="E61" s="435" t="s">
        <v>595</v>
      </c>
      <c r="F61" s="435">
        <v>2402</v>
      </c>
      <c r="G61" s="435">
        <v>2355</v>
      </c>
      <c r="H61" s="489">
        <v>2370</v>
      </c>
      <c r="I61" s="489" t="s">
        <v>962</v>
      </c>
      <c r="J61" s="410" t="s">
        <v>1028</v>
      </c>
      <c r="K61" s="437">
        <f t="shared" ref="K61" si="52">H61-F61</f>
        <v>-32</v>
      </c>
      <c r="L61" s="490">
        <f t="shared" si="50"/>
        <v>456.22500000000008</v>
      </c>
      <c r="M61" s="491">
        <f t="shared" si="51"/>
        <v>-9256.2250000000004</v>
      </c>
      <c r="N61" s="437">
        <v>275</v>
      </c>
      <c r="O61" s="492" t="s">
        <v>606</v>
      </c>
      <c r="P61" s="493">
        <v>44517</v>
      </c>
      <c r="Q61" s="276"/>
      <c r="R61" s="317" t="s">
        <v>597</v>
      </c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316"/>
      <c r="AG61" s="287"/>
      <c r="AH61" s="315"/>
      <c r="AI61" s="315"/>
      <c r="AJ61" s="316"/>
      <c r="AK61" s="316"/>
      <c r="AL61" s="316"/>
    </row>
    <row r="62" spans="1:38" s="268" customFormat="1" ht="13.5" customHeight="1">
      <c r="A62" s="436">
        <v>13</v>
      </c>
      <c r="B62" s="432">
        <v>44515</v>
      </c>
      <c r="C62" s="434"/>
      <c r="D62" s="434" t="s">
        <v>973</v>
      </c>
      <c r="E62" s="435" t="s">
        <v>595</v>
      </c>
      <c r="F62" s="435">
        <v>687.5</v>
      </c>
      <c r="G62" s="435">
        <v>678</v>
      </c>
      <c r="H62" s="489">
        <v>678</v>
      </c>
      <c r="I62" s="489" t="s">
        <v>974</v>
      </c>
      <c r="J62" s="410" t="s">
        <v>992</v>
      </c>
      <c r="K62" s="437">
        <f t="shared" ref="K62" si="53">H62-F62</f>
        <v>-9.5</v>
      </c>
      <c r="L62" s="490">
        <f t="shared" ref="L62" si="54">(H62*N62)*0.07%</f>
        <v>741.79980000000012</v>
      </c>
      <c r="M62" s="491">
        <f t="shared" ref="M62" si="55">(K62*N62)-L62</f>
        <v>-15590.299800000001</v>
      </c>
      <c r="N62" s="437">
        <v>1563</v>
      </c>
      <c r="O62" s="492" t="s">
        <v>606</v>
      </c>
      <c r="P62" s="493">
        <v>44511</v>
      </c>
      <c r="Q62" s="276"/>
      <c r="R62" s="317" t="s">
        <v>597</v>
      </c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316"/>
      <c r="AG62" s="287"/>
      <c r="AH62" s="315"/>
      <c r="AI62" s="315"/>
      <c r="AJ62" s="316"/>
      <c r="AK62" s="316"/>
      <c r="AL62" s="316"/>
    </row>
    <row r="63" spans="1:38" s="268" customFormat="1" ht="13.5" customHeight="1">
      <c r="A63" s="290">
        <v>14</v>
      </c>
      <c r="B63" s="271">
        <v>44516</v>
      </c>
      <c r="C63" s="328"/>
      <c r="D63" s="328" t="s">
        <v>986</v>
      </c>
      <c r="E63" s="329" t="s">
        <v>595</v>
      </c>
      <c r="F63" s="329" t="s">
        <v>987</v>
      </c>
      <c r="G63" s="329">
        <v>1525</v>
      </c>
      <c r="H63" s="330"/>
      <c r="I63" s="330" t="s">
        <v>953</v>
      </c>
      <c r="J63" s="331" t="s">
        <v>596</v>
      </c>
      <c r="K63" s="293"/>
      <c r="L63" s="382"/>
      <c r="M63" s="383"/>
      <c r="N63" s="293"/>
      <c r="O63" s="384"/>
      <c r="P63" s="385"/>
      <c r="Q63" s="276"/>
      <c r="R63" s="317" t="s">
        <v>594</v>
      </c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316"/>
      <c r="AG63" s="287"/>
      <c r="AH63" s="315"/>
      <c r="AI63" s="315"/>
      <c r="AJ63" s="316"/>
      <c r="AK63" s="316"/>
      <c r="AL63" s="316"/>
    </row>
    <row r="64" spans="1:38" s="268" customFormat="1" ht="13.5" customHeight="1">
      <c r="A64" s="290"/>
      <c r="B64" s="458"/>
      <c r="C64" s="328"/>
      <c r="D64" s="328"/>
      <c r="E64" s="329"/>
      <c r="F64" s="329"/>
      <c r="G64" s="329"/>
      <c r="H64" s="330"/>
      <c r="I64" s="330"/>
      <c r="J64" s="331"/>
      <c r="K64" s="293"/>
      <c r="L64" s="382"/>
      <c r="M64" s="383"/>
      <c r="N64" s="293"/>
      <c r="O64" s="384"/>
      <c r="P64" s="385"/>
      <c r="Q64" s="276"/>
      <c r="R64" s="31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316"/>
      <c r="AG64" s="287"/>
      <c r="AH64" s="315"/>
      <c r="AI64" s="315"/>
      <c r="AJ64" s="316"/>
      <c r="AK64" s="316"/>
      <c r="AL64" s="316"/>
    </row>
    <row r="65" spans="1:38" s="268" customFormat="1" ht="13.5" customHeight="1">
      <c r="A65" s="332"/>
      <c r="B65" s="332"/>
      <c r="C65" s="332"/>
      <c r="D65" s="332"/>
      <c r="E65" s="332"/>
      <c r="F65" s="332"/>
      <c r="G65" s="332"/>
      <c r="H65" s="332"/>
      <c r="I65" s="332"/>
      <c r="J65" s="332"/>
      <c r="K65" s="293"/>
      <c r="L65" s="382"/>
      <c r="M65" s="383"/>
      <c r="N65" s="293"/>
      <c r="O65" s="459"/>
      <c r="P65" s="460"/>
      <c r="Q65" s="276"/>
      <c r="R65" s="317"/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316"/>
      <c r="AG65" s="269"/>
      <c r="AH65" s="461"/>
      <c r="AI65" s="461"/>
      <c r="AJ65" s="359"/>
      <c r="AK65" s="359"/>
      <c r="AL65" s="359"/>
    </row>
    <row r="66" spans="1:38" ht="13.5" customHeight="1">
      <c r="A66" s="529"/>
      <c r="B66" s="531"/>
      <c r="C66" s="318"/>
      <c r="D66" s="285"/>
      <c r="E66" s="313"/>
      <c r="F66" s="313"/>
      <c r="G66" s="313"/>
      <c r="H66" s="314"/>
      <c r="I66" s="314"/>
      <c r="J66" s="285"/>
      <c r="K66" s="292"/>
      <c r="L66" s="292"/>
      <c r="M66" s="533"/>
      <c r="N66" s="535"/>
      <c r="O66" s="525"/>
      <c r="P66" s="527"/>
      <c r="Q66" s="167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3.5" customHeight="1">
      <c r="A67" s="530"/>
      <c r="B67" s="532"/>
      <c r="C67" s="109"/>
      <c r="D67" s="168"/>
      <c r="E67" s="107"/>
      <c r="F67" s="107"/>
      <c r="G67" s="107"/>
      <c r="H67" s="112"/>
      <c r="I67" s="314"/>
      <c r="J67" s="168"/>
      <c r="K67" s="291"/>
      <c r="L67" s="292"/>
      <c r="M67" s="534"/>
      <c r="N67" s="536"/>
      <c r="O67" s="526"/>
      <c r="P67" s="528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3.5" customHeight="1">
      <c r="A68" s="120"/>
      <c r="B68" s="121"/>
      <c r="C68" s="156"/>
      <c r="D68" s="169"/>
      <c r="E68" s="170"/>
      <c r="F68" s="120"/>
      <c r="G68" s="120"/>
      <c r="H68" s="120"/>
      <c r="I68" s="158"/>
      <c r="J68" s="158"/>
      <c r="K68" s="158"/>
      <c r="L68" s="158"/>
      <c r="M68" s="158"/>
      <c r="N68" s="158"/>
      <c r="O68" s="158"/>
      <c r="P68" s="158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>
      <c r="A69" s="171"/>
      <c r="B69" s="121"/>
      <c r="C69" s="122"/>
      <c r="D69" s="172"/>
      <c r="E69" s="125"/>
      <c r="F69" s="125"/>
      <c r="G69" s="125"/>
      <c r="H69" s="125"/>
      <c r="I69" s="125"/>
      <c r="J69" s="6"/>
      <c r="K69" s="125"/>
      <c r="L69" s="125"/>
      <c r="M69" s="6"/>
      <c r="N69" s="1"/>
      <c r="O69" s="122"/>
      <c r="P69" s="44"/>
      <c r="Q69" s="44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4"/>
      <c r="AG69" s="44"/>
      <c r="AH69" s="44"/>
      <c r="AI69" s="44"/>
      <c r="AJ69" s="44"/>
      <c r="AK69" s="44"/>
      <c r="AL69" s="44"/>
    </row>
    <row r="70" spans="1:38" ht="12.75" customHeight="1">
      <c r="A70" s="173" t="s">
        <v>616</v>
      </c>
      <c r="B70" s="173"/>
      <c r="C70" s="173"/>
      <c r="D70" s="173"/>
      <c r="E70" s="174"/>
      <c r="F70" s="125"/>
      <c r="G70" s="125"/>
      <c r="H70" s="125"/>
      <c r="I70" s="125"/>
      <c r="J70" s="1"/>
      <c r="K70" s="6"/>
      <c r="L70" s="6"/>
      <c r="M70" s="6"/>
      <c r="N70" s="1"/>
      <c r="O70" s="1"/>
      <c r="P70" s="44"/>
      <c r="Q70" s="44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4"/>
      <c r="AG70" s="44"/>
      <c r="AH70" s="44"/>
      <c r="AI70" s="44"/>
      <c r="AJ70" s="44"/>
      <c r="AK70" s="44"/>
      <c r="AL70" s="44"/>
    </row>
    <row r="71" spans="1:38" ht="38.25" customHeight="1">
      <c r="A71" s="100" t="s">
        <v>16</v>
      </c>
      <c r="B71" s="100" t="s">
        <v>570</v>
      </c>
      <c r="C71" s="100"/>
      <c r="D71" s="101" t="s">
        <v>581</v>
      </c>
      <c r="E71" s="100" t="s">
        <v>582</v>
      </c>
      <c r="F71" s="100" t="s">
        <v>583</v>
      </c>
      <c r="G71" s="100" t="s">
        <v>604</v>
      </c>
      <c r="H71" s="100" t="s">
        <v>585</v>
      </c>
      <c r="I71" s="100" t="s">
        <v>586</v>
      </c>
      <c r="J71" s="99" t="s">
        <v>587</v>
      </c>
      <c r="K71" s="99" t="s">
        <v>617</v>
      </c>
      <c r="L71" s="102" t="s">
        <v>589</v>
      </c>
      <c r="M71" s="166" t="s">
        <v>613</v>
      </c>
      <c r="N71" s="100" t="s">
        <v>614</v>
      </c>
      <c r="O71" s="100" t="s">
        <v>591</v>
      </c>
      <c r="P71" s="101" t="s">
        <v>592</v>
      </c>
      <c r="Q71" s="44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4"/>
      <c r="AG71" s="44"/>
      <c r="AH71" s="44"/>
      <c r="AI71" s="44"/>
      <c r="AJ71" s="44"/>
      <c r="AK71" s="44"/>
      <c r="AL71" s="44"/>
    </row>
    <row r="72" spans="1:38" s="268" customFormat="1" ht="12.75" customHeight="1">
      <c r="A72" s="386">
        <v>1</v>
      </c>
      <c r="B72" s="266">
        <v>44501</v>
      </c>
      <c r="C72" s="387"/>
      <c r="D72" s="388" t="s">
        <v>885</v>
      </c>
      <c r="E72" s="386" t="s">
        <v>595</v>
      </c>
      <c r="F72" s="386">
        <v>62</v>
      </c>
      <c r="G72" s="386">
        <v>30</v>
      </c>
      <c r="H72" s="386">
        <v>75</v>
      </c>
      <c r="I72" s="389" t="s">
        <v>848</v>
      </c>
      <c r="J72" s="390" t="s">
        <v>900</v>
      </c>
      <c r="K72" s="391">
        <f>H72-F72</f>
        <v>13</v>
      </c>
      <c r="L72" s="391">
        <v>100</v>
      </c>
      <c r="M72" s="390">
        <f>(K72*N72)-100</f>
        <v>550</v>
      </c>
      <c r="N72" s="390">
        <v>50</v>
      </c>
      <c r="O72" s="392" t="s">
        <v>593</v>
      </c>
      <c r="P72" s="266">
        <v>44502</v>
      </c>
      <c r="Q72" s="276"/>
      <c r="R72" s="277" t="s">
        <v>597</v>
      </c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</row>
    <row r="73" spans="1:38" s="268" customFormat="1" ht="12.75" customHeight="1">
      <c r="A73" s="393">
        <v>2</v>
      </c>
      <c r="B73" s="394">
        <v>44502</v>
      </c>
      <c r="C73" s="395"/>
      <c r="D73" s="396" t="s">
        <v>891</v>
      </c>
      <c r="E73" s="397" t="s">
        <v>595</v>
      </c>
      <c r="F73" s="398">
        <v>62</v>
      </c>
      <c r="G73" s="398">
        <v>30</v>
      </c>
      <c r="H73" s="398">
        <v>83</v>
      </c>
      <c r="I73" s="399" t="s">
        <v>848</v>
      </c>
      <c r="J73" s="390" t="s">
        <v>607</v>
      </c>
      <c r="K73" s="391">
        <f t="shared" ref="K73:K74" si="56">H73-F73</f>
        <v>21</v>
      </c>
      <c r="L73" s="391">
        <v>100</v>
      </c>
      <c r="M73" s="390">
        <f t="shared" ref="M73:M74" si="57">(K73*N73)-100</f>
        <v>950</v>
      </c>
      <c r="N73" s="390">
        <v>50</v>
      </c>
      <c r="O73" s="392" t="s">
        <v>593</v>
      </c>
      <c r="P73" s="266">
        <v>44502</v>
      </c>
      <c r="Q73" s="276"/>
      <c r="R73" s="277" t="s">
        <v>597</v>
      </c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  <c r="AK73" s="267"/>
      <c r="AL73" s="267"/>
    </row>
    <row r="74" spans="1:38" s="268" customFormat="1" ht="12.75" customHeight="1">
      <c r="A74" s="400">
        <v>3</v>
      </c>
      <c r="B74" s="266">
        <v>44502</v>
      </c>
      <c r="C74" s="401"/>
      <c r="D74" s="388" t="s">
        <v>892</v>
      </c>
      <c r="E74" s="402" t="s">
        <v>595</v>
      </c>
      <c r="F74" s="386">
        <v>200</v>
      </c>
      <c r="G74" s="386">
        <v>95</v>
      </c>
      <c r="H74" s="386">
        <v>275</v>
      </c>
      <c r="I74" s="389" t="s">
        <v>893</v>
      </c>
      <c r="J74" s="390" t="s">
        <v>877</v>
      </c>
      <c r="K74" s="391">
        <f t="shared" si="56"/>
        <v>75</v>
      </c>
      <c r="L74" s="391">
        <v>100</v>
      </c>
      <c r="M74" s="390">
        <f t="shared" si="57"/>
        <v>1775</v>
      </c>
      <c r="N74" s="390">
        <v>25</v>
      </c>
      <c r="O74" s="392" t="s">
        <v>593</v>
      </c>
      <c r="P74" s="266">
        <v>44502</v>
      </c>
      <c r="Q74" s="276"/>
      <c r="R74" s="277" t="s">
        <v>594</v>
      </c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I74" s="267"/>
      <c r="AJ74" s="267"/>
      <c r="AK74" s="267"/>
      <c r="AL74" s="267"/>
    </row>
    <row r="75" spans="1:38" s="268" customFormat="1" ht="12.75" customHeight="1">
      <c r="A75" s="421">
        <v>4</v>
      </c>
      <c r="B75" s="325">
        <v>44502</v>
      </c>
      <c r="C75" s="422"/>
      <c r="D75" s="423" t="s">
        <v>894</v>
      </c>
      <c r="E75" s="424" t="s">
        <v>595</v>
      </c>
      <c r="F75" s="425">
        <v>90</v>
      </c>
      <c r="G75" s="425">
        <v>60</v>
      </c>
      <c r="H75" s="425">
        <v>91</v>
      </c>
      <c r="I75" s="426" t="s">
        <v>895</v>
      </c>
      <c r="J75" s="427" t="s">
        <v>827</v>
      </c>
      <c r="K75" s="428">
        <f>H75-F75</f>
        <v>1</v>
      </c>
      <c r="L75" s="428">
        <v>100</v>
      </c>
      <c r="M75" s="427">
        <f>(K75*N75)-100</f>
        <v>-50</v>
      </c>
      <c r="N75" s="427">
        <v>50</v>
      </c>
      <c r="O75" s="429" t="s">
        <v>593</v>
      </c>
      <c r="P75" s="325">
        <v>44503</v>
      </c>
      <c r="Q75" s="276"/>
      <c r="R75" s="277" t="s">
        <v>594</v>
      </c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  <c r="AK75" s="267"/>
      <c r="AL75" s="267"/>
    </row>
    <row r="76" spans="1:38" s="268" customFormat="1" ht="12.75" customHeight="1">
      <c r="A76" s="400">
        <v>5</v>
      </c>
      <c r="B76" s="266">
        <v>44502</v>
      </c>
      <c r="C76" s="401"/>
      <c r="D76" s="388" t="s">
        <v>896</v>
      </c>
      <c r="E76" s="402" t="s">
        <v>595</v>
      </c>
      <c r="F76" s="386">
        <v>50</v>
      </c>
      <c r="G76" s="386">
        <v>35</v>
      </c>
      <c r="H76" s="386">
        <v>59</v>
      </c>
      <c r="I76" s="389" t="s">
        <v>897</v>
      </c>
      <c r="J76" s="390" t="s">
        <v>803</v>
      </c>
      <c r="K76" s="391">
        <f>H76-F76</f>
        <v>9</v>
      </c>
      <c r="L76" s="391">
        <v>100</v>
      </c>
      <c r="M76" s="390">
        <f>(K76*N76)-100</f>
        <v>2600</v>
      </c>
      <c r="N76" s="390">
        <v>300</v>
      </c>
      <c r="O76" s="392" t="s">
        <v>593</v>
      </c>
      <c r="P76" s="266">
        <v>44503</v>
      </c>
      <c r="Q76" s="276"/>
      <c r="R76" s="277" t="s">
        <v>597</v>
      </c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I76" s="267"/>
      <c r="AJ76" s="267"/>
      <c r="AK76" s="267"/>
      <c r="AL76" s="267"/>
    </row>
    <row r="77" spans="1:38" s="268" customFormat="1" ht="12.75" customHeight="1">
      <c r="A77" s="400">
        <v>6</v>
      </c>
      <c r="B77" s="266">
        <v>44502</v>
      </c>
      <c r="C77" s="401"/>
      <c r="D77" s="388" t="s">
        <v>898</v>
      </c>
      <c r="E77" s="402" t="s">
        <v>595</v>
      </c>
      <c r="F77" s="386">
        <v>155</v>
      </c>
      <c r="G77" s="386">
        <v>50</v>
      </c>
      <c r="H77" s="386">
        <v>205</v>
      </c>
      <c r="I77" s="389" t="s">
        <v>899</v>
      </c>
      <c r="J77" s="390" t="s">
        <v>901</v>
      </c>
      <c r="K77" s="391">
        <f>H77-F77</f>
        <v>50</v>
      </c>
      <c r="L77" s="391">
        <v>100</v>
      </c>
      <c r="M77" s="390">
        <f>(K77*N77)-100</f>
        <v>1150</v>
      </c>
      <c r="N77" s="390">
        <v>25</v>
      </c>
      <c r="O77" s="392" t="s">
        <v>593</v>
      </c>
      <c r="P77" s="266">
        <v>44502</v>
      </c>
      <c r="Q77" s="276"/>
      <c r="R77" s="277" t="s">
        <v>597</v>
      </c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</row>
    <row r="78" spans="1:38" s="268" customFormat="1" ht="12.75" customHeight="1">
      <c r="A78" s="431">
        <v>7</v>
      </c>
      <c r="B78" s="432">
        <v>44503</v>
      </c>
      <c r="C78" s="433"/>
      <c r="D78" s="488" t="s">
        <v>903</v>
      </c>
      <c r="E78" s="500" t="s">
        <v>595</v>
      </c>
      <c r="F78" s="436">
        <v>41</v>
      </c>
      <c r="G78" s="436">
        <v>25</v>
      </c>
      <c r="H78" s="436">
        <v>25</v>
      </c>
      <c r="I78" s="437" t="s">
        <v>904</v>
      </c>
      <c r="J78" s="438" t="s">
        <v>957</v>
      </c>
      <c r="K78" s="439">
        <f t="shared" ref="K78" si="58">H78-F78</f>
        <v>-16</v>
      </c>
      <c r="L78" s="439">
        <v>100</v>
      </c>
      <c r="M78" s="438">
        <f t="shared" ref="M78" si="59">(K78*N78)-100</f>
        <v>-4900</v>
      </c>
      <c r="N78" s="438">
        <v>300</v>
      </c>
      <c r="O78" s="440" t="s">
        <v>606</v>
      </c>
      <c r="P78" s="441">
        <v>44511</v>
      </c>
      <c r="Q78" s="276"/>
      <c r="R78" s="277" t="s">
        <v>597</v>
      </c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</row>
    <row r="79" spans="1:38" s="268" customFormat="1" ht="12.75" customHeight="1">
      <c r="A79" s="400">
        <v>8</v>
      </c>
      <c r="B79" s="430">
        <v>44503</v>
      </c>
      <c r="C79" s="401"/>
      <c r="D79" s="388" t="s">
        <v>905</v>
      </c>
      <c r="E79" s="402" t="s">
        <v>595</v>
      </c>
      <c r="F79" s="386">
        <v>54</v>
      </c>
      <c r="G79" s="386">
        <v>15</v>
      </c>
      <c r="H79" s="386">
        <v>74</v>
      </c>
      <c r="I79" s="389" t="s">
        <v>906</v>
      </c>
      <c r="J79" s="390" t="s">
        <v>907</v>
      </c>
      <c r="K79" s="391">
        <f t="shared" ref="K79:K84" si="60">H79-F79</f>
        <v>20</v>
      </c>
      <c r="L79" s="391">
        <v>100</v>
      </c>
      <c r="M79" s="390">
        <f t="shared" ref="M79:M84" si="61">(K79*N79)-100</f>
        <v>900</v>
      </c>
      <c r="N79" s="390">
        <v>50</v>
      </c>
      <c r="O79" s="392" t="s">
        <v>593</v>
      </c>
      <c r="P79" s="266">
        <v>44503</v>
      </c>
      <c r="Q79" s="276"/>
      <c r="R79" s="277" t="s">
        <v>597</v>
      </c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</row>
    <row r="80" spans="1:38" s="268" customFormat="1" ht="12.75" customHeight="1">
      <c r="A80" s="400">
        <v>9</v>
      </c>
      <c r="B80" s="430">
        <v>44503</v>
      </c>
      <c r="C80" s="401"/>
      <c r="D80" s="388" t="s">
        <v>896</v>
      </c>
      <c r="E80" s="402" t="s">
        <v>595</v>
      </c>
      <c r="F80" s="386">
        <v>50</v>
      </c>
      <c r="G80" s="386">
        <v>35</v>
      </c>
      <c r="H80" s="386">
        <v>59</v>
      </c>
      <c r="I80" s="389" t="s">
        <v>897</v>
      </c>
      <c r="J80" s="390" t="s">
        <v>803</v>
      </c>
      <c r="K80" s="391">
        <f t="shared" si="60"/>
        <v>9</v>
      </c>
      <c r="L80" s="391">
        <v>100</v>
      </c>
      <c r="M80" s="390">
        <f t="shared" si="61"/>
        <v>2600</v>
      </c>
      <c r="N80" s="390">
        <v>300</v>
      </c>
      <c r="O80" s="392" t="s">
        <v>593</v>
      </c>
      <c r="P80" s="266">
        <v>44508</v>
      </c>
      <c r="Q80" s="276"/>
      <c r="R80" s="277" t="s">
        <v>594</v>
      </c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</row>
    <row r="81" spans="1:38" s="268" customFormat="1" ht="12.75" customHeight="1">
      <c r="A81" s="431">
        <v>10</v>
      </c>
      <c r="B81" s="432">
        <v>44503</v>
      </c>
      <c r="C81" s="433"/>
      <c r="D81" s="434" t="s">
        <v>908</v>
      </c>
      <c r="E81" s="435" t="s">
        <v>595</v>
      </c>
      <c r="F81" s="436">
        <v>19</v>
      </c>
      <c r="G81" s="436"/>
      <c r="H81" s="436">
        <v>0</v>
      </c>
      <c r="I81" s="437" t="s">
        <v>909</v>
      </c>
      <c r="J81" s="438" t="s">
        <v>910</v>
      </c>
      <c r="K81" s="439">
        <f t="shared" si="60"/>
        <v>-19</v>
      </c>
      <c r="L81" s="439">
        <v>100</v>
      </c>
      <c r="M81" s="438">
        <f t="shared" si="61"/>
        <v>-1050</v>
      </c>
      <c r="N81" s="438">
        <v>50</v>
      </c>
      <c r="O81" s="440" t="s">
        <v>606</v>
      </c>
      <c r="P81" s="441">
        <v>44503</v>
      </c>
      <c r="Q81" s="276"/>
      <c r="R81" s="277" t="s">
        <v>597</v>
      </c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</row>
    <row r="82" spans="1:38" s="268" customFormat="1" ht="12.75" customHeight="1">
      <c r="A82" s="400">
        <v>11</v>
      </c>
      <c r="B82" s="430">
        <v>44508</v>
      </c>
      <c r="C82" s="401"/>
      <c r="D82" s="388" t="s">
        <v>914</v>
      </c>
      <c r="E82" s="402" t="s">
        <v>595</v>
      </c>
      <c r="F82" s="386">
        <v>125.5</v>
      </c>
      <c r="G82" s="386">
        <v>97</v>
      </c>
      <c r="H82" s="386">
        <v>148</v>
      </c>
      <c r="I82" s="389" t="s">
        <v>915</v>
      </c>
      <c r="J82" s="390" t="s">
        <v>916</v>
      </c>
      <c r="K82" s="391">
        <f t="shared" si="60"/>
        <v>22.5</v>
      </c>
      <c r="L82" s="391">
        <v>100</v>
      </c>
      <c r="M82" s="390">
        <f t="shared" si="61"/>
        <v>1025</v>
      </c>
      <c r="N82" s="390">
        <v>50</v>
      </c>
      <c r="O82" s="392" t="s">
        <v>593</v>
      </c>
      <c r="P82" s="266">
        <v>44508</v>
      </c>
      <c r="Q82" s="276"/>
      <c r="R82" s="277" t="s">
        <v>594</v>
      </c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</row>
    <row r="83" spans="1:38" s="268" customFormat="1" ht="12.75" customHeight="1">
      <c r="A83" s="462">
        <v>12</v>
      </c>
      <c r="B83" s="463">
        <v>44508</v>
      </c>
      <c r="C83" s="464"/>
      <c r="D83" s="465" t="s">
        <v>914</v>
      </c>
      <c r="E83" s="466" t="s">
        <v>595</v>
      </c>
      <c r="F83" s="467">
        <v>124</v>
      </c>
      <c r="G83" s="467">
        <v>97</v>
      </c>
      <c r="H83" s="467">
        <v>97</v>
      </c>
      <c r="I83" s="468" t="s">
        <v>915</v>
      </c>
      <c r="J83" s="469" t="s">
        <v>919</v>
      </c>
      <c r="K83" s="470">
        <f t="shared" si="60"/>
        <v>-27</v>
      </c>
      <c r="L83" s="470">
        <v>100</v>
      </c>
      <c r="M83" s="469">
        <f t="shared" si="61"/>
        <v>-1450</v>
      </c>
      <c r="N83" s="469">
        <v>50</v>
      </c>
      <c r="O83" s="471" t="s">
        <v>606</v>
      </c>
      <c r="P83" s="472">
        <v>44508</v>
      </c>
      <c r="Q83" s="276"/>
      <c r="R83" s="277" t="s">
        <v>594</v>
      </c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</row>
    <row r="84" spans="1:38" s="268" customFormat="1" ht="12.75" customHeight="1">
      <c r="A84" s="386">
        <v>13</v>
      </c>
      <c r="B84" s="430">
        <v>44509</v>
      </c>
      <c r="C84" s="387"/>
      <c r="D84" s="388" t="s">
        <v>896</v>
      </c>
      <c r="E84" s="386" t="s">
        <v>595</v>
      </c>
      <c r="F84" s="386">
        <v>50</v>
      </c>
      <c r="G84" s="386">
        <v>35</v>
      </c>
      <c r="H84" s="386">
        <v>57.5</v>
      </c>
      <c r="I84" s="389" t="s">
        <v>897</v>
      </c>
      <c r="J84" s="390" t="s">
        <v>935</v>
      </c>
      <c r="K84" s="391">
        <f t="shared" si="60"/>
        <v>7.5</v>
      </c>
      <c r="L84" s="391">
        <v>100</v>
      </c>
      <c r="M84" s="390">
        <f t="shared" si="61"/>
        <v>2150</v>
      </c>
      <c r="N84" s="390">
        <v>300</v>
      </c>
      <c r="O84" s="392" t="s">
        <v>593</v>
      </c>
      <c r="P84" s="266">
        <v>44509</v>
      </c>
      <c r="Q84" s="276"/>
      <c r="R84" s="277" t="s">
        <v>597</v>
      </c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  <c r="AK84" s="267"/>
      <c r="AL84" s="267"/>
    </row>
    <row r="85" spans="1:38" s="268" customFormat="1" ht="12.75" customHeight="1">
      <c r="A85" s="386">
        <v>14</v>
      </c>
      <c r="B85" s="430">
        <v>44510</v>
      </c>
      <c r="C85" s="387"/>
      <c r="D85" s="388" t="s">
        <v>896</v>
      </c>
      <c r="E85" s="386" t="s">
        <v>595</v>
      </c>
      <c r="F85" s="386">
        <v>37</v>
      </c>
      <c r="G85" s="386">
        <v>22</v>
      </c>
      <c r="H85" s="386">
        <v>54</v>
      </c>
      <c r="I85" s="389" t="s">
        <v>940</v>
      </c>
      <c r="J85" s="390" t="s">
        <v>941</v>
      </c>
      <c r="K85" s="391">
        <f t="shared" ref="K85:K86" si="62">H85-F85</f>
        <v>17</v>
      </c>
      <c r="L85" s="391">
        <v>100</v>
      </c>
      <c r="M85" s="390">
        <f t="shared" ref="M85:M86" si="63">(K85*N85)-100</f>
        <v>5000</v>
      </c>
      <c r="N85" s="390">
        <v>300</v>
      </c>
      <c r="O85" s="392" t="s">
        <v>593</v>
      </c>
      <c r="P85" s="266">
        <v>44510</v>
      </c>
      <c r="Q85" s="276"/>
      <c r="R85" s="277" t="s">
        <v>597</v>
      </c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</row>
    <row r="86" spans="1:38" s="268" customFormat="1" ht="12.75" customHeight="1">
      <c r="A86" s="436">
        <v>15</v>
      </c>
      <c r="B86" s="432">
        <v>44510</v>
      </c>
      <c r="C86" s="487"/>
      <c r="D86" s="488" t="s">
        <v>944</v>
      </c>
      <c r="E86" s="436" t="s">
        <v>595</v>
      </c>
      <c r="F86" s="436">
        <v>73.5</v>
      </c>
      <c r="G86" s="436">
        <v>39</v>
      </c>
      <c r="H86" s="436">
        <v>39</v>
      </c>
      <c r="I86" s="437" t="s">
        <v>945</v>
      </c>
      <c r="J86" s="438" t="s">
        <v>946</v>
      </c>
      <c r="K86" s="439">
        <f t="shared" si="62"/>
        <v>-34.5</v>
      </c>
      <c r="L86" s="439">
        <v>100</v>
      </c>
      <c r="M86" s="438">
        <f t="shared" si="63"/>
        <v>-1825</v>
      </c>
      <c r="N86" s="438">
        <v>50</v>
      </c>
      <c r="O86" s="440" t="s">
        <v>606</v>
      </c>
      <c r="P86" s="441">
        <v>44510</v>
      </c>
      <c r="Q86" s="276"/>
      <c r="R86" s="277" t="s">
        <v>597</v>
      </c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7"/>
    </row>
    <row r="87" spans="1:38" s="268" customFormat="1" ht="12.75" customHeight="1">
      <c r="A87" s="529">
        <v>16</v>
      </c>
      <c r="B87" s="531">
        <v>44510</v>
      </c>
      <c r="C87" s="318"/>
      <c r="D87" s="285" t="s">
        <v>942</v>
      </c>
      <c r="E87" s="474" t="s">
        <v>595</v>
      </c>
      <c r="F87" s="474" t="s">
        <v>818</v>
      </c>
      <c r="G87" s="474"/>
      <c r="H87" s="476"/>
      <c r="I87" s="476"/>
      <c r="J87" s="537" t="s">
        <v>596</v>
      </c>
      <c r="K87" s="292"/>
      <c r="L87" s="292"/>
      <c r="M87" s="533"/>
      <c r="N87" s="535"/>
      <c r="O87" s="525"/>
      <c r="P87" s="527"/>
      <c r="Q87" s="276"/>
      <c r="R87" s="277" t="s">
        <v>594</v>
      </c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I87" s="267"/>
      <c r="AJ87" s="267"/>
      <c r="AK87" s="267"/>
      <c r="AL87" s="267"/>
    </row>
    <row r="88" spans="1:38" s="268" customFormat="1" ht="12.75" customHeight="1">
      <c r="A88" s="529"/>
      <c r="B88" s="531"/>
      <c r="C88" s="477"/>
      <c r="D88" s="478" t="s">
        <v>914</v>
      </c>
      <c r="E88" s="479" t="s">
        <v>921</v>
      </c>
      <c r="F88" s="479" t="s">
        <v>943</v>
      </c>
      <c r="G88" s="479"/>
      <c r="H88" s="480"/>
      <c r="I88" s="475"/>
      <c r="J88" s="538"/>
      <c r="K88" s="481"/>
      <c r="L88" s="482"/>
      <c r="M88" s="533"/>
      <c r="N88" s="535"/>
      <c r="O88" s="525"/>
      <c r="P88" s="527"/>
      <c r="Q88" s="1"/>
      <c r="R88" s="277" t="s">
        <v>594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67"/>
      <c r="AG88" s="267"/>
      <c r="AH88" s="267"/>
      <c r="AI88" s="267"/>
      <c r="AJ88" s="267"/>
      <c r="AK88" s="267"/>
      <c r="AL88" s="267"/>
    </row>
    <row r="89" spans="1:38" s="268" customFormat="1" ht="12.75" customHeight="1">
      <c r="A89" s="386">
        <v>17</v>
      </c>
      <c r="B89" s="266">
        <v>44511</v>
      </c>
      <c r="C89" s="501"/>
      <c r="D89" s="449" t="s">
        <v>948</v>
      </c>
      <c r="E89" s="386" t="s">
        <v>595</v>
      </c>
      <c r="F89" s="386">
        <v>47</v>
      </c>
      <c r="G89" s="386">
        <v>33</v>
      </c>
      <c r="H89" s="389">
        <v>58</v>
      </c>
      <c r="I89" s="389" t="s">
        <v>949</v>
      </c>
      <c r="J89" s="390" t="s">
        <v>961</v>
      </c>
      <c r="K89" s="391">
        <f t="shared" ref="K89" si="64">H89-F89</f>
        <v>11</v>
      </c>
      <c r="L89" s="391">
        <v>100</v>
      </c>
      <c r="M89" s="390">
        <f t="shared" ref="M89" si="65">(K89*N89)-100</f>
        <v>3200</v>
      </c>
      <c r="N89" s="390">
        <v>300</v>
      </c>
      <c r="O89" s="392" t="s">
        <v>593</v>
      </c>
      <c r="P89" s="266">
        <v>44512</v>
      </c>
      <c r="Q89" s="1"/>
      <c r="R89" s="277" t="s">
        <v>597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67"/>
      <c r="AG89" s="267"/>
      <c r="AH89" s="267"/>
      <c r="AI89" s="267"/>
      <c r="AJ89" s="267"/>
      <c r="AK89" s="267"/>
      <c r="AL89" s="267"/>
    </row>
    <row r="90" spans="1:38" s="268" customFormat="1" ht="12.75" customHeight="1">
      <c r="A90" s="386">
        <v>18</v>
      </c>
      <c r="B90" s="266">
        <v>44511</v>
      </c>
      <c r="C90" s="501"/>
      <c r="D90" s="449" t="s">
        <v>954</v>
      </c>
      <c r="E90" s="386" t="s">
        <v>595</v>
      </c>
      <c r="F90" s="386">
        <v>42</v>
      </c>
      <c r="G90" s="386">
        <v>8</v>
      </c>
      <c r="H90" s="389">
        <v>66</v>
      </c>
      <c r="I90" s="389" t="s">
        <v>955</v>
      </c>
      <c r="J90" s="390" t="s">
        <v>956</v>
      </c>
      <c r="K90" s="391">
        <f t="shared" ref="K90" si="66">H90-F90</f>
        <v>24</v>
      </c>
      <c r="L90" s="391">
        <v>100</v>
      </c>
      <c r="M90" s="390">
        <f t="shared" ref="M90" si="67">(K90*N90)-100</f>
        <v>1100</v>
      </c>
      <c r="N90" s="390">
        <v>50</v>
      </c>
      <c r="O90" s="392" t="s">
        <v>593</v>
      </c>
      <c r="P90" s="266">
        <v>44511</v>
      </c>
      <c r="Q90" s="1"/>
      <c r="R90" s="277" t="s">
        <v>594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67"/>
      <c r="AG90" s="267"/>
      <c r="AH90" s="267"/>
      <c r="AI90" s="267"/>
      <c r="AJ90" s="267"/>
      <c r="AK90" s="267"/>
      <c r="AL90" s="267"/>
    </row>
    <row r="91" spans="1:38" s="332" customFormat="1" ht="12.75" customHeight="1">
      <c r="A91" s="386">
        <v>19</v>
      </c>
      <c r="B91" s="266">
        <v>44511</v>
      </c>
      <c r="C91" s="501"/>
      <c r="D91" s="449" t="s">
        <v>959</v>
      </c>
      <c r="E91" s="386" t="s">
        <v>595</v>
      </c>
      <c r="F91" s="386">
        <v>81</v>
      </c>
      <c r="G91" s="386">
        <v>48</v>
      </c>
      <c r="H91" s="389">
        <v>106</v>
      </c>
      <c r="I91" s="389" t="s">
        <v>848</v>
      </c>
      <c r="J91" s="390" t="s">
        <v>615</v>
      </c>
      <c r="K91" s="391">
        <f>H91-F91</f>
        <v>25</v>
      </c>
      <c r="L91" s="391">
        <v>100</v>
      </c>
      <c r="M91" s="390">
        <f t="shared" ref="M91:M93" si="68">(K91*N91)-100</f>
        <v>1150</v>
      </c>
      <c r="N91" s="390">
        <v>50</v>
      </c>
      <c r="O91" s="392" t="s">
        <v>593</v>
      </c>
      <c r="P91" s="266">
        <v>44512</v>
      </c>
      <c r="Q91" s="1"/>
      <c r="R91" s="277" t="s">
        <v>594</v>
      </c>
      <c r="S91" s="1"/>
      <c r="T91" s="1"/>
      <c r="U91" s="1"/>
      <c r="V91" s="1"/>
      <c r="W91" s="1"/>
      <c r="X91" s="1"/>
      <c r="Y91" s="1"/>
      <c r="Z91" s="1"/>
      <c r="AA91"/>
      <c r="AB91"/>
      <c r="AC91"/>
      <c r="AD91"/>
      <c r="AE91"/>
      <c r="AF91" s="486"/>
      <c r="AG91" s="486"/>
      <c r="AH91" s="486"/>
      <c r="AI91" s="486"/>
      <c r="AJ91" s="486"/>
      <c r="AK91" s="486"/>
      <c r="AL91" s="486"/>
    </row>
    <row r="92" spans="1:38" s="503" customFormat="1" ht="12.75" customHeight="1">
      <c r="A92" s="436">
        <v>20</v>
      </c>
      <c r="B92" s="441">
        <v>44511</v>
      </c>
      <c r="C92" s="510"/>
      <c r="D92" s="434" t="s">
        <v>959</v>
      </c>
      <c r="E92" s="436" t="s">
        <v>595</v>
      </c>
      <c r="F92" s="436">
        <v>81</v>
      </c>
      <c r="G92" s="436">
        <v>48</v>
      </c>
      <c r="H92" s="437">
        <v>48</v>
      </c>
      <c r="I92" s="437" t="s">
        <v>848</v>
      </c>
      <c r="J92" s="438" t="s">
        <v>960</v>
      </c>
      <c r="K92" s="439">
        <f t="shared" ref="K92:K93" si="69">H92-F92</f>
        <v>-33</v>
      </c>
      <c r="L92" s="439">
        <v>100</v>
      </c>
      <c r="M92" s="438">
        <f t="shared" si="68"/>
        <v>-1750</v>
      </c>
      <c r="N92" s="438">
        <v>50</v>
      </c>
      <c r="O92" s="440" t="s">
        <v>606</v>
      </c>
      <c r="P92" s="441">
        <v>44512</v>
      </c>
      <c r="Q92" s="1"/>
      <c r="R92" s="277" t="s">
        <v>594</v>
      </c>
      <c r="S92" s="1"/>
      <c r="T92" s="1"/>
      <c r="U92" s="1"/>
      <c r="V92" s="1"/>
      <c r="W92" s="1"/>
      <c r="X92" s="1"/>
      <c r="Y92" s="1"/>
      <c r="Z92" s="1"/>
      <c r="AA92"/>
      <c r="AB92"/>
      <c r="AC92"/>
      <c r="AD92"/>
      <c r="AE92"/>
      <c r="AF92" s="267"/>
      <c r="AG92" s="267"/>
      <c r="AH92" s="267"/>
      <c r="AI92" s="267"/>
      <c r="AJ92" s="267"/>
      <c r="AK92" s="267"/>
      <c r="AL92" s="267"/>
    </row>
    <row r="93" spans="1:38" s="503" customFormat="1" ht="12.75" customHeight="1">
      <c r="A93" s="386">
        <v>21</v>
      </c>
      <c r="B93" s="266">
        <v>44512</v>
      </c>
      <c r="C93" s="501"/>
      <c r="D93" s="449" t="s">
        <v>963</v>
      </c>
      <c r="E93" s="386" t="s">
        <v>595</v>
      </c>
      <c r="F93" s="386">
        <v>25</v>
      </c>
      <c r="G93" s="386">
        <v>17</v>
      </c>
      <c r="H93" s="389">
        <v>30</v>
      </c>
      <c r="I93" s="389" t="s">
        <v>964</v>
      </c>
      <c r="J93" s="390" t="s">
        <v>972</v>
      </c>
      <c r="K93" s="391">
        <f t="shared" si="69"/>
        <v>5</v>
      </c>
      <c r="L93" s="391">
        <v>100</v>
      </c>
      <c r="M93" s="390">
        <f t="shared" si="68"/>
        <v>2650</v>
      </c>
      <c r="N93" s="390">
        <v>550</v>
      </c>
      <c r="O93" s="392" t="s">
        <v>593</v>
      </c>
      <c r="P93" s="266">
        <v>44515</v>
      </c>
      <c r="Q93" s="1"/>
      <c r="R93" s="277" t="s">
        <v>597</v>
      </c>
      <c r="S93" s="1"/>
      <c r="T93" s="1"/>
      <c r="U93" s="1"/>
      <c r="V93" s="1"/>
      <c r="W93" s="1"/>
      <c r="X93" s="1"/>
      <c r="Y93" s="1"/>
      <c r="Z93" s="1"/>
      <c r="AA93"/>
      <c r="AB93"/>
      <c r="AC93"/>
      <c r="AD93"/>
      <c r="AE93"/>
      <c r="AF93" s="267"/>
      <c r="AG93" s="267"/>
      <c r="AH93" s="267"/>
      <c r="AI93" s="267"/>
      <c r="AJ93" s="267"/>
      <c r="AK93" s="267"/>
      <c r="AL93" s="267"/>
    </row>
    <row r="94" spans="1:38" s="503" customFormat="1" ht="12.75" customHeight="1">
      <c r="A94" s="386">
        <v>22</v>
      </c>
      <c r="B94" s="430">
        <v>44515</v>
      </c>
      <c r="C94" s="501"/>
      <c r="D94" s="449" t="s">
        <v>975</v>
      </c>
      <c r="E94" s="386" t="s">
        <v>595</v>
      </c>
      <c r="F94" s="386">
        <v>48</v>
      </c>
      <c r="G94" s="386">
        <v>17</v>
      </c>
      <c r="H94" s="389">
        <v>69</v>
      </c>
      <c r="I94" s="389" t="s">
        <v>976</v>
      </c>
      <c r="J94" s="390" t="s">
        <v>607</v>
      </c>
      <c r="K94" s="391">
        <f>H94-F94</f>
        <v>21</v>
      </c>
      <c r="L94" s="391">
        <v>100</v>
      </c>
      <c r="M94" s="390">
        <f t="shared" ref="M94" si="70">(K94*N94)-100</f>
        <v>950</v>
      </c>
      <c r="N94" s="390">
        <v>50</v>
      </c>
      <c r="O94" s="392" t="s">
        <v>593</v>
      </c>
      <c r="P94" s="266">
        <v>44515</v>
      </c>
      <c r="Q94" s="1"/>
      <c r="R94" s="277" t="s">
        <v>594</v>
      </c>
      <c r="S94" s="1"/>
      <c r="T94" s="1"/>
      <c r="U94" s="1"/>
      <c r="V94" s="1"/>
      <c r="W94" s="1"/>
      <c r="X94" s="1"/>
      <c r="Y94" s="1"/>
      <c r="Z94" s="1"/>
      <c r="AA94"/>
      <c r="AB94"/>
      <c r="AC94"/>
      <c r="AD94"/>
      <c r="AE94"/>
      <c r="AF94" s="267"/>
      <c r="AG94" s="267"/>
      <c r="AH94" s="267"/>
      <c r="AI94" s="267"/>
      <c r="AJ94" s="267"/>
      <c r="AK94" s="267"/>
      <c r="AL94" s="267"/>
    </row>
    <row r="95" spans="1:38" s="503" customFormat="1" ht="12.75" customHeight="1">
      <c r="A95" s="386">
        <v>23</v>
      </c>
      <c r="B95" s="430">
        <v>44515</v>
      </c>
      <c r="C95" s="501"/>
      <c r="D95" s="449" t="s">
        <v>975</v>
      </c>
      <c r="E95" s="386" t="s">
        <v>595</v>
      </c>
      <c r="F95" s="386">
        <v>53.5</v>
      </c>
      <c r="G95" s="386">
        <v>17</v>
      </c>
      <c r="H95" s="389">
        <v>74</v>
      </c>
      <c r="I95" s="389" t="s">
        <v>976</v>
      </c>
      <c r="J95" s="390" t="s">
        <v>977</v>
      </c>
      <c r="K95" s="391">
        <f>H95-F95</f>
        <v>20.5</v>
      </c>
      <c r="L95" s="391">
        <v>100</v>
      </c>
      <c r="M95" s="390">
        <f t="shared" ref="M95:M96" si="71">(K95*N95)-100</f>
        <v>925</v>
      </c>
      <c r="N95" s="390">
        <v>50</v>
      </c>
      <c r="O95" s="392" t="s">
        <v>593</v>
      </c>
      <c r="P95" s="266">
        <v>44515</v>
      </c>
      <c r="Q95" s="1"/>
      <c r="R95" s="277" t="s">
        <v>594</v>
      </c>
      <c r="S95" s="1"/>
      <c r="T95" s="1"/>
      <c r="U95" s="1"/>
      <c r="V95" s="1"/>
      <c r="W95" s="1"/>
      <c r="X95" s="1"/>
      <c r="Y95" s="1"/>
      <c r="Z95" s="1"/>
      <c r="AA95"/>
      <c r="AB95"/>
      <c r="AC95"/>
      <c r="AD95"/>
      <c r="AE95"/>
      <c r="AF95" s="267"/>
      <c r="AG95" s="267"/>
      <c r="AH95" s="267"/>
      <c r="AI95" s="267"/>
      <c r="AJ95" s="267"/>
      <c r="AK95" s="267"/>
      <c r="AL95" s="267"/>
    </row>
    <row r="96" spans="1:38" s="503" customFormat="1" ht="12.75" customHeight="1">
      <c r="A96" s="436">
        <v>24</v>
      </c>
      <c r="B96" s="441">
        <v>44516</v>
      </c>
      <c r="C96" s="510"/>
      <c r="D96" s="434" t="s">
        <v>984</v>
      </c>
      <c r="E96" s="436" t="s">
        <v>595</v>
      </c>
      <c r="F96" s="436">
        <v>50.5</v>
      </c>
      <c r="G96" s="436">
        <v>32</v>
      </c>
      <c r="H96" s="437">
        <v>33</v>
      </c>
      <c r="I96" s="437" t="s">
        <v>985</v>
      </c>
      <c r="J96" s="438" t="s">
        <v>1029</v>
      </c>
      <c r="K96" s="439">
        <f t="shared" ref="K96" si="72">H96-F96</f>
        <v>-17.5</v>
      </c>
      <c r="L96" s="439">
        <v>100</v>
      </c>
      <c r="M96" s="438">
        <f t="shared" si="71"/>
        <v>-4475</v>
      </c>
      <c r="N96" s="438">
        <v>250</v>
      </c>
      <c r="O96" s="440" t="s">
        <v>606</v>
      </c>
      <c r="P96" s="441">
        <v>44517</v>
      </c>
      <c r="Q96" s="1"/>
      <c r="R96" s="277" t="s">
        <v>597</v>
      </c>
      <c r="S96" s="1"/>
      <c r="T96" s="1"/>
      <c r="U96" s="1"/>
      <c r="V96" s="1"/>
      <c r="W96" s="1"/>
      <c r="X96" s="1"/>
      <c r="Y96" s="1"/>
      <c r="Z96" s="1"/>
      <c r="AA96"/>
      <c r="AB96"/>
      <c r="AC96"/>
      <c r="AD96"/>
      <c r="AE96"/>
      <c r="AF96" s="267"/>
      <c r="AG96" s="267"/>
      <c r="AH96" s="267"/>
      <c r="AI96" s="267"/>
      <c r="AJ96" s="267"/>
      <c r="AK96" s="267"/>
      <c r="AL96" s="267"/>
    </row>
    <row r="97" spans="1:38" s="503" customFormat="1" ht="12.75" customHeight="1">
      <c r="A97" s="274">
        <v>25</v>
      </c>
      <c r="B97" s="271">
        <v>44516</v>
      </c>
      <c r="C97" s="483"/>
      <c r="D97" s="484" t="s">
        <v>963</v>
      </c>
      <c r="E97" s="274" t="s">
        <v>595</v>
      </c>
      <c r="F97" s="274" t="s">
        <v>988</v>
      </c>
      <c r="G97" s="274">
        <v>8</v>
      </c>
      <c r="H97" s="282"/>
      <c r="I97" s="282" t="s">
        <v>989</v>
      </c>
      <c r="J97" s="511" t="s">
        <v>596</v>
      </c>
      <c r="K97" s="275"/>
      <c r="L97" s="275"/>
      <c r="M97" s="282"/>
      <c r="N97" s="282"/>
      <c r="O97" s="485"/>
      <c r="P97" s="502"/>
      <c r="Q97" s="1"/>
      <c r="R97" s="277" t="s">
        <v>597</v>
      </c>
      <c r="S97" s="1"/>
      <c r="T97" s="1"/>
      <c r="U97" s="1"/>
      <c r="V97" s="1"/>
      <c r="W97" s="1"/>
      <c r="X97" s="1"/>
      <c r="Y97" s="1"/>
      <c r="Z97" s="1"/>
      <c r="AA97"/>
      <c r="AB97"/>
      <c r="AC97"/>
      <c r="AD97"/>
      <c r="AE97"/>
      <c r="AF97" s="267"/>
      <c r="AG97" s="267"/>
      <c r="AH97" s="267"/>
      <c r="AI97" s="267"/>
      <c r="AJ97" s="267"/>
      <c r="AK97" s="267"/>
      <c r="AL97" s="267"/>
    </row>
    <row r="98" spans="1:38" s="503" customFormat="1" ht="12.75" customHeight="1">
      <c r="A98" s="386">
        <v>26</v>
      </c>
      <c r="B98" s="266">
        <v>44516</v>
      </c>
      <c r="C98" s="501"/>
      <c r="D98" s="449" t="s">
        <v>990</v>
      </c>
      <c r="E98" s="386" t="s">
        <v>595</v>
      </c>
      <c r="F98" s="386">
        <v>190</v>
      </c>
      <c r="G98" s="386">
        <v>130</v>
      </c>
      <c r="H98" s="389">
        <v>240</v>
      </c>
      <c r="I98" s="389" t="s">
        <v>991</v>
      </c>
      <c r="J98" s="390" t="s">
        <v>901</v>
      </c>
      <c r="K98" s="391">
        <f>H98-F98</f>
        <v>50</v>
      </c>
      <c r="L98" s="391">
        <v>100</v>
      </c>
      <c r="M98" s="390">
        <f>(K98*N98)-100</f>
        <v>1150</v>
      </c>
      <c r="N98" s="390">
        <v>25</v>
      </c>
      <c r="O98" s="392" t="s">
        <v>593</v>
      </c>
      <c r="P98" s="266">
        <v>44516</v>
      </c>
      <c r="Q98" s="1"/>
      <c r="R98" s="277" t="s">
        <v>594</v>
      </c>
      <c r="S98" s="1"/>
      <c r="T98" s="1"/>
      <c r="U98" s="1"/>
      <c r="V98" s="1"/>
      <c r="W98" s="1"/>
      <c r="X98" s="1"/>
      <c r="Y98" s="1"/>
      <c r="Z98" s="1"/>
      <c r="AA98"/>
      <c r="AB98"/>
      <c r="AC98"/>
      <c r="AD98"/>
      <c r="AE98"/>
      <c r="AF98" s="267"/>
      <c r="AG98" s="267"/>
      <c r="AH98" s="267"/>
      <c r="AI98" s="267"/>
      <c r="AJ98" s="267"/>
      <c r="AK98" s="267"/>
      <c r="AL98" s="267"/>
    </row>
    <row r="99" spans="1:38" s="503" customFormat="1" ht="12.75" customHeight="1">
      <c r="A99" s="386">
        <v>27</v>
      </c>
      <c r="B99" s="266">
        <v>44517</v>
      </c>
      <c r="C99" s="501"/>
      <c r="D99" s="449" t="s">
        <v>1020</v>
      </c>
      <c r="E99" s="386" t="s">
        <v>595</v>
      </c>
      <c r="F99" s="386">
        <v>165</v>
      </c>
      <c r="G99" s="386">
        <v>100</v>
      </c>
      <c r="H99" s="389">
        <v>215</v>
      </c>
      <c r="I99" s="389" t="s">
        <v>1021</v>
      </c>
      <c r="J99" s="390" t="s">
        <v>901</v>
      </c>
      <c r="K99" s="391">
        <f>H99-F99</f>
        <v>50</v>
      </c>
      <c r="L99" s="391">
        <v>100</v>
      </c>
      <c r="M99" s="390">
        <f>(K99*N99)-100</f>
        <v>1150</v>
      </c>
      <c r="N99" s="390">
        <v>25</v>
      </c>
      <c r="O99" s="392" t="s">
        <v>593</v>
      </c>
      <c r="P99" s="266">
        <v>44516</v>
      </c>
      <c r="Q99" s="1"/>
      <c r="R99" s="277" t="s">
        <v>594</v>
      </c>
      <c r="S99" s="1"/>
      <c r="T99" s="1"/>
      <c r="U99" s="1"/>
      <c r="V99" s="1"/>
      <c r="W99" s="1"/>
      <c r="X99" s="1"/>
      <c r="Y99" s="1"/>
      <c r="Z99" s="1"/>
      <c r="AA99"/>
      <c r="AB99"/>
      <c r="AC99"/>
      <c r="AD99"/>
      <c r="AE99"/>
      <c r="AF99" s="267"/>
      <c r="AG99" s="267"/>
      <c r="AH99" s="267"/>
      <c r="AI99" s="267"/>
      <c r="AJ99" s="267"/>
      <c r="AK99" s="267"/>
      <c r="AL99" s="267"/>
    </row>
    <row r="100" spans="1:38" s="503" customFormat="1" ht="12.75" customHeight="1">
      <c r="A100" s="274">
        <v>28</v>
      </c>
      <c r="B100" s="271">
        <v>44517</v>
      </c>
      <c r="C100" s="483"/>
      <c r="D100" s="484" t="s">
        <v>1022</v>
      </c>
      <c r="E100" s="274" t="s">
        <v>595</v>
      </c>
      <c r="F100" s="274" t="s">
        <v>1023</v>
      </c>
      <c r="G100" s="274">
        <v>118</v>
      </c>
      <c r="H100" s="282"/>
      <c r="I100" s="282" t="s">
        <v>1021</v>
      </c>
      <c r="J100" s="511" t="s">
        <v>596</v>
      </c>
      <c r="K100" s="275"/>
      <c r="L100" s="275"/>
      <c r="M100" s="282"/>
      <c r="N100" s="282"/>
      <c r="O100" s="485"/>
      <c r="P100" s="502"/>
      <c r="Q100" s="1"/>
      <c r="R100" s="277" t="s">
        <v>594</v>
      </c>
      <c r="S100" s="1"/>
      <c r="T100" s="1"/>
      <c r="U100" s="1"/>
      <c r="V100" s="1"/>
      <c r="W100" s="1"/>
      <c r="X100" s="1"/>
      <c r="Y100" s="1"/>
      <c r="Z100" s="1"/>
      <c r="AA100"/>
      <c r="AB100"/>
      <c r="AC100"/>
      <c r="AD100"/>
      <c r="AE100"/>
      <c r="AF100" s="267"/>
      <c r="AG100" s="267"/>
      <c r="AH100" s="267"/>
      <c r="AI100" s="267"/>
      <c r="AJ100" s="267"/>
      <c r="AK100" s="267"/>
      <c r="AL100" s="267"/>
    </row>
    <row r="101" spans="1:38" s="503" customFormat="1" ht="12.75" customHeight="1">
      <c r="A101" s="274"/>
      <c r="B101" s="271"/>
      <c r="C101" s="483"/>
      <c r="D101" s="484"/>
      <c r="E101" s="274"/>
      <c r="F101" s="274"/>
      <c r="G101" s="274"/>
      <c r="H101" s="282"/>
      <c r="I101" s="282"/>
      <c r="J101" s="484"/>
      <c r="K101" s="275"/>
      <c r="L101" s="275"/>
      <c r="M101" s="282"/>
      <c r="N101" s="282"/>
      <c r="O101" s="485"/>
      <c r="P101" s="502"/>
      <c r="Q101" s="1"/>
      <c r="R101" s="277"/>
      <c r="S101" s="1"/>
      <c r="T101" s="1"/>
      <c r="U101" s="1"/>
      <c r="V101" s="1"/>
      <c r="W101" s="1"/>
      <c r="X101" s="1"/>
      <c r="Y101" s="1"/>
      <c r="Z101" s="1"/>
      <c r="AA101"/>
      <c r="AB101"/>
      <c r="AC101"/>
      <c r="AD101"/>
      <c r="AE101"/>
      <c r="AF101" s="267"/>
      <c r="AG101" s="267"/>
      <c r="AH101" s="267"/>
      <c r="AI101" s="267"/>
      <c r="AJ101" s="267"/>
      <c r="AK101" s="267"/>
      <c r="AL101" s="267"/>
    </row>
    <row r="102" spans="1:38" s="268" customFormat="1" ht="12.75" customHeight="1">
      <c r="A102" s="290"/>
      <c r="B102" s="504"/>
      <c r="C102" s="505"/>
      <c r="D102" s="506"/>
      <c r="E102" s="290"/>
      <c r="F102" s="290"/>
      <c r="G102" s="290"/>
      <c r="H102" s="290"/>
      <c r="I102" s="293"/>
      <c r="J102" s="507"/>
      <c r="K102" s="508"/>
      <c r="L102" s="508"/>
      <c r="M102" s="507"/>
      <c r="N102" s="507"/>
      <c r="O102" s="509"/>
      <c r="P102" s="473"/>
      <c r="Q102" s="1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67"/>
      <c r="AG102" s="267"/>
      <c r="AH102" s="267"/>
      <c r="AI102" s="267"/>
      <c r="AJ102" s="267"/>
      <c r="AK102" s="267"/>
      <c r="AL102" s="267"/>
    </row>
    <row r="103" spans="1:38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  <c r="AF103" s="1"/>
      <c r="AG103" s="1"/>
      <c r="AH103" s="1"/>
      <c r="AI103" s="1"/>
      <c r="AJ103" s="1"/>
      <c r="AK103" s="1"/>
      <c r="AL103" s="1"/>
    </row>
    <row r="104" spans="1:38" ht="14.25" customHeight="1">
      <c r="A104" s="170"/>
      <c r="B104" s="175"/>
      <c r="C104" s="175"/>
      <c r="D104" s="176"/>
      <c r="E104" s="170"/>
      <c r="F104" s="177"/>
      <c r="G104" s="170"/>
      <c r="H104" s="170"/>
      <c r="I104" s="170"/>
      <c r="J104" s="175"/>
      <c r="K104" s="178"/>
      <c r="L104" s="170"/>
      <c r="M104" s="170"/>
      <c r="N104" s="170"/>
      <c r="O104" s="179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>
      <c r="A105" s="98" t="s">
        <v>618</v>
      </c>
      <c r="B105" s="180"/>
      <c r="C105" s="180"/>
      <c r="D105" s="181"/>
      <c r="E105" s="148"/>
      <c r="F105" s="6"/>
      <c r="G105" s="6"/>
      <c r="H105" s="149"/>
      <c r="I105" s="182"/>
      <c r="J105" s="1"/>
      <c r="K105" s="6"/>
      <c r="L105" s="6"/>
      <c r="M105" s="6"/>
      <c r="N105" s="1"/>
      <c r="O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38.25" customHeight="1">
      <c r="A106" s="99" t="s">
        <v>16</v>
      </c>
      <c r="B106" s="100" t="s">
        <v>570</v>
      </c>
      <c r="C106" s="100"/>
      <c r="D106" s="101" t="s">
        <v>581</v>
      </c>
      <c r="E106" s="100" t="s">
        <v>582</v>
      </c>
      <c r="F106" s="100" t="s">
        <v>583</v>
      </c>
      <c r="G106" s="100" t="s">
        <v>584</v>
      </c>
      <c r="H106" s="100" t="s">
        <v>585</v>
      </c>
      <c r="I106" s="100" t="s">
        <v>586</v>
      </c>
      <c r="J106" s="99" t="s">
        <v>587</v>
      </c>
      <c r="K106" s="152" t="s">
        <v>605</v>
      </c>
      <c r="L106" s="153" t="s">
        <v>589</v>
      </c>
      <c r="M106" s="102" t="s">
        <v>590</v>
      </c>
      <c r="N106" s="100" t="s">
        <v>591</v>
      </c>
      <c r="O106" s="101" t="s">
        <v>592</v>
      </c>
      <c r="P106" s="100" t="s">
        <v>834</v>
      </c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4.25" customHeight="1">
      <c r="A107" s="306">
        <v>1</v>
      </c>
      <c r="B107" s="303">
        <v>44420</v>
      </c>
      <c r="C107" s="312"/>
      <c r="D107" s="304" t="s">
        <v>501</v>
      </c>
      <c r="E107" s="305" t="s">
        <v>595</v>
      </c>
      <c r="F107" s="306">
        <v>314</v>
      </c>
      <c r="G107" s="306">
        <v>284</v>
      </c>
      <c r="H107" s="305">
        <v>343.5</v>
      </c>
      <c r="I107" s="307" t="s">
        <v>826</v>
      </c>
      <c r="J107" s="308" t="s">
        <v>830</v>
      </c>
      <c r="K107" s="308">
        <f t="shared" ref="K107" si="73">H107-F107</f>
        <v>29.5</v>
      </c>
      <c r="L107" s="309">
        <f t="shared" ref="L107" si="74">(F107*-0.7)/100</f>
        <v>-2.198</v>
      </c>
      <c r="M107" s="310">
        <f t="shared" ref="M107" si="75">(K107+L107)/F107</f>
        <v>8.6949044585987262E-2</v>
      </c>
      <c r="N107" s="308" t="s">
        <v>593</v>
      </c>
      <c r="O107" s="311">
        <v>44455</v>
      </c>
      <c r="P107" s="308">
        <f>VLOOKUP(D107,'MidCap Intra'!B169:C662,2,0)</f>
        <v>333</v>
      </c>
      <c r="Q107" s="1"/>
      <c r="R107" s="1" t="s">
        <v>594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268" customFormat="1" ht="14.25" customHeight="1">
      <c r="A108" s="354">
        <v>2</v>
      </c>
      <c r="B108" s="355">
        <v>44488</v>
      </c>
      <c r="C108" s="356"/>
      <c r="D108" s="357" t="s">
        <v>138</v>
      </c>
      <c r="E108" s="358" t="s">
        <v>595</v>
      </c>
      <c r="F108" s="359" t="s">
        <v>851</v>
      </c>
      <c r="G108" s="359">
        <v>198</v>
      </c>
      <c r="H108" s="358"/>
      <c r="I108" s="360" t="s">
        <v>844</v>
      </c>
      <c r="J108" s="361" t="s">
        <v>596</v>
      </c>
      <c r="K108" s="361"/>
      <c r="L108" s="362"/>
      <c r="M108" s="363"/>
      <c r="N108" s="361"/>
      <c r="O108" s="364"/>
      <c r="P108" s="361"/>
      <c r="Q108" s="267"/>
      <c r="R108" s="1" t="s">
        <v>594</v>
      </c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7"/>
      <c r="AL108" s="267"/>
    </row>
    <row r="109" spans="1:38" s="268" customFormat="1" ht="14.25" customHeight="1">
      <c r="A109" s="354">
        <v>3</v>
      </c>
      <c r="B109" s="355">
        <v>44490</v>
      </c>
      <c r="C109" s="356"/>
      <c r="D109" s="357" t="s">
        <v>469</v>
      </c>
      <c r="E109" s="358" t="s">
        <v>595</v>
      </c>
      <c r="F109" s="359" t="s">
        <v>852</v>
      </c>
      <c r="G109" s="359">
        <v>3700</v>
      </c>
      <c r="H109" s="358"/>
      <c r="I109" s="360" t="s">
        <v>846</v>
      </c>
      <c r="J109" s="361" t="s">
        <v>596</v>
      </c>
      <c r="K109" s="361"/>
      <c r="L109" s="362"/>
      <c r="M109" s="363"/>
      <c r="N109" s="361"/>
      <c r="O109" s="364"/>
      <c r="P109" s="361"/>
      <c r="Q109" s="267"/>
      <c r="R109" s="1" t="s">
        <v>594</v>
      </c>
      <c r="S109" s="267"/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I109" s="267"/>
      <c r="AJ109" s="267"/>
      <c r="AK109" s="267"/>
      <c r="AL109" s="267"/>
    </row>
    <row r="110" spans="1:38" ht="14.25" customHeight="1">
      <c r="A110" s="183"/>
      <c r="B110" s="154"/>
      <c r="C110" s="184"/>
      <c r="D110" s="109"/>
      <c r="E110" s="185"/>
      <c r="F110" s="185"/>
      <c r="G110" s="185"/>
      <c r="H110" s="185"/>
      <c r="I110" s="185"/>
      <c r="J110" s="185"/>
      <c r="K110" s="186"/>
      <c r="L110" s="187"/>
      <c r="M110" s="185"/>
      <c r="N110" s="188"/>
      <c r="O110" s="189"/>
      <c r="P110" s="189"/>
      <c r="R110" s="6"/>
      <c r="S110" s="44"/>
      <c r="T110" s="1"/>
      <c r="U110" s="1"/>
      <c r="V110" s="1"/>
      <c r="W110" s="1"/>
      <c r="X110" s="1"/>
      <c r="Y110" s="1"/>
      <c r="Z110" s="1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</row>
    <row r="111" spans="1:38" ht="12.75" customHeight="1">
      <c r="A111" s="132" t="s">
        <v>598</v>
      </c>
      <c r="B111" s="132"/>
      <c r="C111" s="132"/>
      <c r="D111" s="132"/>
      <c r="E111" s="44"/>
      <c r="F111" s="140" t="s">
        <v>600</v>
      </c>
      <c r="G111" s="59"/>
      <c r="H111" s="59"/>
      <c r="I111" s="59"/>
      <c r="J111" s="6"/>
      <c r="K111" s="162"/>
      <c r="L111" s="163"/>
      <c r="M111" s="6"/>
      <c r="N111" s="122"/>
      <c r="O111" s="190"/>
      <c r="P111" s="1"/>
      <c r="Q111" s="1"/>
      <c r="R111" s="6"/>
      <c r="S111" s="1"/>
      <c r="T111" s="1"/>
      <c r="U111" s="1"/>
      <c r="V111" s="1"/>
      <c r="W111" s="1"/>
      <c r="X111" s="1"/>
      <c r="Y111" s="1"/>
    </row>
    <row r="112" spans="1:38" ht="12.75" customHeight="1">
      <c r="A112" s="139" t="s">
        <v>599</v>
      </c>
      <c r="B112" s="132"/>
      <c r="C112" s="132"/>
      <c r="D112" s="132"/>
      <c r="E112" s="6"/>
      <c r="F112" s="140" t="s">
        <v>602</v>
      </c>
      <c r="G112" s="6"/>
      <c r="H112" s="6" t="s">
        <v>824</v>
      </c>
      <c r="I112" s="6"/>
      <c r="J112" s="1"/>
      <c r="K112" s="6"/>
      <c r="L112" s="6"/>
      <c r="M112" s="6"/>
      <c r="N112" s="1"/>
      <c r="O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38" ht="12.75" customHeight="1">
      <c r="A113" s="139"/>
      <c r="B113" s="132"/>
      <c r="C113" s="132"/>
      <c r="D113" s="132"/>
      <c r="E113" s="6"/>
      <c r="F113" s="140"/>
      <c r="G113" s="6"/>
      <c r="H113" s="6"/>
      <c r="I113" s="6"/>
      <c r="J113" s="1"/>
      <c r="K113" s="6"/>
      <c r="L113" s="6"/>
      <c r="M113" s="6"/>
      <c r="N113" s="1"/>
      <c r="O113" s="1"/>
      <c r="Q113" s="1"/>
      <c r="R113" s="59"/>
      <c r="S113" s="1"/>
      <c r="T113" s="1"/>
      <c r="U113" s="1"/>
      <c r="V113" s="1"/>
      <c r="W113" s="1"/>
      <c r="X113" s="1"/>
      <c r="Y113" s="1"/>
      <c r="Z113" s="1"/>
    </row>
    <row r="114" spans="1:38" ht="12.75" customHeight="1">
      <c r="A114" s="1"/>
      <c r="B114" s="147" t="s">
        <v>619</v>
      </c>
      <c r="C114" s="147"/>
      <c r="D114" s="147"/>
      <c r="E114" s="147"/>
      <c r="F114" s="148"/>
      <c r="G114" s="6"/>
      <c r="H114" s="6"/>
      <c r="I114" s="149"/>
      <c r="J114" s="150"/>
      <c r="K114" s="151"/>
      <c r="L114" s="150"/>
      <c r="M114" s="6"/>
      <c r="N114" s="1"/>
      <c r="O114" s="1"/>
      <c r="Q114" s="1"/>
      <c r="R114" s="59"/>
      <c r="S114" s="1"/>
      <c r="T114" s="1"/>
      <c r="U114" s="1"/>
      <c r="V114" s="1"/>
      <c r="W114" s="1"/>
      <c r="X114" s="1"/>
      <c r="Y114" s="1"/>
      <c r="Z114" s="1"/>
    </row>
    <row r="115" spans="1:38" ht="38.25" customHeight="1">
      <c r="A115" s="99" t="s">
        <v>16</v>
      </c>
      <c r="B115" s="100" t="s">
        <v>570</v>
      </c>
      <c r="C115" s="100"/>
      <c r="D115" s="101" t="s">
        <v>581</v>
      </c>
      <c r="E115" s="100" t="s">
        <v>582</v>
      </c>
      <c r="F115" s="100" t="s">
        <v>583</v>
      </c>
      <c r="G115" s="100" t="s">
        <v>604</v>
      </c>
      <c r="H115" s="100" t="s">
        <v>585</v>
      </c>
      <c r="I115" s="100" t="s">
        <v>586</v>
      </c>
      <c r="J115" s="191" t="s">
        <v>587</v>
      </c>
      <c r="K115" s="152" t="s">
        <v>605</v>
      </c>
      <c r="L115" s="166" t="s">
        <v>613</v>
      </c>
      <c r="M115" s="100" t="s">
        <v>614</v>
      </c>
      <c r="N115" s="153" t="s">
        <v>589</v>
      </c>
      <c r="O115" s="102" t="s">
        <v>590</v>
      </c>
      <c r="P115" s="100" t="s">
        <v>591</v>
      </c>
      <c r="Q115" s="101" t="s">
        <v>592</v>
      </c>
      <c r="R115" s="59"/>
      <c r="S115" s="1"/>
      <c r="T115" s="1"/>
      <c r="U115" s="1"/>
      <c r="V115" s="1"/>
      <c r="W115" s="1"/>
      <c r="X115" s="1"/>
      <c r="Y115" s="1"/>
      <c r="Z115" s="1"/>
    </row>
    <row r="116" spans="1:38" ht="14.25" customHeight="1">
      <c r="A116" s="113"/>
      <c r="B116" s="115"/>
      <c r="C116" s="192"/>
      <c r="D116" s="116"/>
      <c r="E116" s="117"/>
      <c r="F116" s="193"/>
      <c r="G116" s="113"/>
      <c r="H116" s="117"/>
      <c r="I116" s="118"/>
      <c r="J116" s="194"/>
      <c r="K116" s="194"/>
      <c r="L116" s="195"/>
      <c r="M116" s="107"/>
      <c r="N116" s="195"/>
      <c r="O116" s="196"/>
      <c r="P116" s="197"/>
      <c r="Q116" s="198"/>
      <c r="R116" s="160"/>
      <c r="S116" s="126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38" ht="14.25" customHeight="1">
      <c r="A117" s="113"/>
      <c r="B117" s="115"/>
      <c r="C117" s="192"/>
      <c r="D117" s="116"/>
      <c r="E117" s="117"/>
      <c r="F117" s="193"/>
      <c r="G117" s="113"/>
      <c r="H117" s="117"/>
      <c r="I117" s="118"/>
      <c r="J117" s="194"/>
      <c r="K117" s="194"/>
      <c r="L117" s="195"/>
      <c r="M117" s="107"/>
      <c r="N117" s="195"/>
      <c r="O117" s="196"/>
      <c r="P117" s="197"/>
      <c r="Q117" s="198"/>
      <c r="R117" s="160"/>
      <c r="S117" s="126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38" ht="14.25" customHeight="1">
      <c r="A118" s="113"/>
      <c r="B118" s="115"/>
      <c r="C118" s="192"/>
      <c r="D118" s="116"/>
      <c r="E118" s="117"/>
      <c r="F118" s="193"/>
      <c r="G118" s="113"/>
      <c r="H118" s="117"/>
      <c r="I118" s="118"/>
      <c r="J118" s="194"/>
      <c r="K118" s="194"/>
      <c r="L118" s="195"/>
      <c r="M118" s="107"/>
      <c r="N118" s="195"/>
      <c r="O118" s="196"/>
      <c r="P118" s="197"/>
      <c r="Q118" s="198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4.25" customHeight="1">
      <c r="A119" s="113"/>
      <c r="B119" s="115"/>
      <c r="C119" s="192"/>
      <c r="D119" s="116"/>
      <c r="E119" s="117"/>
      <c r="F119" s="194"/>
      <c r="G119" s="113"/>
      <c r="H119" s="117"/>
      <c r="I119" s="118"/>
      <c r="J119" s="194"/>
      <c r="K119" s="194"/>
      <c r="L119" s="195"/>
      <c r="M119" s="107"/>
      <c r="N119" s="195"/>
      <c r="O119" s="196"/>
      <c r="P119" s="197"/>
      <c r="Q119" s="198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113"/>
      <c r="B120" s="115"/>
      <c r="C120" s="192"/>
      <c r="D120" s="116"/>
      <c r="E120" s="117"/>
      <c r="F120" s="194"/>
      <c r="G120" s="113"/>
      <c r="H120" s="117"/>
      <c r="I120" s="118"/>
      <c r="J120" s="194"/>
      <c r="K120" s="194"/>
      <c r="L120" s="195"/>
      <c r="M120" s="107"/>
      <c r="N120" s="195"/>
      <c r="O120" s="196"/>
      <c r="P120" s="197"/>
      <c r="Q120" s="198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113"/>
      <c r="B121" s="115"/>
      <c r="C121" s="192"/>
      <c r="D121" s="116"/>
      <c r="E121" s="117"/>
      <c r="F121" s="193"/>
      <c r="G121" s="113"/>
      <c r="H121" s="117"/>
      <c r="I121" s="118"/>
      <c r="J121" s="194"/>
      <c r="K121" s="194"/>
      <c r="L121" s="195"/>
      <c r="M121" s="107"/>
      <c r="N121" s="195"/>
      <c r="O121" s="196"/>
      <c r="P121" s="197"/>
      <c r="Q121" s="198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13"/>
      <c r="B122" s="115"/>
      <c r="C122" s="192"/>
      <c r="D122" s="116"/>
      <c r="E122" s="117"/>
      <c r="F122" s="193"/>
      <c r="G122" s="113"/>
      <c r="H122" s="117"/>
      <c r="I122" s="118"/>
      <c r="J122" s="194"/>
      <c r="K122" s="194"/>
      <c r="L122" s="194"/>
      <c r="M122" s="194"/>
      <c r="N122" s="195"/>
      <c r="O122" s="199"/>
      <c r="P122" s="197"/>
      <c r="Q122" s="198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113"/>
      <c r="B123" s="115"/>
      <c r="C123" s="192"/>
      <c r="D123" s="116"/>
      <c r="E123" s="117"/>
      <c r="F123" s="194"/>
      <c r="G123" s="113"/>
      <c r="H123" s="117"/>
      <c r="I123" s="118"/>
      <c r="J123" s="194"/>
      <c r="K123" s="194"/>
      <c r="L123" s="195"/>
      <c r="M123" s="107"/>
      <c r="N123" s="195"/>
      <c r="O123" s="196"/>
      <c r="P123" s="197"/>
      <c r="Q123" s="198"/>
      <c r="R123" s="160"/>
      <c r="S123" s="126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113"/>
      <c r="B124" s="115"/>
      <c r="C124" s="192"/>
      <c r="D124" s="116"/>
      <c r="E124" s="117"/>
      <c r="F124" s="193"/>
      <c r="G124" s="113"/>
      <c r="H124" s="117"/>
      <c r="I124" s="118"/>
      <c r="J124" s="200"/>
      <c r="K124" s="200"/>
      <c r="L124" s="200"/>
      <c r="M124" s="200"/>
      <c r="N124" s="201"/>
      <c r="O124" s="196"/>
      <c r="P124" s="119"/>
      <c r="Q124" s="198"/>
      <c r="R124" s="160"/>
      <c r="S124" s="126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>
      <c r="A125" s="139"/>
      <c r="B125" s="132"/>
      <c r="C125" s="132"/>
      <c r="D125" s="132"/>
      <c r="E125" s="6"/>
      <c r="F125" s="140"/>
      <c r="G125" s="6"/>
      <c r="H125" s="6"/>
      <c r="I125" s="6"/>
      <c r="J125" s="1"/>
      <c r="K125" s="6"/>
      <c r="L125" s="6"/>
      <c r="M125" s="6"/>
      <c r="N125" s="1"/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39"/>
      <c r="B126" s="132"/>
      <c r="C126" s="132"/>
      <c r="D126" s="132"/>
      <c r="E126" s="6"/>
      <c r="F126" s="140"/>
      <c r="G126" s="59"/>
      <c r="H126" s="44"/>
      <c r="I126" s="59"/>
      <c r="J126" s="6"/>
      <c r="K126" s="162"/>
      <c r="L126" s="163"/>
      <c r="M126" s="6"/>
      <c r="N126" s="122"/>
      <c r="O126" s="164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59"/>
      <c r="B127" s="121"/>
      <c r="C127" s="121"/>
      <c r="D127" s="44"/>
      <c r="E127" s="59"/>
      <c r="F127" s="59"/>
      <c r="G127" s="59"/>
      <c r="H127" s="44"/>
      <c r="I127" s="59"/>
      <c r="J127" s="6"/>
      <c r="K127" s="162"/>
      <c r="L127" s="163"/>
      <c r="M127" s="6"/>
      <c r="N127" s="122"/>
      <c r="O127" s="164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44"/>
      <c r="B128" s="202" t="s">
        <v>620</v>
      </c>
      <c r="C128" s="202"/>
      <c r="D128" s="202"/>
      <c r="E128" s="202"/>
      <c r="F128" s="6"/>
      <c r="G128" s="6"/>
      <c r="H128" s="150"/>
      <c r="I128" s="6"/>
      <c r="J128" s="150"/>
      <c r="K128" s="151"/>
      <c r="L128" s="6"/>
      <c r="M128" s="6"/>
      <c r="N128" s="1"/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38.25" customHeight="1">
      <c r="A129" s="99" t="s">
        <v>16</v>
      </c>
      <c r="B129" s="100" t="s">
        <v>570</v>
      </c>
      <c r="C129" s="100"/>
      <c r="D129" s="101" t="s">
        <v>581</v>
      </c>
      <c r="E129" s="100" t="s">
        <v>582</v>
      </c>
      <c r="F129" s="100" t="s">
        <v>583</v>
      </c>
      <c r="G129" s="100" t="s">
        <v>621</v>
      </c>
      <c r="H129" s="100" t="s">
        <v>622</v>
      </c>
      <c r="I129" s="100" t="s">
        <v>586</v>
      </c>
      <c r="J129" s="203" t="s">
        <v>587</v>
      </c>
      <c r="K129" s="100" t="s">
        <v>588</v>
      </c>
      <c r="L129" s="100" t="s">
        <v>623</v>
      </c>
      <c r="M129" s="100" t="s">
        <v>591</v>
      </c>
      <c r="N129" s="101" t="s">
        <v>592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4">
        <v>1</v>
      </c>
      <c r="B130" s="205">
        <v>41579</v>
      </c>
      <c r="C130" s="205"/>
      <c r="D130" s="206" t="s">
        <v>624</v>
      </c>
      <c r="E130" s="207" t="s">
        <v>625</v>
      </c>
      <c r="F130" s="208">
        <v>82</v>
      </c>
      <c r="G130" s="207" t="s">
        <v>626</v>
      </c>
      <c r="H130" s="207">
        <v>100</v>
      </c>
      <c r="I130" s="209">
        <v>100</v>
      </c>
      <c r="J130" s="210" t="s">
        <v>627</v>
      </c>
      <c r="K130" s="211">
        <f t="shared" ref="K130:K182" si="76">H130-F130</f>
        <v>18</v>
      </c>
      <c r="L130" s="212">
        <f t="shared" ref="L130:L182" si="77">K130/F130</f>
        <v>0.21951219512195122</v>
      </c>
      <c r="M130" s="207" t="s">
        <v>593</v>
      </c>
      <c r="N130" s="213">
        <v>42657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4">
        <v>2</v>
      </c>
      <c r="B131" s="205">
        <v>41794</v>
      </c>
      <c r="C131" s="205"/>
      <c r="D131" s="206" t="s">
        <v>628</v>
      </c>
      <c r="E131" s="207" t="s">
        <v>595</v>
      </c>
      <c r="F131" s="208">
        <v>257</v>
      </c>
      <c r="G131" s="207" t="s">
        <v>626</v>
      </c>
      <c r="H131" s="207">
        <v>300</v>
      </c>
      <c r="I131" s="209">
        <v>300</v>
      </c>
      <c r="J131" s="210" t="s">
        <v>627</v>
      </c>
      <c r="K131" s="211">
        <f t="shared" si="76"/>
        <v>43</v>
      </c>
      <c r="L131" s="212">
        <f t="shared" si="77"/>
        <v>0.16731517509727625</v>
      </c>
      <c r="M131" s="207" t="s">
        <v>593</v>
      </c>
      <c r="N131" s="213">
        <v>41822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4">
        <v>3</v>
      </c>
      <c r="B132" s="205">
        <v>41828</v>
      </c>
      <c r="C132" s="205"/>
      <c r="D132" s="206" t="s">
        <v>629</v>
      </c>
      <c r="E132" s="207" t="s">
        <v>595</v>
      </c>
      <c r="F132" s="208">
        <v>393</v>
      </c>
      <c r="G132" s="207" t="s">
        <v>626</v>
      </c>
      <c r="H132" s="207">
        <v>468</v>
      </c>
      <c r="I132" s="209">
        <v>468</v>
      </c>
      <c r="J132" s="210" t="s">
        <v>627</v>
      </c>
      <c r="K132" s="211">
        <f t="shared" si="76"/>
        <v>75</v>
      </c>
      <c r="L132" s="212">
        <f t="shared" si="77"/>
        <v>0.19083969465648856</v>
      </c>
      <c r="M132" s="207" t="s">
        <v>593</v>
      </c>
      <c r="N132" s="213">
        <v>41863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4">
        <v>4</v>
      </c>
      <c r="B133" s="205">
        <v>41857</v>
      </c>
      <c r="C133" s="205"/>
      <c r="D133" s="206" t="s">
        <v>630</v>
      </c>
      <c r="E133" s="207" t="s">
        <v>595</v>
      </c>
      <c r="F133" s="208">
        <v>205</v>
      </c>
      <c r="G133" s="207" t="s">
        <v>626</v>
      </c>
      <c r="H133" s="207">
        <v>275</v>
      </c>
      <c r="I133" s="209">
        <v>250</v>
      </c>
      <c r="J133" s="210" t="s">
        <v>627</v>
      </c>
      <c r="K133" s="211">
        <f t="shared" si="76"/>
        <v>70</v>
      </c>
      <c r="L133" s="212">
        <f t="shared" si="77"/>
        <v>0.34146341463414637</v>
      </c>
      <c r="M133" s="207" t="s">
        <v>593</v>
      </c>
      <c r="N133" s="213">
        <v>41962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4">
        <v>5</v>
      </c>
      <c r="B134" s="205">
        <v>41886</v>
      </c>
      <c r="C134" s="205"/>
      <c r="D134" s="206" t="s">
        <v>631</v>
      </c>
      <c r="E134" s="207" t="s">
        <v>595</v>
      </c>
      <c r="F134" s="208">
        <v>162</v>
      </c>
      <c r="G134" s="207" t="s">
        <v>626</v>
      </c>
      <c r="H134" s="207">
        <v>190</v>
      </c>
      <c r="I134" s="209">
        <v>190</v>
      </c>
      <c r="J134" s="210" t="s">
        <v>627</v>
      </c>
      <c r="K134" s="211">
        <f t="shared" si="76"/>
        <v>28</v>
      </c>
      <c r="L134" s="212">
        <f t="shared" si="77"/>
        <v>0.1728395061728395</v>
      </c>
      <c r="M134" s="207" t="s">
        <v>593</v>
      </c>
      <c r="N134" s="213">
        <v>42006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4">
        <v>6</v>
      </c>
      <c r="B135" s="205">
        <v>41886</v>
      </c>
      <c r="C135" s="205"/>
      <c r="D135" s="206" t="s">
        <v>632</v>
      </c>
      <c r="E135" s="207" t="s">
        <v>595</v>
      </c>
      <c r="F135" s="208">
        <v>75</v>
      </c>
      <c r="G135" s="207" t="s">
        <v>626</v>
      </c>
      <c r="H135" s="207">
        <v>91.5</v>
      </c>
      <c r="I135" s="209" t="s">
        <v>633</v>
      </c>
      <c r="J135" s="210" t="s">
        <v>634</v>
      </c>
      <c r="K135" s="211">
        <f t="shared" si="76"/>
        <v>16.5</v>
      </c>
      <c r="L135" s="212">
        <f t="shared" si="77"/>
        <v>0.22</v>
      </c>
      <c r="M135" s="207" t="s">
        <v>593</v>
      </c>
      <c r="N135" s="213">
        <v>41954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4">
        <v>7</v>
      </c>
      <c r="B136" s="205">
        <v>41913</v>
      </c>
      <c r="C136" s="205"/>
      <c r="D136" s="206" t="s">
        <v>635</v>
      </c>
      <c r="E136" s="207" t="s">
        <v>595</v>
      </c>
      <c r="F136" s="208">
        <v>850</v>
      </c>
      <c r="G136" s="207" t="s">
        <v>626</v>
      </c>
      <c r="H136" s="207">
        <v>982.5</v>
      </c>
      <c r="I136" s="209">
        <v>1050</v>
      </c>
      <c r="J136" s="210" t="s">
        <v>636</v>
      </c>
      <c r="K136" s="211">
        <f t="shared" si="76"/>
        <v>132.5</v>
      </c>
      <c r="L136" s="212">
        <f t="shared" si="77"/>
        <v>0.15588235294117647</v>
      </c>
      <c r="M136" s="207" t="s">
        <v>593</v>
      </c>
      <c r="N136" s="213">
        <v>42039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4">
        <v>8</v>
      </c>
      <c r="B137" s="205">
        <v>41913</v>
      </c>
      <c r="C137" s="205"/>
      <c r="D137" s="206" t="s">
        <v>637</v>
      </c>
      <c r="E137" s="207" t="s">
        <v>595</v>
      </c>
      <c r="F137" s="208">
        <v>475</v>
      </c>
      <c r="G137" s="207" t="s">
        <v>626</v>
      </c>
      <c r="H137" s="207">
        <v>515</v>
      </c>
      <c r="I137" s="209">
        <v>600</v>
      </c>
      <c r="J137" s="210" t="s">
        <v>638</v>
      </c>
      <c r="K137" s="211">
        <f t="shared" si="76"/>
        <v>40</v>
      </c>
      <c r="L137" s="212">
        <f t="shared" si="77"/>
        <v>8.4210526315789472E-2</v>
      </c>
      <c r="M137" s="207" t="s">
        <v>593</v>
      </c>
      <c r="N137" s="213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4">
        <v>9</v>
      </c>
      <c r="B138" s="205">
        <v>41913</v>
      </c>
      <c r="C138" s="205"/>
      <c r="D138" s="206" t="s">
        <v>639</v>
      </c>
      <c r="E138" s="207" t="s">
        <v>595</v>
      </c>
      <c r="F138" s="208">
        <v>86</v>
      </c>
      <c r="G138" s="207" t="s">
        <v>626</v>
      </c>
      <c r="H138" s="207">
        <v>99</v>
      </c>
      <c r="I138" s="209">
        <v>140</v>
      </c>
      <c r="J138" s="210" t="s">
        <v>640</v>
      </c>
      <c r="K138" s="211">
        <f t="shared" si="76"/>
        <v>13</v>
      </c>
      <c r="L138" s="212">
        <f t="shared" si="77"/>
        <v>0.15116279069767441</v>
      </c>
      <c r="M138" s="207" t="s">
        <v>593</v>
      </c>
      <c r="N138" s="213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4">
        <v>10</v>
      </c>
      <c r="B139" s="205">
        <v>41926</v>
      </c>
      <c r="C139" s="205"/>
      <c r="D139" s="206" t="s">
        <v>641</v>
      </c>
      <c r="E139" s="207" t="s">
        <v>595</v>
      </c>
      <c r="F139" s="208">
        <v>496.6</v>
      </c>
      <c r="G139" s="207" t="s">
        <v>626</v>
      </c>
      <c r="H139" s="207">
        <v>621</v>
      </c>
      <c r="I139" s="209">
        <v>580</v>
      </c>
      <c r="J139" s="210" t="s">
        <v>627</v>
      </c>
      <c r="K139" s="211">
        <f t="shared" si="76"/>
        <v>124.39999999999998</v>
      </c>
      <c r="L139" s="212">
        <f t="shared" si="77"/>
        <v>0.25050342327829234</v>
      </c>
      <c r="M139" s="207" t="s">
        <v>593</v>
      </c>
      <c r="N139" s="213">
        <v>42605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4">
        <v>11</v>
      </c>
      <c r="B140" s="205">
        <v>41926</v>
      </c>
      <c r="C140" s="205"/>
      <c r="D140" s="206" t="s">
        <v>642</v>
      </c>
      <c r="E140" s="207" t="s">
        <v>595</v>
      </c>
      <c r="F140" s="208">
        <v>2481.9</v>
      </c>
      <c r="G140" s="207" t="s">
        <v>626</v>
      </c>
      <c r="H140" s="207">
        <v>2840</v>
      </c>
      <c r="I140" s="209">
        <v>2870</v>
      </c>
      <c r="J140" s="210" t="s">
        <v>643</v>
      </c>
      <c r="K140" s="211">
        <f t="shared" si="76"/>
        <v>358.09999999999991</v>
      </c>
      <c r="L140" s="212">
        <f t="shared" si="77"/>
        <v>0.14428462065353154</v>
      </c>
      <c r="M140" s="207" t="s">
        <v>593</v>
      </c>
      <c r="N140" s="213">
        <v>42017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4">
        <v>12</v>
      </c>
      <c r="B141" s="205">
        <v>41928</v>
      </c>
      <c r="C141" s="205"/>
      <c r="D141" s="206" t="s">
        <v>644</v>
      </c>
      <c r="E141" s="207" t="s">
        <v>595</v>
      </c>
      <c r="F141" s="208">
        <v>84.5</v>
      </c>
      <c r="G141" s="207" t="s">
        <v>626</v>
      </c>
      <c r="H141" s="207">
        <v>93</v>
      </c>
      <c r="I141" s="209">
        <v>110</v>
      </c>
      <c r="J141" s="210" t="s">
        <v>645</v>
      </c>
      <c r="K141" s="211">
        <f t="shared" si="76"/>
        <v>8.5</v>
      </c>
      <c r="L141" s="212">
        <f t="shared" si="77"/>
        <v>0.10059171597633136</v>
      </c>
      <c r="M141" s="207" t="s">
        <v>593</v>
      </c>
      <c r="N141" s="213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4">
        <v>13</v>
      </c>
      <c r="B142" s="205">
        <v>41928</v>
      </c>
      <c r="C142" s="205"/>
      <c r="D142" s="206" t="s">
        <v>646</v>
      </c>
      <c r="E142" s="207" t="s">
        <v>595</v>
      </c>
      <c r="F142" s="208">
        <v>401</v>
      </c>
      <c r="G142" s="207" t="s">
        <v>626</v>
      </c>
      <c r="H142" s="207">
        <v>428</v>
      </c>
      <c r="I142" s="209">
        <v>450</v>
      </c>
      <c r="J142" s="210" t="s">
        <v>647</v>
      </c>
      <c r="K142" s="211">
        <f t="shared" si="76"/>
        <v>27</v>
      </c>
      <c r="L142" s="212">
        <f t="shared" si="77"/>
        <v>6.7331670822942641E-2</v>
      </c>
      <c r="M142" s="207" t="s">
        <v>593</v>
      </c>
      <c r="N142" s="213">
        <v>42020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4">
        <v>14</v>
      </c>
      <c r="B143" s="205">
        <v>41928</v>
      </c>
      <c r="C143" s="205"/>
      <c r="D143" s="206" t="s">
        <v>648</v>
      </c>
      <c r="E143" s="207" t="s">
        <v>595</v>
      </c>
      <c r="F143" s="208">
        <v>101</v>
      </c>
      <c r="G143" s="207" t="s">
        <v>626</v>
      </c>
      <c r="H143" s="207">
        <v>112</v>
      </c>
      <c r="I143" s="209">
        <v>120</v>
      </c>
      <c r="J143" s="210" t="s">
        <v>649</v>
      </c>
      <c r="K143" s="211">
        <f t="shared" si="76"/>
        <v>11</v>
      </c>
      <c r="L143" s="212">
        <f t="shared" si="77"/>
        <v>0.10891089108910891</v>
      </c>
      <c r="M143" s="207" t="s">
        <v>593</v>
      </c>
      <c r="N143" s="213">
        <v>41939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4">
        <v>15</v>
      </c>
      <c r="B144" s="205">
        <v>41954</v>
      </c>
      <c r="C144" s="205"/>
      <c r="D144" s="206" t="s">
        <v>650</v>
      </c>
      <c r="E144" s="207" t="s">
        <v>595</v>
      </c>
      <c r="F144" s="208">
        <v>59</v>
      </c>
      <c r="G144" s="207" t="s">
        <v>626</v>
      </c>
      <c r="H144" s="207">
        <v>76</v>
      </c>
      <c r="I144" s="209">
        <v>76</v>
      </c>
      <c r="J144" s="210" t="s">
        <v>627</v>
      </c>
      <c r="K144" s="211">
        <f t="shared" si="76"/>
        <v>17</v>
      </c>
      <c r="L144" s="212">
        <f t="shared" si="77"/>
        <v>0.28813559322033899</v>
      </c>
      <c r="M144" s="207" t="s">
        <v>593</v>
      </c>
      <c r="N144" s="213">
        <v>43032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4">
        <v>16</v>
      </c>
      <c r="B145" s="205">
        <v>41954</v>
      </c>
      <c r="C145" s="205"/>
      <c r="D145" s="206" t="s">
        <v>639</v>
      </c>
      <c r="E145" s="207" t="s">
        <v>595</v>
      </c>
      <c r="F145" s="208">
        <v>99</v>
      </c>
      <c r="G145" s="207" t="s">
        <v>626</v>
      </c>
      <c r="H145" s="207">
        <v>120</v>
      </c>
      <c r="I145" s="209">
        <v>120</v>
      </c>
      <c r="J145" s="210" t="s">
        <v>607</v>
      </c>
      <c r="K145" s="211">
        <f t="shared" si="76"/>
        <v>21</v>
      </c>
      <c r="L145" s="212">
        <f t="shared" si="77"/>
        <v>0.21212121212121213</v>
      </c>
      <c r="M145" s="207" t="s">
        <v>593</v>
      </c>
      <c r="N145" s="213">
        <v>41960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4">
        <v>17</v>
      </c>
      <c r="B146" s="205">
        <v>41956</v>
      </c>
      <c r="C146" s="205"/>
      <c r="D146" s="206" t="s">
        <v>651</v>
      </c>
      <c r="E146" s="207" t="s">
        <v>595</v>
      </c>
      <c r="F146" s="208">
        <v>22</v>
      </c>
      <c r="G146" s="207" t="s">
        <v>626</v>
      </c>
      <c r="H146" s="207">
        <v>33.549999999999997</v>
      </c>
      <c r="I146" s="209">
        <v>32</v>
      </c>
      <c r="J146" s="210" t="s">
        <v>652</v>
      </c>
      <c r="K146" s="211">
        <f t="shared" si="76"/>
        <v>11.549999999999997</v>
      </c>
      <c r="L146" s="212">
        <f t="shared" si="77"/>
        <v>0.52499999999999991</v>
      </c>
      <c r="M146" s="207" t="s">
        <v>593</v>
      </c>
      <c r="N146" s="213">
        <v>42188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4">
        <v>18</v>
      </c>
      <c r="B147" s="205">
        <v>41976</v>
      </c>
      <c r="C147" s="205"/>
      <c r="D147" s="206" t="s">
        <v>653</v>
      </c>
      <c r="E147" s="207" t="s">
        <v>595</v>
      </c>
      <c r="F147" s="208">
        <v>440</v>
      </c>
      <c r="G147" s="207" t="s">
        <v>626</v>
      </c>
      <c r="H147" s="207">
        <v>520</v>
      </c>
      <c r="I147" s="209">
        <v>520</v>
      </c>
      <c r="J147" s="210" t="s">
        <v>654</v>
      </c>
      <c r="K147" s="211">
        <f t="shared" si="76"/>
        <v>80</v>
      </c>
      <c r="L147" s="212">
        <f t="shared" si="77"/>
        <v>0.18181818181818182</v>
      </c>
      <c r="M147" s="207" t="s">
        <v>593</v>
      </c>
      <c r="N147" s="213">
        <v>42208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4">
        <v>19</v>
      </c>
      <c r="B148" s="205">
        <v>41976</v>
      </c>
      <c r="C148" s="205"/>
      <c r="D148" s="206" t="s">
        <v>655</v>
      </c>
      <c r="E148" s="207" t="s">
        <v>595</v>
      </c>
      <c r="F148" s="208">
        <v>360</v>
      </c>
      <c r="G148" s="207" t="s">
        <v>626</v>
      </c>
      <c r="H148" s="207">
        <v>427</v>
      </c>
      <c r="I148" s="209">
        <v>425</v>
      </c>
      <c r="J148" s="210" t="s">
        <v>656</v>
      </c>
      <c r="K148" s="211">
        <f t="shared" si="76"/>
        <v>67</v>
      </c>
      <c r="L148" s="212">
        <f t="shared" si="77"/>
        <v>0.18611111111111112</v>
      </c>
      <c r="M148" s="207" t="s">
        <v>593</v>
      </c>
      <c r="N148" s="213">
        <v>42058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4">
        <v>20</v>
      </c>
      <c r="B149" s="205">
        <v>42012</v>
      </c>
      <c r="C149" s="205"/>
      <c r="D149" s="206" t="s">
        <v>657</v>
      </c>
      <c r="E149" s="207" t="s">
        <v>595</v>
      </c>
      <c r="F149" s="208">
        <v>360</v>
      </c>
      <c r="G149" s="207" t="s">
        <v>626</v>
      </c>
      <c r="H149" s="207">
        <v>455</v>
      </c>
      <c r="I149" s="209">
        <v>420</v>
      </c>
      <c r="J149" s="210" t="s">
        <v>658</v>
      </c>
      <c r="K149" s="211">
        <f t="shared" si="76"/>
        <v>95</v>
      </c>
      <c r="L149" s="212">
        <f t="shared" si="77"/>
        <v>0.2638888888888889</v>
      </c>
      <c r="M149" s="207" t="s">
        <v>593</v>
      </c>
      <c r="N149" s="213">
        <v>42024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4">
        <v>21</v>
      </c>
      <c r="B150" s="205">
        <v>42012</v>
      </c>
      <c r="C150" s="205"/>
      <c r="D150" s="206" t="s">
        <v>659</v>
      </c>
      <c r="E150" s="207" t="s">
        <v>595</v>
      </c>
      <c r="F150" s="208">
        <v>130</v>
      </c>
      <c r="G150" s="207"/>
      <c r="H150" s="207">
        <v>175.5</v>
      </c>
      <c r="I150" s="209">
        <v>165</v>
      </c>
      <c r="J150" s="210" t="s">
        <v>660</v>
      </c>
      <c r="K150" s="211">
        <f t="shared" si="76"/>
        <v>45.5</v>
      </c>
      <c r="L150" s="212">
        <f t="shared" si="77"/>
        <v>0.35</v>
      </c>
      <c r="M150" s="207" t="s">
        <v>593</v>
      </c>
      <c r="N150" s="213">
        <v>43088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4">
        <v>22</v>
      </c>
      <c r="B151" s="205">
        <v>42040</v>
      </c>
      <c r="C151" s="205"/>
      <c r="D151" s="206" t="s">
        <v>384</v>
      </c>
      <c r="E151" s="207" t="s">
        <v>625</v>
      </c>
      <c r="F151" s="208">
        <v>98</v>
      </c>
      <c r="G151" s="207"/>
      <c r="H151" s="207">
        <v>120</v>
      </c>
      <c r="I151" s="209">
        <v>120</v>
      </c>
      <c r="J151" s="210" t="s">
        <v>627</v>
      </c>
      <c r="K151" s="211">
        <f t="shared" si="76"/>
        <v>22</v>
      </c>
      <c r="L151" s="212">
        <f t="shared" si="77"/>
        <v>0.22448979591836735</v>
      </c>
      <c r="M151" s="207" t="s">
        <v>593</v>
      </c>
      <c r="N151" s="213">
        <v>42753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4">
        <v>23</v>
      </c>
      <c r="B152" s="205">
        <v>42040</v>
      </c>
      <c r="C152" s="205"/>
      <c r="D152" s="206" t="s">
        <v>661</v>
      </c>
      <c r="E152" s="207" t="s">
        <v>625</v>
      </c>
      <c r="F152" s="208">
        <v>196</v>
      </c>
      <c r="G152" s="207"/>
      <c r="H152" s="207">
        <v>262</v>
      </c>
      <c r="I152" s="209">
        <v>255</v>
      </c>
      <c r="J152" s="210" t="s">
        <v>627</v>
      </c>
      <c r="K152" s="211">
        <f t="shared" si="76"/>
        <v>66</v>
      </c>
      <c r="L152" s="212">
        <f t="shared" si="77"/>
        <v>0.33673469387755101</v>
      </c>
      <c r="M152" s="207" t="s">
        <v>593</v>
      </c>
      <c r="N152" s="213">
        <v>42599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14">
        <v>24</v>
      </c>
      <c r="B153" s="215">
        <v>42067</v>
      </c>
      <c r="C153" s="215"/>
      <c r="D153" s="216" t="s">
        <v>383</v>
      </c>
      <c r="E153" s="217" t="s">
        <v>625</v>
      </c>
      <c r="F153" s="218">
        <v>235</v>
      </c>
      <c r="G153" s="218"/>
      <c r="H153" s="219">
        <v>77</v>
      </c>
      <c r="I153" s="219" t="s">
        <v>662</v>
      </c>
      <c r="J153" s="220" t="s">
        <v>663</v>
      </c>
      <c r="K153" s="221">
        <f t="shared" si="76"/>
        <v>-158</v>
      </c>
      <c r="L153" s="222">
        <f t="shared" si="77"/>
        <v>-0.67234042553191486</v>
      </c>
      <c r="M153" s="218" t="s">
        <v>606</v>
      </c>
      <c r="N153" s="215">
        <v>43522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4">
        <v>25</v>
      </c>
      <c r="B154" s="205">
        <v>42067</v>
      </c>
      <c r="C154" s="205"/>
      <c r="D154" s="206" t="s">
        <v>664</v>
      </c>
      <c r="E154" s="207" t="s">
        <v>625</v>
      </c>
      <c r="F154" s="208">
        <v>185</v>
      </c>
      <c r="G154" s="207"/>
      <c r="H154" s="207">
        <v>224</v>
      </c>
      <c r="I154" s="209" t="s">
        <v>665</v>
      </c>
      <c r="J154" s="210" t="s">
        <v>627</v>
      </c>
      <c r="K154" s="211">
        <f t="shared" si="76"/>
        <v>39</v>
      </c>
      <c r="L154" s="212">
        <f t="shared" si="77"/>
        <v>0.21081081081081082</v>
      </c>
      <c r="M154" s="207" t="s">
        <v>593</v>
      </c>
      <c r="N154" s="213">
        <v>42647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14">
        <v>26</v>
      </c>
      <c r="B155" s="215">
        <v>42090</v>
      </c>
      <c r="C155" s="215"/>
      <c r="D155" s="223" t="s">
        <v>666</v>
      </c>
      <c r="E155" s="218" t="s">
        <v>625</v>
      </c>
      <c r="F155" s="218">
        <v>49.5</v>
      </c>
      <c r="G155" s="219"/>
      <c r="H155" s="219">
        <v>15.85</v>
      </c>
      <c r="I155" s="219">
        <v>67</v>
      </c>
      <c r="J155" s="220" t="s">
        <v>667</v>
      </c>
      <c r="K155" s="219">
        <f t="shared" si="76"/>
        <v>-33.65</v>
      </c>
      <c r="L155" s="224">
        <f t="shared" si="77"/>
        <v>-0.67979797979797973</v>
      </c>
      <c r="M155" s="218" t="s">
        <v>606</v>
      </c>
      <c r="N155" s="225">
        <v>43627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4">
        <v>27</v>
      </c>
      <c r="B156" s="205">
        <v>42093</v>
      </c>
      <c r="C156" s="205"/>
      <c r="D156" s="206" t="s">
        <v>668</v>
      </c>
      <c r="E156" s="207" t="s">
        <v>625</v>
      </c>
      <c r="F156" s="208">
        <v>183.5</v>
      </c>
      <c r="G156" s="207"/>
      <c r="H156" s="207">
        <v>219</v>
      </c>
      <c r="I156" s="209">
        <v>218</v>
      </c>
      <c r="J156" s="210" t="s">
        <v>669</v>
      </c>
      <c r="K156" s="211">
        <f t="shared" si="76"/>
        <v>35.5</v>
      </c>
      <c r="L156" s="212">
        <f t="shared" si="77"/>
        <v>0.19346049046321526</v>
      </c>
      <c r="M156" s="207" t="s">
        <v>593</v>
      </c>
      <c r="N156" s="213">
        <v>42103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4">
        <v>28</v>
      </c>
      <c r="B157" s="205">
        <v>42114</v>
      </c>
      <c r="C157" s="205"/>
      <c r="D157" s="206" t="s">
        <v>670</v>
      </c>
      <c r="E157" s="207" t="s">
        <v>625</v>
      </c>
      <c r="F157" s="208">
        <f>(227+237)/2</f>
        <v>232</v>
      </c>
      <c r="G157" s="207"/>
      <c r="H157" s="207">
        <v>298</v>
      </c>
      <c r="I157" s="209">
        <v>298</v>
      </c>
      <c r="J157" s="210" t="s">
        <v>627</v>
      </c>
      <c r="K157" s="211">
        <f t="shared" si="76"/>
        <v>66</v>
      </c>
      <c r="L157" s="212">
        <f t="shared" si="77"/>
        <v>0.28448275862068967</v>
      </c>
      <c r="M157" s="207" t="s">
        <v>593</v>
      </c>
      <c r="N157" s="213">
        <v>42823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4">
        <v>29</v>
      </c>
      <c r="B158" s="205">
        <v>42128</v>
      </c>
      <c r="C158" s="205"/>
      <c r="D158" s="206" t="s">
        <v>671</v>
      </c>
      <c r="E158" s="207" t="s">
        <v>595</v>
      </c>
      <c r="F158" s="208">
        <v>385</v>
      </c>
      <c r="G158" s="207"/>
      <c r="H158" s="207">
        <f>212.5+331</f>
        <v>543.5</v>
      </c>
      <c r="I158" s="209">
        <v>510</v>
      </c>
      <c r="J158" s="210" t="s">
        <v>672</v>
      </c>
      <c r="K158" s="211">
        <f t="shared" si="76"/>
        <v>158.5</v>
      </c>
      <c r="L158" s="212">
        <f t="shared" si="77"/>
        <v>0.41168831168831171</v>
      </c>
      <c r="M158" s="207" t="s">
        <v>593</v>
      </c>
      <c r="N158" s="213">
        <v>42235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4">
        <v>30</v>
      </c>
      <c r="B159" s="205">
        <v>42128</v>
      </c>
      <c r="C159" s="205"/>
      <c r="D159" s="206" t="s">
        <v>673</v>
      </c>
      <c r="E159" s="207" t="s">
        <v>595</v>
      </c>
      <c r="F159" s="208">
        <v>115.5</v>
      </c>
      <c r="G159" s="207"/>
      <c r="H159" s="207">
        <v>146</v>
      </c>
      <c r="I159" s="209">
        <v>142</v>
      </c>
      <c r="J159" s="210" t="s">
        <v>674</v>
      </c>
      <c r="K159" s="211">
        <f t="shared" si="76"/>
        <v>30.5</v>
      </c>
      <c r="L159" s="212">
        <f t="shared" si="77"/>
        <v>0.26406926406926406</v>
      </c>
      <c r="M159" s="207" t="s">
        <v>593</v>
      </c>
      <c r="N159" s="213">
        <v>42202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4">
        <v>31</v>
      </c>
      <c r="B160" s="205">
        <v>42151</v>
      </c>
      <c r="C160" s="205"/>
      <c r="D160" s="206" t="s">
        <v>675</v>
      </c>
      <c r="E160" s="207" t="s">
        <v>595</v>
      </c>
      <c r="F160" s="208">
        <v>237.5</v>
      </c>
      <c r="G160" s="207"/>
      <c r="H160" s="207">
        <v>279.5</v>
      </c>
      <c r="I160" s="209">
        <v>278</v>
      </c>
      <c r="J160" s="210" t="s">
        <v>627</v>
      </c>
      <c r="K160" s="211">
        <f t="shared" si="76"/>
        <v>42</v>
      </c>
      <c r="L160" s="212">
        <f t="shared" si="77"/>
        <v>0.17684210526315788</v>
      </c>
      <c r="M160" s="207" t="s">
        <v>593</v>
      </c>
      <c r="N160" s="213">
        <v>42222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4">
        <v>32</v>
      </c>
      <c r="B161" s="205">
        <v>42174</v>
      </c>
      <c r="C161" s="205"/>
      <c r="D161" s="206" t="s">
        <v>646</v>
      </c>
      <c r="E161" s="207" t="s">
        <v>625</v>
      </c>
      <c r="F161" s="208">
        <v>340</v>
      </c>
      <c r="G161" s="207"/>
      <c r="H161" s="207">
        <v>448</v>
      </c>
      <c r="I161" s="209">
        <v>448</v>
      </c>
      <c r="J161" s="210" t="s">
        <v>627</v>
      </c>
      <c r="K161" s="211">
        <f t="shared" si="76"/>
        <v>108</v>
      </c>
      <c r="L161" s="212">
        <f t="shared" si="77"/>
        <v>0.31764705882352939</v>
      </c>
      <c r="M161" s="207" t="s">
        <v>593</v>
      </c>
      <c r="N161" s="213">
        <v>43018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4">
        <v>33</v>
      </c>
      <c r="B162" s="205">
        <v>42191</v>
      </c>
      <c r="C162" s="205"/>
      <c r="D162" s="206" t="s">
        <v>676</v>
      </c>
      <c r="E162" s="207" t="s">
        <v>625</v>
      </c>
      <c r="F162" s="208">
        <v>390</v>
      </c>
      <c r="G162" s="207"/>
      <c r="H162" s="207">
        <v>460</v>
      </c>
      <c r="I162" s="209">
        <v>460</v>
      </c>
      <c r="J162" s="210" t="s">
        <v>627</v>
      </c>
      <c r="K162" s="211">
        <f t="shared" si="76"/>
        <v>70</v>
      </c>
      <c r="L162" s="212">
        <f t="shared" si="77"/>
        <v>0.17948717948717949</v>
      </c>
      <c r="M162" s="207" t="s">
        <v>593</v>
      </c>
      <c r="N162" s="213">
        <v>42478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14">
        <v>34</v>
      </c>
      <c r="B163" s="215">
        <v>42195</v>
      </c>
      <c r="C163" s="215"/>
      <c r="D163" s="216" t="s">
        <v>677</v>
      </c>
      <c r="E163" s="217" t="s">
        <v>625</v>
      </c>
      <c r="F163" s="218">
        <v>122.5</v>
      </c>
      <c r="G163" s="218"/>
      <c r="H163" s="219">
        <v>61</v>
      </c>
      <c r="I163" s="219">
        <v>172</v>
      </c>
      <c r="J163" s="220" t="s">
        <v>678</v>
      </c>
      <c r="K163" s="221">
        <f t="shared" si="76"/>
        <v>-61.5</v>
      </c>
      <c r="L163" s="222">
        <f t="shared" si="77"/>
        <v>-0.50204081632653064</v>
      </c>
      <c r="M163" s="218" t="s">
        <v>606</v>
      </c>
      <c r="N163" s="215">
        <v>43333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4">
        <v>35</v>
      </c>
      <c r="B164" s="205">
        <v>42219</v>
      </c>
      <c r="C164" s="205"/>
      <c r="D164" s="206" t="s">
        <v>679</v>
      </c>
      <c r="E164" s="207" t="s">
        <v>625</v>
      </c>
      <c r="F164" s="208">
        <v>297.5</v>
      </c>
      <c r="G164" s="207"/>
      <c r="H164" s="207">
        <v>350</v>
      </c>
      <c r="I164" s="209">
        <v>360</v>
      </c>
      <c r="J164" s="210" t="s">
        <v>680</v>
      </c>
      <c r="K164" s="211">
        <f t="shared" si="76"/>
        <v>52.5</v>
      </c>
      <c r="L164" s="212">
        <f t="shared" si="77"/>
        <v>0.17647058823529413</v>
      </c>
      <c r="M164" s="207" t="s">
        <v>593</v>
      </c>
      <c r="N164" s="213">
        <v>42232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4">
        <v>36</v>
      </c>
      <c r="B165" s="205">
        <v>42219</v>
      </c>
      <c r="C165" s="205"/>
      <c r="D165" s="206" t="s">
        <v>681</v>
      </c>
      <c r="E165" s="207" t="s">
        <v>625</v>
      </c>
      <c r="F165" s="208">
        <v>115.5</v>
      </c>
      <c r="G165" s="207"/>
      <c r="H165" s="207">
        <v>149</v>
      </c>
      <c r="I165" s="209">
        <v>140</v>
      </c>
      <c r="J165" s="210" t="s">
        <v>682</v>
      </c>
      <c r="K165" s="211">
        <f t="shared" si="76"/>
        <v>33.5</v>
      </c>
      <c r="L165" s="212">
        <f t="shared" si="77"/>
        <v>0.29004329004329005</v>
      </c>
      <c r="M165" s="207" t="s">
        <v>593</v>
      </c>
      <c r="N165" s="213">
        <v>42740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4">
        <v>37</v>
      </c>
      <c r="B166" s="205">
        <v>42251</v>
      </c>
      <c r="C166" s="205"/>
      <c r="D166" s="206" t="s">
        <v>675</v>
      </c>
      <c r="E166" s="207" t="s">
        <v>625</v>
      </c>
      <c r="F166" s="208">
        <v>226</v>
      </c>
      <c r="G166" s="207"/>
      <c r="H166" s="207">
        <v>292</v>
      </c>
      <c r="I166" s="209">
        <v>292</v>
      </c>
      <c r="J166" s="210" t="s">
        <v>683</v>
      </c>
      <c r="K166" s="211">
        <f t="shared" si="76"/>
        <v>66</v>
      </c>
      <c r="L166" s="212">
        <f t="shared" si="77"/>
        <v>0.29203539823008851</v>
      </c>
      <c r="M166" s="207" t="s">
        <v>593</v>
      </c>
      <c r="N166" s="213">
        <v>42286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4">
        <v>38</v>
      </c>
      <c r="B167" s="205">
        <v>42254</v>
      </c>
      <c r="C167" s="205"/>
      <c r="D167" s="206" t="s">
        <v>670</v>
      </c>
      <c r="E167" s="207" t="s">
        <v>625</v>
      </c>
      <c r="F167" s="208">
        <v>232.5</v>
      </c>
      <c r="G167" s="207"/>
      <c r="H167" s="207">
        <v>312.5</v>
      </c>
      <c r="I167" s="209">
        <v>310</v>
      </c>
      <c r="J167" s="210" t="s">
        <v>627</v>
      </c>
      <c r="K167" s="211">
        <f t="shared" si="76"/>
        <v>80</v>
      </c>
      <c r="L167" s="212">
        <f t="shared" si="77"/>
        <v>0.34408602150537637</v>
      </c>
      <c r="M167" s="207" t="s">
        <v>593</v>
      </c>
      <c r="N167" s="213">
        <v>42823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4">
        <v>39</v>
      </c>
      <c r="B168" s="205">
        <v>42268</v>
      </c>
      <c r="C168" s="205"/>
      <c r="D168" s="206" t="s">
        <v>684</v>
      </c>
      <c r="E168" s="207" t="s">
        <v>625</v>
      </c>
      <c r="F168" s="208">
        <v>196.5</v>
      </c>
      <c r="G168" s="207"/>
      <c r="H168" s="207">
        <v>238</v>
      </c>
      <c r="I168" s="209">
        <v>238</v>
      </c>
      <c r="J168" s="210" t="s">
        <v>683</v>
      </c>
      <c r="K168" s="211">
        <f t="shared" si="76"/>
        <v>41.5</v>
      </c>
      <c r="L168" s="212">
        <f t="shared" si="77"/>
        <v>0.21119592875318066</v>
      </c>
      <c r="M168" s="207" t="s">
        <v>593</v>
      </c>
      <c r="N168" s="213">
        <v>42291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4">
        <v>40</v>
      </c>
      <c r="B169" s="205">
        <v>42271</v>
      </c>
      <c r="C169" s="205"/>
      <c r="D169" s="206" t="s">
        <v>624</v>
      </c>
      <c r="E169" s="207" t="s">
        <v>625</v>
      </c>
      <c r="F169" s="208">
        <v>65</v>
      </c>
      <c r="G169" s="207"/>
      <c r="H169" s="207">
        <v>82</v>
      </c>
      <c r="I169" s="209">
        <v>82</v>
      </c>
      <c r="J169" s="210" t="s">
        <v>683</v>
      </c>
      <c r="K169" s="211">
        <f t="shared" si="76"/>
        <v>17</v>
      </c>
      <c r="L169" s="212">
        <f t="shared" si="77"/>
        <v>0.26153846153846155</v>
      </c>
      <c r="M169" s="207" t="s">
        <v>593</v>
      </c>
      <c r="N169" s="213">
        <v>42578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4">
        <v>41</v>
      </c>
      <c r="B170" s="205">
        <v>42291</v>
      </c>
      <c r="C170" s="205"/>
      <c r="D170" s="206" t="s">
        <v>685</v>
      </c>
      <c r="E170" s="207" t="s">
        <v>625</v>
      </c>
      <c r="F170" s="208">
        <v>144</v>
      </c>
      <c r="G170" s="207"/>
      <c r="H170" s="207">
        <v>182.5</v>
      </c>
      <c r="I170" s="209">
        <v>181</v>
      </c>
      <c r="J170" s="210" t="s">
        <v>683</v>
      </c>
      <c r="K170" s="211">
        <f t="shared" si="76"/>
        <v>38.5</v>
      </c>
      <c r="L170" s="212">
        <f t="shared" si="77"/>
        <v>0.2673611111111111</v>
      </c>
      <c r="M170" s="207" t="s">
        <v>593</v>
      </c>
      <c r="N170" s="213">
        <v>42817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4">
        <v>42</v>
      </c>
      <c r="B171" s="205">
        <v>42291</v>
      </c>
      <c r="C171" s="205"/>
      <c r="D171" s="206" t="s">
        <v>686</v>
      </c>
      <c r="E171" s="207" t="s">
        <v>625</v>
      </c>
      <c r="F171" s="208">
        <v>264</v>
      </c>
      <c r="G171" s="207"/>
      <c r="H171" s="207">
        <v>311</v>
      </c>
      <c r="I171" s="209">
        <v>311</v>
      </c>
      <c r="J171" s="210" t="s">
        <v>683</v>
      </c>
      <c r="K171" s="211">
        <f t="shared" si="76"/>
        <v>47</v>
      </c>
      <c r="L171" s="212">
        <f t="shared" si="77"/>
        <v>0.17803030303030304</v>
      </c>
      <c r="M171" s="207" t="s">
        <v>593</v>
      </c>
      <c r="N171" s="213">
        <v>42604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43</v>
      </c>
      <c r="B172" s="205">
        <v>42318</v>
      </c>
      <c r="C172" s="205"/>
      <c r="D172" s="206" t="s">
        <v>687</v>
      </c>
      <c r="E172" s="207" t="s">
        <v>595</v>
      </c>
      <c r="F172" s="208">
        <v>549.5</v>
      </c>
      <c r="G172" s="207"/>
      <c r="H172" s="207">
        <v>630</v>
      </c>
      <c r="I172" s="209">
        <v>630</v>
      </c>
      <c r="J172" s="210" t="s">
        <v>683</v>
      </c>
      <c r="K172" s="211">
        <f t="shared" si="76"/>
        <v>80.5</v>
      </c>
      <c r="L172" s="212">
        <f t="shared" si="77"/>
        <v>0.1464968152866242</v>
      </c>
      <c r="M172" s="207" t="s">
        <v>593</v>
      </c>
      <c r="N172" s="213">
        <v>42419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4">
        <v>44</v>
      </c>
      <c r="B173" s="205">
        <v>42342</v>
      </c>
      <c r="C173" s="205"/>
      <c r="D173" s="206" t="s">
        <v>688</v>
      </c>
      <c r="E173" s="207" t="s">
        <v>625</v>
      </c>
      <c r="F173" s="208">
        <v>1027.5</v>
      </c>
      <c r="G173" s="207"/>
      <c r="H173" s="207">
        <v>1315</v>
      </c>
      <c r="I173" s="209">
        <v>1250</v>
      </c>
      <c r="J173" s="210" t="s">
        <v>683</v>
      </c>
      <c r="K173" s="211">
        <f t="shared" si="76"/>
        <v>287.5</v>
      </c>
      <c r="L173" s="212">
        <f t="shared" si="77"/>
        <v>0.27980535279805352</v>
      </c>
      <c r="M173" s="207" t="s">
        <v>593</v>
      </c>
      <c r="N173" s="213">
        <v>43244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4">
        <v>45</v>
      </c>
      <c r="B174" s="205">
        <v>42367</v>
      </c>
      <c r="C174" s="205"/>
      <c r="D174" s="206" t="s">
        <v>689</v>
      </c>
      <c r="E174" s="207" t="s">
        <v>625</v>
      </c>
      <c r="F174" s="208">
        <v>465</v>
      </c>
      <c r="G174" s="207"/>
      <c r="H174" s="207">
        <v>540</v>
      </c>
      <c r="I174" s="209">
        <v>540</v>
      </c>
      <c r="J174" s="210" t="s">
        <v>683</v>
      </c>
      <c r="K174" s="211">
        <f t="shared" si="76"/>
        <v>75</v>
      </c>
      <c r="L174" s="212">
        <f t="shared" si="77"/>
        <v>0.16129032258064516</v>
      </c>
      <c r="M174" s="207" t="s">
        <v>593</v>
      </c>
      <c r="N174" s="213">
        <v>42530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4">
        <v>46</v>
      </c>
      <c r="B175" s="205">
        <v>42380</v>
      </c>
      <c r="C175" s="205"/>
      <c r="D175" s="206" t="s">
        <v>384</v>
      </c>
      <c r="E175" s="207" t="s">
        <v>595</v>
      </c>
      <c r="F175" s="208">
        <v>81</v>
      </c>
      <c r="G175" s="207"/>
      <c r="H175" s="207">
        <v>110</v>
      </c>
      <c r="I175" s="209">
        <v>110</v>
      </c>
      <c r="J175" s="210" t="s">
        <v>683</v>
      </c>
      <c r="K175" s="211">
        <f t="shared" si="76"/>
        <v>29</v>
      </c>
      <c r="L175" s="212">
        <f t="shared" si="77"/>
        <v>0.35802469135802467</v>
      </c>
      <c r="M175" s="207" t="s">
        <v>593</v>
      </c>
      <c r="N175" s="213">
        <v>42745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4">
        <v>47</v>
      </c>
      <c r="B176" s="205">
        <v>42382</v>
      </c>
      <c r="C176" s="205"/>
      <c r="D176" s="206" t="s">
        <v>690</v>
      </c>
      <c r="E176" s="207" t="s">
        <v>595</v>
      </c>
      <c r="F176" s="208">
        <v>417.5</v>
      </c>
      <c r="G176" s="207"/>
      <c r="H176" s="207">
        <v>547</v>
      </c>
      <c r="I176" s="209">
        <v>535</v>
      </c>
      <c r="J176" s="210" t="s">
        <v>683</v>
      </c>
      <c r="K176" s="211">
        <f t="shared" si="76"/>
        <v>129.5</v>
      </c>
      <c r="L176" s="212">
        <f t="shared" si="77"/>
        <v>0.31017964071856285</v>
      </c>
      <c r="M176" s="207" t="s">
        <v>593</v>
      </c>
      <c r="N176" s="213">
        <v>42578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48</v>
      </c>
      <c r="B177" s="205">
        <v>42408</v>
      </c>
      <c r="C177" s="205"/>
      <c r="D177" s="206" t="s">
        <v>691</v>
      </c>
      <c r="E177" s="207" t="s">
        <v>625</v>
      </c>
      <c r="F177" s="208">
        <v>650</v>
      </c>
      <c r="G177" s="207"/>
      <c r="H177" s="207">
        <v>800</v>
      </c>
      <c r="I177" s="209">
        <v>800</v>
      </c>
      <c r="J177" s="210" t="s">
        <v>683</v>
      </c>
      <c r="K177" s="211">
        <f t="shared" si="76"/>
        <v>150</v>
      </c>
      <c r="L177" s="212">
        <f t="shared" si="77"/>
        <v>0.23076923076923078</v>
      </c>
      <c r="M177" s="207" t="s">
        <v>593</v>
      </c>
      <c r="N177" s="213">
        <v>43154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4">
        <v>49</v>
      </c>
      <c r="B178" s="205">
        <v>42433</v>
      </c>
      <c r="C178" s="205"/>
      <c r="D178" s="206" t="s">
        <v>211</v>
      </c>
      <c r="E178" s="207" t="s">
        <v>625</v>
      </c>
      <c r="F178" s="208">
        <v>437.5</v>
      </c>
      <c r="G178" s="207"/>
      <c r="H178" s="207">
        <v>504.5</v>
      </c>
      <c r="I178" s="209">
        <v>522</v>
      </c>
      <c r="J178" s="210" t="s">
        <v>692</v>
      </c>
      <c r="K178" s="211">
        <f t="shared" si="76"/>
        <v>67</v>
      </c>
      <c r="L178" s="212">
        <f t="shared" si="77"/>
        <v>0.15314285714285714</v>
      </c>
      <c r="M178" s="207" t="s">
        <v>593</v>
      </c>
      <c r="N178" s="213">
        <v>42480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50</v>
      </c>
      <c r="B179" s="205">
        <v>42438</v>
      </c>
      <c r="C179" s="205"/>
      <c r="D179" s="206" t="s">
        <v>693</v>
      </c>
      <c r="E179" s="207" t="s">
        <v>625</v>
      </c>
      <c r="F179" s="208">
        <v>189.5</v>
      </c>
      <c r="G179" s="207"/>
      <c r="H179" s="207">
        <v>218</v>
      </c>
      <c r="I179" s="209">
        <v>218</v>
      </c>
      <c r="J179" s="210" t="s">
        <v>683</v>
      </c>
      <c r="K179" s="211">
        <f t="shared" si="76"/>
        <v>28.5</v>
      </c>
      <c r="L179" s="212">
        <f t="shared" si="77"/>
        <v>0.15039577836411611</v>
      </c>
      <c r="M179" s="207" t="s">
        <v>593</v>
      </c>
      <c r="N179" s="213">
        <v>43034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4">
        <v>51</v>
      </c>
      <c r="B180" s="215">
        <v>42471</v>
      </c>
      <c r="C180" s="215"/>
      <c r="D180" s="223" t="s">
        <v>694</v>
      </c>
      <c r="E180" s="218" t="s">
        <v>625</v>
      </c>
      <c r="F180" s="218">
        <v>36.5</v>
      </c>
      <c r="G180" s="219"/>
      <c r="H180" s="219">
        <v>15.85</v>
      </c>
      <c r="I180" s="219">
        <v>60</v>
      </c>
      <c r="J180" s="220" t="s">
        <v>695</v>
      </c>
      <c r="K180" s="221">
        <f t="shared" si="76"/>
        <v>-20.65</v>
      </c>
      <c r="L180" s="222">
        <f t="shared" si="77"/>
        <v>-0.5657534246575342</v>
      </c>
      <c r="M180" s="218" t="s">
        <v>606</v>
      </c>
      <c r="N180" s="226">
        <v>43627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4">
        <v>52</v>
      </c>
      <c r="B181" s="205">
        <v>42472</v>
      </c>
      <c r="C181" s="205"/>
      <c r="D181" s="206" t="s">
        <v>696</v>
      </c>
      <c r="E181" s="207" t="s">
        <v>625</v>
      </c>
      <c r="F181" s="208">
        <v>93</v>
      </c>
      <c r="G181" s="207"/>
      <c r="H181" s="207">
        <v>149</v>
      </c>
      <c r="I181" s="209">
        <v>140</v>
      </c>
      <c r="J181" s="210" t="s">
        <v>697</v>
      </c>
      <c r="K181" s="211">
        <f t="shared" si="76"/>
        <v>56</v>
      </c>
      <c r="L181" s="212">
        <f t="shared" si="77"/>
        <v>0.60215053763440862</v>
      </c>
      <c r="M181" s="207" t="s">
        <v>593</v>
      </c>
      <c r="N181" s="213">
        <v>42740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4">
        <v>53</v>
      </c>
      <c r="B182" s="205">
        <v>42472</v>
      </c>
      <c r="C182" s="205"/>
      <c r="D182" s="206" t="s">
        <v>698</v>
      </c>
      <c r="E182" s="207" t="s">
        <v>625</v>
      </c>
      <c r="F182" s="208">
        <v>130</v>
      </c>
      <c r="G182" s="207"/>
      <c r="H182" s="207">
        <v>150</v>
      </c>
      <c r="I182" s="209" t="s">
        <v>699</v>
      </c>
      <c r="J182" s="210" t="s">
        <v>683</v>
      </c>
      <c r="K182" s="211">
        <f t="shared" si="76"/>
        <v>20</v>
      </c>
      <c r="L182" s="212">
        <f t="shared" si="77"/>
        <v>0.15384615384615385</v>
      </c>
      <c r="M182" s="207" t="s">
        <v>593</v>
      </c>
      <c r="N182" s="213">
        <v>42564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4">
        <v>54</v>
      </c>
      <c r="B183" s="205">
        <v>42473</v>
      </c>
      <c r="C183" s="205"/>
      <c r="D183" s="206" t="s">
        <v>700</v>
      </c>
      <c r="E183" s="207" t="s">
        <v>625</v>
      </c>
      <c r="F183" s="208">
        <v>196</v>
      </c>
      <c r="G183" s="207"/>
      <c r="H183" s="207">
        <v>299</v>
      </c>
      <c r="I183" s="209">
        <v>299</v>
      </c>
      <c r="J183" s="210" t="s">
        <v>683</v>
      </c>
      <c r="K183" s="211">
        <v>103</v>
      </c>
      <c r="L183" s="212">
        <v>0.52551020408163296</v>
      </c>
      <c r="M183" s="207" t="s">
        <v>593</v>
      </c>
      <c r="N183" s="213">
        <v>42620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4">
        <v>55</v>
      </c>
      <c r="B184" s="205">
        <v>42473</v>
      </c>
      <c r="C184" s="205"/>
      <c r="D184" s="206" t="s">
        <v>701</v>
      </c>
      <c r="E184" s="207" t="s">
        <v>625</v>
      </c>
      <c r="F184" s="208">
        <v>88</v>
      </c>
      <c r="G184" s="207"/>
      <c r="H184" s="207">
        <v>103</v>
      </c>
      <c r="I184" s="209">
        <v>103</v>
      </c>
      <c r="J184" s="210" t="s">
        <v>683</v>
      </c>
      <c r="K184" s="211">
        <v>15</v>
      </c>
      <c r="L184" s="212">
        <v>0.170454545454545</v>
      </c>
      <c r="M184" s="207" t="s">
        <v>593</v>
      </c>
      <c r="N184" s="213">
        <v>42530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4">
        <v>56</v>
      </c>
      <c r="B185" s="205">
        <v>42492</v>
      </c>
      <c r="C185" s="205"/>
      <c r="D185" s="206" t="s">
        <v>702</v>
      </c>
      <c r="E185" s="207" t="s">
        <v>625</v>
      </c>
      <c r="F185" s="208">
        <v>127.5</v>
      </c>
      <c r="G185" s="207"/>
      <c r="H185" s="207">
        <v>148</v>
      </c>
      <c r="I185" s="209" t="s">
        <v>703</v>
      </c>
      <c r="J185" s="210" t="s">
        <v>683</v>
      </c>
      <c r="K185" s="211">
        <f t="shared" ref="K185:K189" si="78">H185-F185</f>
        <v>20.5</v>
      </c>
      <c r="L185" s="212">
        <f t="shared" ref="L185:L189" si="79">K185/F185</f>
        <v>0.16078431372549021</v>
      </c>
      <c r="M185" s="207" t="s">
        <v>593</v>
      </c>
      <c r="N185" s="213">
        <v>42564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4">
        <v>57</v>
      </c>
      <c r="B186" s="205">
        <v>42493</v>
      </c>
      <c r="C186" s="205"/>
      <c r="D186" s="206" t="s">
        <v>704</v>
      </c>
      <c r="E186" s="207" t="s">
        <v>625</v>
      </c>
      <c r="F186" s="208">
        <v>675</v>
      </c>
      <c r="G186" s="207"/>
      <c r="H186" s="207">
        <v>815</v>
      </c>
      <c r="I186" s="209" t="s">
        <v>705</v>
      </c>
      <c r="J186" s="210" t="s">
        <v>683</v>
      </c>
      <c r="K186" s="211">
        <f t="shared" si="78"/>
        <v>140</v>
      </c>
      <c r="L186" s="212">
        <f t="shared" si="79"/>
        <v>0.2074074074074074</v>
      </c>
      <c r="M186" s="207" t="s">
        <v>593</v>
      </c>
      <c r="N186" s="213">
        <v>43154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4">
        <v>58</v>
      </c>
      <c r="B187" s="215">
        <v>42522</v>
      </c>
      <c r="C187" s="215"/>
      <c r="D187" s="216" t="s">
        <v>706</v>
      </c>
      <c r="E187" s="217" t="s">
        <v>625</v>
      </c>
      <c r="F187" s="218">
        <v>500</v>
      </c>
      <c r="G187" s="218"/>
      <c r="H187" s="219">
        <v>232.5</v>
      </c>
      <c r="I187" s="219" t="s">
        <v>707</v>
      </c>
      <c r="J187" s="220" t="s">
        <v>708</v>
      </c>
      <c r="K187" s="221">
        <f t="shared" si="78"/>
        <v>-267.5</v>
      </c>
      <c r="L187" s="222">
        <f t="shared" si="79"/>
        <v>-0.53500000000000003</v>
      </c>
      <c r="M187" s="218" t="s">
        <v>606</v>
      </c>
      <c r="N187" s="215">
        <v>43735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4">
        <v>59</v>
      </c>
      <c r="B188" s="205">
        <v>42527</v>
      </c>
      <c r="C188" s="205"/>
      <c r="D188" s="206" t="s">
        <v>543</v>
      </c>
      <c r="E188" s="207" t="s">
        <v>625</v>
      </c>
      <c r="F188" s="208">
        <v>110</v>
      </c>
      <c r="G188" s="207"/>
      <c r="H188" s="207">
        <v>126.5</v>
      </c>
      <c r="I188" s="209">
        <v>125</v>
      </c>
      <c r="J188" s="210" t="s">
        <v>634</v>
      </c>
      <c r="K188" s="211">
        <f t="shared" si="78"/>
        <v>16.5</v>
      </c>
      <c r="L188" s="212">
        <f t="shared" si="79"/>
        <v>0.15</v>
      </c>
      <c r="M188" s="207" t="s">
        <v>593</v>
      </c>
      <c r="N188" s="213">
        <v>42552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4">
        <v>60</v>
      </c>
      <c r="B189" s="205">
        <v>42538</v>
      </c>
      <c r="C189" s="205"/>
      <c r="D189" s="206" t="s">
        <v>709</v>
      </c>
      <c r="E189" s="207" t="s">
        <v>625</v>
      </c>
      <c r="F189" s="208">
        <v>44</v>
      </c>
      <c r="G189" s="207"/>
      <c r="H189" s="207">
        <v>69.5</v>
      </c>
      <c r="I189" s="209">
        <v>69.5</v>
      </c>
      <c r="J189" s="210" t="s">
        <v>710</v>
      </c>
      <c r="K189" s="211">
        <f t="shared" si="78"/>
        <v>25.5</v>
      </c>
      <c r="L189" s="212">
        <f t="shared" si="79"/>
        <v>0.57954545454545459</v>
      </c>
      <c r="M189" s="207" t="s">
        <v>593</v>
      </c>
      <c r="N189" s="213">
        <v>42977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4">
        <v>61</v>
      </c>
      <c r="B190" s="205">
        <v>42549</v>
      </c>
      <c r="C190" s="205"/>
      <c r="D190" s="206" t="s">
        <v>711</v>
      </c>
      <c r="E190" s="207" t="s">
        <v>625</v>
      </c>
      <c r="F190" s="208">
        <v>262.5</v>
      </c>
      <c r="G190" s="207"/>
      <c r="H190" s="207">
        <v>340</v>
      </c>
      <c r="I190" s="209">
        <v>333</v>
      </c>
      <c r="J190" s="210" t="s">
        <v>712</v>
      </c>
      <c r="K190" s="211">
        <v>77.5</v>
      </c>
      <c r="L190" s="212">
        <v>0.29523809523809502</v>
      </c>
      <c r="M190" s="207" t="s">
        <v>593</v>
      </c>
      <c r="N190" s="213">
        <v>43017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4">
        <v>62</v>
      </c>
      <c r="B191" s="205">
        <v>42549</v>
      </c>
      <c r="C191" s="205"/>
      <c r="D191" s="206" t="s">
        <v>713</v>
      </c>
      <c r="E191" s="207" t="s">
        <v>625</v>
      </c>
      <c r="F191" s="208">
        <v>840</v>
      </c>
      <c r="G191" s="207"/>
      <c r="H191" s="207">
        <v>1230</v>
      </c>
      <c r="I191" s="209">
        <v>1230</v>
      </c>
      <c r="J191" s="210" t="s">
        <v>683</v>
      </c>
      <c r="K191" s="211">
        <v>390</v>
      </c>
      <c r="L191" s="212">
        <v>0.46428571428571402</v>
      </c>
      <c r="M191" s="207" t="s">
        <v>593</v>
      </c>
      <c r="N191" s="213">
        <v>42649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7">
        <v>63</v>
      </c>
      <c r="B192" s="228">
        <v>42556</v>
      </c>
      <c r="C192" s="228"/>
      <c r="D192" s="229" t="s">
        <v>714</v>
      </c>
      <c r="E192" s="230" t="s">
        <v>625</v>
      </c>
      <c r="F192" s="230">
        <v>395</v>
      </c>
      <c r="G192" s="231"/>
      <c r="H192" s="231">
        <f>(468.5+342.5)/2</f>
        <v>405.5</v>
      </c>
      <c r="I192" s="231">
        <v>510</v>
      </c>
      <c r="J192" s="232" t="s">
        <v>715</v>
      </c>
      <c r="K192" s="233">
        <f t="shared" ref="K192:K198" si="80">H192-F192</f>
        <v>10.5</v>
      </c>
      <c r="L192" s="234">
        <f t="shared" ref="L192:L198" si="81">K192/F192</f>
        <v>2.6582278481012658E-2</v>
      </c>
      <c r="M192" s="230" t="s">
        <v>716</v>
      </c>
      <c r="N192" s="228">
        <v>43606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4">
        <v>64</v>
      </c>
      <c r="B193" s="215">
        <v>42584</v>
      </c>
      <c r="C193" s="215"/>
      <c r="D193" s="216" t="s">
        <v>717</v>
      </c>
      <c r="E193" s="217" t="s">
        <v>595</v>
      </c>
      <c r="F193" s="218">
        <f>169.5-12.8</f>
        <v>156.69999999999999</v>
      </c>
      <c r="G193" s="218"/>
      <c r="H193" s="219">
        <v>77</v>
      </c>
      <c r="I193" s="219" t="s">
        <v>718</v>
      </c>
      <c r="J193" s="220" t="s">
        <v>719</v>
      </c>
      <c r="K193" s="221">
        <f t="shared" si="80"/>
        <v>-79.699999999999989</v>
      </c>
      <c r="L193" s="222">
        <f t="shared" si="81"/>
        <v>-0.50861518825781749</v>
      </c>
      <c r="M193" s="218" t="s">
        <v>606</v>
      </c>
      <c r="N193" s="215">
        <v>43522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4">
        <v>65</v>
      </c>
      <c r="B194" s="215">
        <v>42586</v>
      </c>
      <c r="C194" s="215"/>
      <c r="D194" s="216" t="s">
        <v>720</v>
      </c>
      <c r="E194" s="217" t="s">
        <v>625</v>
      </c>
      <c r="F194" s="218">
        <v>400</v>
      </c>
      <c r="G194" s="218"/>
      <c r="H194" s="219">
        <v>305</v>
      </c>
      <c r="I194" s="219">
        <v>475</v>
      </c>
      <c r="J194" s="220" t="s">
        <v>721</v>
      </c>
      <c r="K194" s="221">
        <f t="shared" si="80"/>
        <v>-95</v>
      </c>
      <c r="L194" s="222">
        <f t="shared" si="81"/>
        <v>-0.23749999999999999</v>
      </c>
      <c r="M194" s="218" t="s">
        <v>606</v>
      </c>
      <c r="N194" s="215">
        <v>43606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4">
        <v>66</v>
      </c>
      <c r="B195" s="205">
        <v>42593</v>
      </c>
      <c r="C195" s="205"/>
      <c r="D195" s="206" t="s">
        <v>722</v>
      </c>
      <c r="E195" s="207" t="s">
        <v>625</v>
      </c>
      <c r="F195" s="208">
        <v>86.5</v>
      </c>
      <c r="G195" s="207"/>
      <c r="H195" s="207">
        <v>130</v>
      </c>
      <c r="I195" s="209">
        <v>130</v>
      </c>
      <c r="J195" s="210" t="s">
        <v>723</v>
      </c>
      <c r="K195" s="211">
        <f t="shared" si="80"/>
        <v>43.5</v>
      </c>
      <c r="L195" s="212">
        <f t="shared" si="81"/>
        <v>0.50289017341040465</v>
      </c>
      <c r="M195" s="207" t="s">
        <v>593</v>
      </c>
      <c r="N195" s="213">
        <v>43091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4">
        <v>67</v>
      </c>
      <c r="B196" s="215">
        <v>42600</v>
      </c>
      <c r="C196" s="215"/>
      <c r="D196" s="216" t="s">
        <v>110</v>
      </c>
      <c r="E196" s="217" t="s">
        <v>625</v>
      </c>
      <c r="F196" s="218">
        <v>133.5</v>
      </c>
      <c r="G196" s="218"/>
      <c r="H196" s="219">
        <v>126.5</v>
      </c>
      <c r="I196" s="219">
        <v>178</v>
      </c>
      <c r="J196" s="220" t="s">
        <v>724</v>
      </c>
      <c r="K196" s="221">
        <f t="shared" si="80"/>
        <v>-7</v>
      </c>
      <c r="L196" s="222">
        <f t="shared" si="81"/>
        <v>-5.2434456928838954E-2</v>
      </c>
      <c r="M196" s="218" t="s">
        <v>606</v>
      </c>
      <c r="N196" s="215">
        <v>42615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4">
        <v>68</v>
      </c>
      <c r="B197" s="205">
        <v>42613</v>
      </c>
      <c r="C197" s="205"/>
      <c r="D197" s="206" t="s">
        <v>725</v>
      </c>
      <c r="E197" s="207" t="s">
        <v>625</v>
      </c>
      <c r="F197" s="208">
        <v>560</v>
      </c>
      <c r="G197" s="207"/>
      <c r="H197" s="207">
        <v>725</v>
      </c>
      <c r="I197" s="209">
        <v>725</v>
      </c>
      <c r="J197" s="210" t="s">
        <v>627</v>
      </c>
      <c r="K197" s="211">
        <f t="shared" si="80"/>
        <v>165</v>
      </c>
      <c r="L197" s="212">
        <f t="shared" si="81"/>
        <v>0.29464285714285715</v>
      </c>
      <c r="M197" s="207" t="s">
        <v>593</v>
      </c>
      <c r="N197" s="213">
        <v>42456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4">
        <v>69</v>
      </c>
      <c r="B198" s="205">
        <v>42614</v>
      </c>
      <c r="C198" s="205"/>
      <c r="D198" s="206" t="s">
        <v>726</v>
      </c>
      <c r="E198" s="207" t="s">
        <v>625</v>
      </c>
      <c r="F198" s="208">
        <v>160.5</v>
      </c>
      <c r="G198" s="207"/>
      <c r="H198" s="207">
        <v>210</v>
      </c>
      <c r="I198" s="209">
        <v>210</v>
      </c>
      <c r="J198" s="210" t="s">
        <v>627</v>
      </c>
      <c r="K198" s="211">
        <f t="shared" si="80"/>
        <v>49.5</v>
      </c>
      <c r="L198" s="212">
        <f t="shared" si="81"/>
        <v>0.30841121495327101</v>
      </c>
      <c r="M198" s="207" t="s">
        <v>593</v>
      </c>
      <c r="N198" s="213">
        <v>42871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4">
        <v>70</v>
      </c>
      <c r="B199" s="205">
        <v>42646</v>
      </c>
      <c r="C199" s="205"/>
      <c r="D199" s="206" t="s">
        <v>398</v>
      </c>
      <c r="E199" s="207" t="s">
        <v>625</v>
      </c>
      <c r="F199" s="208">
        <v>430</v>
      </c>
      <c r="G199" s="207"/>
      <c r="H199" s="207">
        <v>596</v>
      </c>
      <c r="I199" s="209">
        <v>575</v>
      </c>
      <c r="J199" s="210" t="s">
        <v>727</v>
      </c>
      <c r="K199" s="211">
        <v>166</v>
      </c>
      <c r="L199" s="212">
        <v>0.38604651162790699</v>
      </c>
      <c r="M199" s="207" t="s">
        <v>593</v>
      </c>
      <c r="N199" s="213">
        <v>42769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4">
        <v>71</v>
      </c>
      <c r="B200" s="205">
        <v>42657</v>
      </c>
      <c r="C200" s="205"/>
      <c r="D200" s="206" t="s">
        <v>728</v>
      </c>
      <c r="E200" s="207" t="s">
        <v>625</v>
      </c>
      <c r="F200" s="208">
        <v>280</v>
      </c>
      <c r="G200" s="207"/>
      <c r="H200" s="207">
        <v>345</v>
      </c>
      <c r="I200" s="209">
        <v>345</v>
      </c>
      <c r="J200" s="210" t="s">
        <v>627</v>
      </c>
      <c r="K200" s="211">
        <f t="shared" ref="K200:K205" si="82">H200-F200</f>
        <v>65</v>
      </c>
      <c r="L200" s="212">
        <f t="shared" ref="L200:L201" si="83">K200/F200</f>
        <v>0.23214285714285715</v>
      </c>
      <c r="M200" s="207" t="s">
        <v>593</v>
      </c>
      <c r="N200" s="213">
        <v>42814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4">
        <v>72</v>
      </c>
      <c r="B201" s="205">
        <v>42657</v>
      </c>
      <c r="C201" s="205"/>
      <c r="D201" s="206" t="s">
        <v>729</v>
      </c>
      <c r="E201" s="207" t="s">
        <v>625</v>
      </c>
      <c r="F201" s="208">
        <v>245</v>
      </c>
      <c r="G201" s="207"/>
      <c r="H201" s="207">
        <v>325.5</v>
      </c>
      <c r="I201" s="209">
        <v>330</v>
      </c>
      <c r="J201" s="210" t="s">
        <v>730</v>
      </c>
      <c r="K201" s="211">
        <f t="shared" si="82"/>
        <v>80.5</v>
      </c>
      <c r="L201" s="212">
        <f t="shared" si="83"/>
        <v>0.32857142857142857</v>
      </c>
      <c r="M201" s="207" t="s">
        <v>593</v>
      </c>
      <c r="N201" s="213">
        <v>42769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4">
        <v>73</v>
      </c>
      <c r="B202" s="205">
        <v>42660</v>
      </c>
      <c r="C202" s="205"/>
      <c r="D202" s="206" t="s">
        <v>348</v>
      </c>
      <c r="E202" s="207" t="s">
        <v>625</v>
      </c>
      <c r="F202" s="208">
        <v>125</v>
      </c>
      <c r="G202" s="207"/>
      <c r="H202" s="207">
        <v>160</v>
      </c>
      <c r="I202" s="209">
        <v>160</v>
      </c>
      <c r="J202" s="210" t="s">
        <v>683</v>
      </c>
      <c r="K202" s="211">
        <f t="shared" si="82"/>
        <v>35</v>
      </c>
      <c r="L202" s="212">
        <v>0.28000000000000003</v>
      </c>
      <c r="M202" s="207" t="s">
        <v>593</v>
      </c>
      <c r="N202" s="213">
        <v>42803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4">
        <v>74</v>
      </c>
      <c r="B203" s="205">
        <v>42660</v>
      </c>
      <c r="C203" s="205"/>
      <c r="D203" s="206" t="s">
        <v>471</v>
      </c>
      <c r="E203" s="207" t="s">
        <v>625</v>
      </c>
      <c r="F203" s="208">
        <v>114</v>
      </c>
      <c r="G203" s="207"/>
      <c r="H203" s="207">
        <v>145</v>
      </c>
      <c r="I203" s="209">
        <v>145</v>
      </c>
      <c r="J203" s="210" t="s">
        <v>683</v>
      </c>
      <c r="K203" s="211">
        <f t="shared" si="82"/>
        <v>31</v>
      </c>
      <c r="L203" s="212">
        <f t="shared" ref="L203:L205" si="84">K203/F203</f>
        <v>0.27192982456140352</v>
      </c>
      <c r="M203" s="207" t="s">
        <v>593</v>
      </c>
      <c r="N203" s="213">
        <v>42859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4">
        <v>75</v>
      </c>
      <c r="B204" s="205">
        <v>42660</v>
      </c>
      <c r="C204" s="205"/>
      <c r="D204" s="206" t="s">
        <v>731</v>
      </c>
      <c r="E204" s="207" t="s">
        <v>625</v>
      </c>
      <c r="F204" s="208">
        <v>212</v>
      </c>
      <c r="G204" s="207"/>
      <c r="H204" s="207">
        <v>280</v>
      </c>
      <c r="I204" s="209">
        <v>276</v>
      </c>
      <c r="J204" s="210" t="s">
        <v>732</v>
      </c>
      <c r="K204" s="211">
        <f t="shared" si="82"/>
        <v>68</v>
      </c>
      <c r="L204" s="212">
        <f t="shared" si="84"/>
        <v>0.32075471698113206</v>
      </c>
      <c r="M204" s="207" t="s">
        <v>593</v>
      </c>
      <c r="N204" s="213">
        <v>42858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4">
        <v>76</v>
      </c>
      <c r="B205" s="205">
        <v>42678</v>
      </c>
      <c r="C205" s="205"/>
      <c r="D205" s="206" t="s">
        <v>459</v>
      </c>
      <c r="E205" s="207" t="s">
        <v>625</v>
      </c>
      <c r="F205" s="208">
        <v>155</v>
      </c>
      <c r="G205" s="207"/>
      <c r="H205" s="207">
        <v>210</v>
      </c>
      <c r="I205" s="209">
        <v>210</v>
      </c>
      <c r="J205" s="210" t="s">
        <v>733</v>
      </c>
      <c r="K205" s="211">
        <f t="shared" si="82"/>
        <v>55</v>
      </c>
      <c r="L205" s="212">
        <f t="shared" si="84"/>
        <v>0.35483870967741937</v>
      </c>
      <c r="M205" s="207" t="s">
        <v>593</v>
      </c>
      <c r="N205" s="213">
        <v>42944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4">
        <v>77</v>
      </c>
      <c r="B206" s="215">
        <v>42710</v>
      </c>
      <c r="C206" s="215"/>
      <c r="D206" s="216" t="s">
        <v>734</v>
      </c>
      <c r="E206" s="217" t="s">
        <v>625</v>
      </c>
      <c r="F206" s="218">
        <v>150.5</v>
      </c>
      <c r="G206" s="218"/>
      <c r="H206" s="219">
        <v>72.5</v>
      </c>
      <c r="I206" s="219">
        <v>174</v>
      </c>
      <c r="J206" s="220" t="s">
        <v>735</v>
      </c>
      <c r="K206" s="221">
        <v>-78</v>
      </c>
      <c r="L206" s="222">
        <v>-0.51827242524916906</v>
      </c>
      <c r="M206" s="218" t="s">
        <v>606</v>
      </c>
      <c r="N206" s="215">
        <v>43333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4">
        <v>78</v>
      </c>
      <c r="B207" s="205">
        <v>42712</v>
      </c>
      <c r="C207" s="205"/>
      <c r="D207" s="206" t="s">
        <v>736</v>
      </c>
      <c r="E207" s="207" t="s">
        <v>625</v>
      </c>
      <c r="F207" s="208">
        <v>380</v>
      </c>
      <c r="G207" s="207"/>
      <c r="H207" s="207">
        <v>478</v>
      </c>
      <c r="I207" s="209">
        <v>468</v>
      </c>
      <c r="J207" s="210" t="s">
        <v>683</v>
      </c>
      <c r="K207" s="211">
        <f t="shared" ref="K207:K209" si="85">H207-F207</f>
        <v>98</v>
      </c>
      <c r="L207" s="212">
        <f t="shared" ref="L207:L209" si="86">K207/F207</f>
        <v>0.25789473684210529</v>
      </c>
      <c r="M207" s="207" t="s">
        <v>593</v>
      </c>
      <c r="N207" s="213">
        <v>43025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4">
        <v>79</v>
      </c>
      <c r="B208" s="205">
        <v>42734</v>
      </c>
      <c r="C208" s="205"/>
      <c r="D208" s="206" t="s">
        <v>109</v>
      </c>
      <c r="E208" s="207" t="s">
        <v>625</v>
      </c>
      <c r="F208" s="208">
        <v>305</v>
      </c>
      <c r="G208" s="207"/>
      <c r="H208" s="207">
        <v>375</v>
      </c>
      <c r="I208" s="209">
        <v>375</v>
      </c>
      <c r="J208" s="210" t="s">
        <v>683</v>
      </c>
      <c r="K208" s="211">
        <f t="shared" si="85"/>
        <v>70</v>
      </c>
      <c r="L208" s="212">
        <f t="shared" si="86"/>
        <v>0.22950819672131148</v>
      </c>
      <c r="M208" s="207" t="s">
        <v>593</v>
      </c>
      <c r="N208" s="213">
        <v>42768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4">
        <v>80</v>
      </c>
      <c r="B209" s="205">
        <v>42739</v>
      </c>
      <c r="C209" s="205"/>
      <c r="D209" s="206" t="s">
        <v>95</v>
      </c>
      <c r="E209" s="207" t="s">
        <v>625</v>
      </c>
      <c r="F209" s="208">
        <v>99.5</v>
      </c>
      <c r="G209" s="207"/>
      <c r="H209" s="207">
        <v>158</v>
      </c>
      <c r="I209" s="209">
        <v>158</v>
      </c>
      <c r="J209" s="210" t="s">
        <v>683</v>
      </c>
      <c r="K209" s="211">
        <f t="shared" si="85"/>
        <v>58.5</v>
      </c>
      <c r="L209" s="212">
        <f t="shared" si="86"/>
        <v>0.5879396984924623</v>
      </c>
      <c r="M209" s="207" t="s">
        <v>593</v>
      </c>
      <c r="N209" s="213">
        <v>42898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4">
        <v>81</v>
      </c>
      <c r="B210" s="205">
        <v>42739</v>
      </c>
      <c r="C210" s="205"/>
      <c r="D210" s="206" t="s">
        <v>95</v>
      </c>
      <c r="E210" s="207" t="s">
        <v>625</v>
      </c>
      <c r="F210" s="208">
        <v>99.5</v>
      </c>
      <c r="G210" s="207"/>
      <c r="H210" s="207">
        <v>158</v>
      </c>
      <c r="I210" s="209">
        <v>158</v>
      </c>
      <c r="J210" s="210" t="s">
        <v>683</v>
      </c>
      <c r="K210" s="211">
        <v>58.5</v>
      </c>
      <c r="L210" s="212">
        <v>0.58793969849246197</v>
      </c>
      <c r="M210" s="207" t="s">
        <v>593</v>
      </c>
      <c r="N210" s="213">
        <v>42898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4">
        <v>82</v>
      </c>
      <c r="B211" s="205">
        <v>42786</v>
      </c>
      <c r="C211" s="205"/>
      <c r="D211" s="206" t="s">
        <v>186</v>
      </c>
      <c r="E211" s="207" t="s">
        <v>625</v>
      </c>
      <c r="F211" s="208">
        <v>140.5</v>
      </c>
      <c r="G211" s="207"/>
      <c r="H211" s="207">
        <v>220</v>
      </c>
      <c r="I211" s="209">
        <v>220</v>
      </c>
      <c r="J211" s="210" t="s">
        <v>683</v>
      </c>
      <c r="K211" s="211">
        <f>H211-F211</f>
        <v>79.5</v>
      </c>
      <c r="L211" s="212">
        <f>K211/F211</f>
        <v>0.5658362989323843</v>
      </c>
      <c r="M211" s="207" t="s">
        <v>593</v>
      </c>
      <c r="N211" s="213">
        <v>42864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4">
        <v>83</v>
      </c>
      <c r="B212" s="205">
        <v>42786</v>
      </c>
      <c r="C212" s="205"/>
      <c r="D212" s="206" t="s">
        <v>737</v>
      </c>
      <c r="E212" s="207" t="s">
        <v>625</v>
      </c>
      <c r="F212" s="208">
        <v>202.5</v>
      </c>
      <c r="G212" s="207"/>
      <c r="H212" s="207">
        <v>234</v>
      </c>
      <c r="I212" s="209">
        <v>234</v>
      </c>
      <c r="J212" s="210" t="s">
        <v>683</v>
      </c>
      <c r="K212" s="211">
        <v>31.5</v>
      </c>
      <c r="L212" s="212">
        <v>0.155555555555556</v>
      </c>
      <c r="M212" s="207" t="s">
        <v>593</v>
      </c>
      <c r="N212" s="213">
        <v>42836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4">
        <v>84</v>
      </c>
      <c r="B213" s="205">
        <v>42818</v>
      </c>
      <c r="C213" s="205"/>
      <c r="D213" s="206" t="s">
        <v>738</v>
      </c>
      <c r="E213" s="207" t="s">
        <v>625</v>
      </c>
      <c r="F213" s="208">
        <v>300.5</v>
      </c>
      <c r="G213" s="207"/>
      <c r="H213" s="207">
        <v>417.5</v>
      </c>
      <c r="I213" s="209">
        <v>420</v>
      </c>
      <c r="J213" s="210" t="s">
        <v>739</v>
      </c>
      <c r="K213" s="211">
        <f>H213-F213</f>
        <v>117</v>
      </c>
      <c r="L213" s="212">
        <f>K213/F213</f>
        <v>0.38935108153078202</v>
      </c>
      <c r="M213" s="207" t="s">
        <v>593</v>
      </c>
      <c r="N213" s="213">
        <v>43070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4">
        <v>85</v>
      </c>
      <c r="B214" s="205">
        <v>42818</v>
      </c>
      <c r="C214" s="205"/>
      <c r="D214" s="206" t="s">
        <v>713</v>
      </c>
      <c r="E214" s="207" t="s">
        <v>625</v>
      </c>
      <c r="F214" s="208">
        <v>850</v>
      </c>
      <c r="G214" s="207"/>
      <c r="H214" s="207">
        <v>1042.5</v>
      </c>
      <c r="I214" s="209">
        <v>1023</v>
      </c>
      <c r="J214" s="210" t="s">
        <v>740</v>
      </c>
      <c r="K214" s="211">
        <v>192.5</v>
      </c>
      <c r="L214" s="212">
        <v>0.22647058823529401</v>
      </c>
      <c r="M214" s="207" t="s">
        <v>593</v>
      </c>
      <c r="N214" s="213">
        <v>42830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4">
        <v>86</v>
      </c>
      <c r="B215" s="205">
        <v>42830</v>
      </c>
      <c r="C215" s="205"/>
      <c r="D215" s="206" t="s">
        <v>490</v>
      </c>
      <c r="E215" s="207" t="s">
        <v>625</v>
      </c>
      <c r="F215" s="208">
        <v>785</v>
      </c>
      <c r="G215" s="207"/>
      <c r="H215" s="207">
        <v>930</v>
      </c>
      <c r="I215" s="209">
        <v>920</v>
      </c>
      <c r="J215" s="210" t="s">
        <v>741</v>
      </c>
      <c r="K215" s="211">
        <f>H215-F215</f>
        <v>145</v>
      </c>
      <c r="L215" s="212">
        <f>K215/F215</f>
        <v>0.18471337579617833</v>
      </c>
      <c r="M215" s="207" t="s">
        <v>593</v>
      </c>
      <c r="N215" s="213">
        <v>42976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4">
        <v>87</v>
      </c>
      <c r="B216" s="215">
        <v>42831</v>
      </c>
      <c r="C216" s="215"/>
      <c r="D216" s="216" t="s">
        <v>742</v>
      </c>
      <c r="E216" s="217" t="s">
        <v>625</v>
      </c>
      <c r="F216" s="218">
        <v>40</v>
      </c>
      <c r="G216" s="218"/>
      <c r="H216" s="219">
        <v>13.1</v>
      </c>
      <c r="I216" s="219">
        <v>60</v>
      </c>
      <c r="J216" s="220" t="s">
        <v>743</v>
      </c>
      <c r="K216" s="221">
        <v>-26.9</v>
      </c>
      <c r="L216" s="222">
        <v>-0.67249999999999999</v>
      </c>
      <c r="M216" s="218" t="s">
        <v>606</v>
      </c>
      <c r="N216" s="215">
        <v>43138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4">
        <v>88</v>
      </c>
      <c r="B217" s="205">
        <v>42837</v>
      </c>
      <c r="C217" s="205"/>
      <c r="D217" s="206" t="s">
        <v>94</v>
      </c>
      <c r="E217" s="207" t="s">
        <v>625</v>
      </c>
      <c r="F217" s="208">
        <v>289.5</v>
      </c>
      <c r="G217" s="207"/>
      <c r="H217" s="207">
        <v>354</v>
      </c>
      <c r="I217" s="209">
        <v>360</v>
      </c>
      <c r="J217" s="210" t="s">
        <v>744</v>
      </c>
      <c r="K217" s="211">
        <f t="shared" ref="K217:K225" si="87">H217-F217</f>
        <v>64.5</v>
      </c>
      <c r="L217" s="212">
        <f t="shared" ref="L217:L225" si="88">K217/F217</f>
        <v>0.22279792746113988</v>
      </c>
      <c r="M217" s="207" t="s">
        <v>593</v>
      </c>
      <c r="N217" s="213">
        <v>43040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4">
        <v>89</v>
      </c>
      <c r="B218" s="205">
        <v>42845</v>
      </c>
      <c r="C218" s="205"/>
      <c r="D218" s="206" t="s">
        <v>429</v>
      </c>
      <c r="E218" s="207" t="s">
        <v>625</v>
      </c>
      <c r="F218" s="208">
        <v>700</v>
      </c>
      <c r="G218" s="207"/>
      <c r="H218" s="207">
        <v>840</v>
      </c>
      <c r="I218" s="209">
        <v>840</v>
      </c>
      <c r="J218" s="210" t="s">
        <v>745</v>
      </c>
      <c r="K218" s="211">
        <f t="shared" si="87"/>
        <v>140</v>
      </c>
      <c r="L218" s="212">
        <f t="shared" si="88"/>
        <v>0.2</v>
      </c>
      <c r="M218" s="207" t="s">
        <v>593</v>
      </c>
      <c r="N218" s="213">
        <v>42893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4">
        <v>90</v>
      </c>
      <c r="B219" s="205">
        <v>42887</v>
      </c>
      <c r="C219" s="205"/>
      <c r="D219" s="206" t="s">
        <v>746</v>
      </c>
      <c r="E219" s="207" t="s">
        <v>625</v>
      </c>
      <c r="F219" s="208">
        <v>130</v>
      </c>
      <c r="G219" s="207"/>
      <c r="H219" s="207">
        <v>144.25</v>
      </c>
      <c r="I219" s="209">
        <v>170</v>
      </c>
      <c r="J219" s="210" t="s">
        <v>747</v>
      </c>
      <c r="K219" s="211">
        <f t="shared" si="87"/>
        <v>14.25</v>
      </c>
      <c r="L219" s="212">
        <f t="shared" si="88"/>
        <v>0.10961538461538461</v>
      </c>
      <c r="M219" s="207" t="s">
        <v>593</v>
      </c>
      <c r="N219" s="213">
        <v>43675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4">
        <v>91</v>
      </c>
      <c r="B220" s="205">
        <v>42901</v>
      </c>
      <c r="C220" s="205"/>
      <c r="D220" s="206" t="s">
        <v>748</v>
      </c>
      <c r="E220" s="207" t="s">
        <v>625</v>
      </c>
      <c r="F220" s="208">
        <v>214.5</v>
      </c>
      <c r="G220" s="207"/>
      <c r="H220" s="207">
        <v>262</v>
      </c>
      <c r="I220" s="209">
        <v>262</v>
      </c>
      <c r="J220" s="210" t="s">
        <v>749</v>
      </c>
      <c r="K220" s="211">
        <f t="shared" si="87"/>
        <v>47.5</v>
      </c>
      <c r="L220" s="212">
        <f t="shared" si="88"/>
        <v>0.22144522144522144</v>
      </c>
      <c r="M220" s="207" t="s">
        <v>593</v>
      </c>
      <c r="N220" s="213">
        <v>42977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5">
        <v>92</v>
      </c>
      <c r="B221" s="236">
        <v>42933</v>
      </c>
      <c r="C221" s="236"/>
      <c r="D221" s="237" t="s">
        <v>750</v>
      </c>
      <c r="E221" s="238" t="s">
        <v>625</v>
      </c>
      <c r="F221" s="239">
        <v>370</v>
      </c>
      <c r="G221" s="238"/>
      <c r="H221" s="238">
        <v>447.5</v>
      </c>
      <c r="I221" s="240">
        <v>450</v>
      </c>
      <c r="J221" s="241" t="s">
        <v>683</v>
      </c>
      <c r="K221" s="211">
        <f t="shared" si="87"/>
        <v>77.5</v>
      </c>
      <c r="L221" s="242">
        <f t="shared" si="88"/>
        <v>0.20945945945945946</v>
      </c>
      <c r="M221" s="238" t="s">
        <v>593</v>
      </c>
      <c r="N221" s="243">
        <v>43035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35">
        <v>93</v>
      </c>
      <c r="B222" s="236">
        <v>42943</v>
      </c>
      <c r="C222" s="236"/>
      <c r="D222" s="237" t="s">
        <v>184</v>
      </c>
      <c r="E222" s="238" t="s">
        <v>625</v>
      </c>
      <c r="F222" s="239">
        <v>657.5</v>
      </c>
      <c r="G222" s="238"/>
      <c r="H222" s="238">
        <v>825</v>
      </c>
      <c r="I222" s="240">
        <v>820</v>
      </c>
      <c r="J222" s="241" t="s">
        <v>683</v>
      </c>
      <c r="K222" s="211">
        <f t="shared" si="87"/>
        <v>167.5</v>
      </c>
      <c r="L222" s="242">
        <f t="shared" si="88"/>
        <v>0.25475285171102663</v>
      </c>
      <c r="M222" s="238" t="s">
        <v>593</v>
      </c>
      <c r="N222" s="243">
        <v>43090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4">
        <v>94</v>
      </c>
      <c r="B223" s="205">
        <v>42964</v>
      </c>
      <c r="C223" s="205"/>
      <c r="D223" s="206" t="s">
        <v>364</v>
      </c>
      <c r="E223" s="207" t="s">
        <v>625</v>
      </c>
      <c r="F223" s="208">
        <v>605</v>
      </c>
      <c r="G223" s="207"/>
      <c r="H223" s="207">
        <v>750</v>
      </c>
      <c r="I223" s="209">
        <v>750</v>
      </c>
      <c r="J223" s="210" t="s">
        <v>741</v>
      </c>
      <c r="K223" s="211">
        <f t="shared" si="87"/>
        <v>145</v>
      </c>
      <c r="L223" s="212">
        <f t="shared" si="88"/>
        <v>0.23966942148760331</v>
      </c>
      <c r="M223" s="207" t="s">
        <v>593</v>
      </c>
      <c r="N223" s="213">
        <v>43027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4">
        <v>95</v>
      </c>
      <c r="B224" s="215">
        <v>42979</v>
      </c>
      <c r="C224" s="215"/>
      <c r="D224" s="223" t="s">
        <v>751</v>
      </c>
      <c r="E224" s="218" t="s">
        <v>625</v>
      </c>
      <c r="F224" s="218">
        <v>255</v>
      </c>
      <c r="G224" s="219"/>
      <c r="H224" s="219">
        <v>217.25</v>
      </c>
      <c r="I224" s="219">
        <v>320</v>
      </c>
      <c r="J224" s="220" t="s">
        <v>752</v>
      </c>
      <c r="K224" s="221">
        <f t="shared" si="87"/>
        <v>-37.75</v>
      </c>
      <c r="L224" s="224">
        <f t="shared" si="88"/>
        <v>-0.14803921568627451</v>
      </c>
      <c r="M224" s="218" t="s">
        <v>606</v>
      </c>
      <c r="N224" s="215">
        <v>43661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4">
        <v>96</v>
      </c>
      <c r="B225" s="205">
        <v>42997</v>
      </c>
      <c r="C225" s="205"/>
      <c r="D225" s="206" t="s">
        <v>753</v>
      </c>
      <c r="E225" s="207" t="s">
        <v>625</v>
      </c>
      <c r="F225" s="208">
        <v>215</v>
      </c>
      <c r="G225" s="207"/>
      <c r="H225" s="207">
        <v>258</v>
      </c>
      <c r="I225" s="209">
        <v>258</v>
      </c>
      <c r="J225" s="210" t="s">
        <v>683</v>
      </c>
      <c r="K225" s="211">
        <f t="shared" si="87"/>
        <v>43</v>
      </c>
      <c r="L225" s="212">
        <f t="shared" si="88"/>
        <v>0.2</v>
      </c>
      <c r="M225" s="207" t="s">
        <v>593</v>
      </c>
      <c r="N225" s="213">
        <v>43040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4">
        <v>97</v>
      </c>
      <c r="B226" s="205">
        <v>42997</v>
      </c>
      <c r="C226" s="205"/>
      <c r="D226" s="206" t="s">
        <v>753</v>
      </c>
      <c r="E226" s="207" t="s">
        <v>625</v>
      </c>
      <c r="F226" s="208">
        <v>215</v>
      </c>
      <c r="G226" s="207"/>
      <c r="H226" s="207">
        <v>258</v>
      </c>
      <c r="I226" s="209">
        <v>258</v>
      </c>
      <c r="J226" s="241" t="s">
        <v>683</v>
      </c>
      <c r="K226" s="211">
        <v>43</v>
      </c>
      <c r="L226" s="212">
        <v>0.2</v>
      </c>
      <c r="M226" s="207" t="s">
        <v>593</v>
      </c>
      <c r="N226" s="213">
        <v>43040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35">
        <v>98</v>
      </c>
      <c r="B227" s="236">
        <v>42998</v>
      </c>
      <c r="C227" s="236"/>
      <c r="D227" s="237" t="s">
        <v>754</v>
      </c>
      <c r="E227" s="238" t="s">
        <v>625</v>
      </c>
      <c r="F227" s="208">
        <v>75</v>
      </c>
      <c r="G227" s="238"/>
      <c r="H227" s="238">
        <v>90</v>
      </c>
      <c r="I227" s="240">
        <v>90</v>
      </c>
      <c r="J227" s="210" t="s">
        <v>755</v>
      </c>
      <c r="K227" s="211">
        <f t="shared" ref="K227:K232" si="89">H227-F227</f>
        <v>15</v>
      </c>
      <c r="L227" s="212">
        <f t="shared" ref="L227:L232" si="90">K227/F227</f>
        <v>0.2</v>
      </c>
      <c r="M227" s="207" t="s">
        <v>593</v>
      </c>
      <c r="N227" s="213">
        <v>43019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5">
        <v>99</v>
      </c>
      <c r="B228" s="236">
        <v>43011</v>
      </c>
      <c r="C228" s="236"/>
      <c r="D228" s="237" t="s">
        <v>608</v>
      </c>
      <c r="E228" s="238" t="s">
        <v>625</v>
      </c>
      <c r="F228" s="239">
        <v>315</v>
      </c>
      <c r="G228" s="238"/>
      <c r="H228" s="238">
        <v>392</v>
      </c>
      <c r="I228" s="240">
        <v>384</v>
      </c>
      <c r="J228" s="241" t="s">
        <v>756</v>
      </c>
      <c r="K228" s="211">
        <f t="shared" si="89"/>
        <v>77</v>
      </c>
      <c r="L228" s="242">
        <f t="shared" si="90"/>
        <v>0.24444444444444444</v>
      </c>
      <c r="M228" s="238" t="s">
        <v>593</v>
      </c>
      <c r="N228" s="243">
        <v>43017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5">
        <v>100</v>
      </c>
      <c r="B229" s="236">
        <v>43013</v>
      </c>
      <c r="C229" s="236"/>
      <c r="D229" s="237" t="s">
        <v>464</v>
      </c>
      <c r="E229" s="238" t="s">
        <v>625</v>
      </c>
      <c r="F229" s="239">
        <v>145</v>
      </c>
      <c r="G229" s="238"/>
      <c r="H229" s="238">
        <v>179</v>
      </c>
      <c r="I229" s="240">
        <v>180</v>
      </c>
      <c r="J229" s="241" t="s">
        <v>757</v>
      </c>
      <c r="K229" s="211">
        <f t="shared" si="89"/>
        <v>34</v>
      </c>
      <c r="L229" s="242">
        <f t="shared" si="90"/>
        <v>0.23448275862068965</v>
      </c>
      <c r="M229" s="238" t="s">
        <v>593</v>
      </c>
      <c r="N229" s="243">
        <v>43025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5">
        <v>101</v>
      </c>
      <c r="B230" s="236">
        <v>43014</v>
      </c>
      <c r="C230" s="236"/>
      <c r="D230" s="237" t="s">
        <v>338</v>
      </c>
      <c r="E230" s="238" t="s">
        <v>625</v>
      </c>
      <c r="F230" s="239">
        <v>256</v>
      </c>
      <c r="G230" s="238"/>
      <c r="H230" s="238">
        <v>323</v>
      </c>
      <c r="I230" s="240">
        <v>320</v>
      </c>
      <c r="J230" s="241" t="s">
        <v>683</v>
      </c>
      <c r="K230" s="211">
        <f t="shared" si="89"/>
        <v>67</v>
      </c>
      <c r="L230" s="242">
        <f t="shared" si="90"/>
        <v>0.26171875</v>
      </c>
      <c r="M230" s="238" t="s">
        <v>593</v>
      </c>
      <c r="N230" s="243">
        <v>43067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5">
        <v>102</v>
      </c>
      <c r="B231" s="236">
        <v>43017</v>
      </c>
      <c r="C231" s="236"/>
      <c r="D231" s="237" t="s">
        <v>354</v>
      </c>
      <c r="E231" s="238" t="s">
        <v>625</v>
      </c>
      <c r="F231" s="239">
        <v>137.5</v>
      </c>
      <c r="G231" s="238"/>
      <c r="H231" s="238">
        <v>184</v>
      </c>
      <c r="I231" s="240">
        <v>183</v>
      </c>
      <c r="J231" s="241" t="s">
        <v>758</v>
      </c>
      <c r="K231" s="211">
        <f t="shared" si="89"/>
        <v>46.5</v>
      </c>
      <c r="L231" s="242">
        <f t="shared" si="90"/>
        <v>0.33818181818181819</v>
      </c>
      <c r="M231" s="238" t="s">
        <v>593</v>
      </c>
      <c r="N231" s="243">
        <v>43108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5">
        <v>103</v>
      </c>
      <c r="B232" s="236">
        <v>43018</v>
      </c>
      <c r="C232" s="236"/>
      <c r="D232" s="237" t="s">
        <v>759</v>
      </c>
      <c r="E232" s="238" t="s">
        <v>625</v>
      </c>
      <c r="F232" s="239">
        <v>125.5</v>
      </c>
      <c r="G232" s="238"/>
      <c r="H232" s="238">
        <v>158</v>
      </c>
      <c r="I232" s="240">
        <v>155</v>
      </c>
      <c r="J232" s="241" t="s">
        <v>760</v>
      </c>
      <c r="K232" s="211">
        <f t="shared" si="89"/>
        <v>32.5</v>
      </c>
      <c r="L232" s="242">
        <f t="shared" si="90"/>
        <v>0.25896414342629481</v>
      </c>
      <c r="M232" s="238" t="s">
        <v>593</v>
      </c>
      <c r="N232" s="243">
        <v>43067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5">
        <v>104</v>
      </c>
      <c r="B233" s="236">
        <v>43018</v>
      </c>
      <c r="C233" s="236"/>
      <c r="D233" s="237" t="s">
        <v>761</v>
      </c>
      <c r="E233" s="238" t="s">
        <v>625</v>
      </c>
      <c r="F233" s="239">
        <v>895</v>
      </c>
      <c r="G233" s="238"/>
      <c r="H233" s="238">
        <v>1122.5</v>
      </c>
      <c r="I233" s="240">
        <v>1078</v>
      </c>
      <c r="J233" s="241" t="s">
        <v>762</v>
      </c>
      <c r="K233" s="211">
        <v>227.5</v>
      </c>
      <c r="L233" s="242">
        <v>0.25418994413407803</v>
      </c>
      <c r="M233" s="238" t="s">
        <v>593</v>
      </c>
      <c r="N233" s="243">
        <v>43117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5">
        <v>105</v>
      </c>
      <c r="B234" s="236">
        <v>43020</v>
      </c>
      <c r="C234" s="236"/>
      <c r="D234" s="237" t="s">
        <v>347</v>
      </c>
      <c r="E234" s="238" t="s">
        <v>625</v>
      </c>
      <c r="F234" s="239">
        <v>525</v>
      </c>
      <c r="G234" s="238"/>
      <c r="H234" s="238">
        <v>629</v>
      </c>
      <c r="I234" s="240">
        <v>629</v>
      </c>
      <c r="J234" s="241" t="s">
        <v>683</v>
      </c>
      <c r="K234" s="211">
        <v>104</v>
      </c>
      <c r="L234" s="242">
        <v>0.19809523809523799</v>
      </c>
      <c r="M234" s="238" t="s">
        <v>593</v>
      </c>
      <c r="N234" s="243">
        <v>43119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5">
        <v>106</v>
      </c>
      <c r="B235" s="236">
        <v>43046</v>
      </c>
      <c r="C235" s="236"/>
      <c r="D235" s="237" t="s">
        <v>389</v>
      </c>
      <c r="E235" s="238" t="s">
        <v>625</v>
      </c>
      <c r="F235" s="239">
        <v>740</v>
      </c>
      <c r="G235" s="238"/>
      <c r="H235" s="238">
        <v>892.5</v>
      </c>
      <c r="I235" s="240">
        <v>900</v>
      </c>
      <c r="J235" s="241" t="s">
        <v>763</v>
      </c>
      <c r="K235" s="211">
        <f t="shared" ref="K235:K237" si="91">H235-F235</f>
        <v>152.5</v>
      </c>
      <c r="L235" s="242">
        <f t="shared" ref="L235:L237" si="92">K235/F235</f>
        <v>0.20608108108108109</v>
      </c>
      <c r="M235" s="238" t="s">
        <v>593</v>
      </c>
      <c r="N235" s="243">
        <v>43052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4">
        <v>107</v>
      </c>
      <c r="B236" s="205">
        <v>43073</v>
      </c>
      <c r="C236" s="205"/>
      <c r="D236" s="206" t="s">
        <v>764</v>
      </c>
      <c r="E236" s="207" t="s">
        <v>625</v>
      </c>
      <c r="F236" s="208">
        <v>118.5</v>
      </c>
      <c r="G236" s="207"/>
      <c r="H236" s="207">
        <v>143.5</v>
      </c>
      <c r="I236" s="209">
        <v>145</v>
      </c>
      <c r="J236" s="210" t="s">
        <v>615</v>
      </c>
      <c r="K236" s="211">
        <f t="shared" si="91"/>
        <v>25</v>
      </c>
      <c r="L236" s="212">
        <f t="shared" si="92"/>
        <v>0.2109704641350211</v>
      </c>
      <c r="M236" s="207" t="s">
        <v>593</v>
      </c>
      <c r="N236" s="213">
        <v>43097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4">
        <v>108</v>
      </c>
      <c r="B237" s="215">
        <v>43090</v>
      </c>
      <c r="C237" s="215"/>
      <c r="D237" s="216" t="s">
        <v>435</v>
      </c>
      <c r="E237" s="217" t="s">
        <v>625</v>
      </c>
      <c r="F237" s="218">
        <v>715</v>
      </c>
      <c r="G237" s="218"/>
      <c r="H237" s="219">
        <v>500</v>
      </c>
      <c r="I237" s="219">
        <v>872</v>
      </c>
      <c r="J237" s="220" t="s">
        <v>765</v>
      </c>
      <c r="K237" s="221">
        <f t="shared" si="91"/>
        <v>-215</v>
      </c>
      <c r="L237" s="222">
        <f t="shared" si="92"/>
        <v>-0.30069930069930068</v>
      </c>
      <c r="M237" s="218" t="s">
        <v>606</v>
      </c>
      <c r="N237" s="215">
        <v>43670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4">
        <v>109</v>
      </c>
      <c r="B238" s="205">
        <v>43098</v>
      </c>
      <c r="C238" s="205"/>
      <c r="D238" s="206" t="s">
        <v>608</v>
      </c>
      <c r="E238" s="207" t="s">
        <v>625</v>
      </c>
      <c r="F238" s="208">
        <v>435</v>
      </c>
      <c r="G238" s="207"/>
      <c r="H238" s="207">
        <v>542.5</v>
      </c>
      <c r="I238" s="209">
        <v>539</v>
      </c>
      <c r="J238" s="210" t="s">
        <v>683</v>
      </c>
      <c r="K238" s="211">
        <v>107.5</v>
      </c>
      <c r="L238" s="212">
        <v>0.247126436781609</v>
      </c>
      <c r="M238" s="207" t="s">
        <v>593</v>
      </c>
      <c r="N238" s="213">
        <v>43206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4">
        <v>110</v>
      </c>
      <c r="B239" s="205">
        <v>43098</v>
      </c>
      <c r="C239" s="205"/>
      <c r="D239" s="206" t="s">
        <v>564</v>
      </c>
      <c r="E239" s="207" t="s">
        <v>625</v>
      </c>
      <c r="F239" s="208">
        <v>885</v>
      </c>
      <c r="G239" s="207"/>
      <c r="H239" s="207">
        <v>1090</v>
      </c>
      <c r="I239" s="209">
        <v>1084</v>
      </c>
      <c r="J239" s="210" t="s">
        <v>683</v>
      </c>
      <c r="K239" s="211">
        <v>205</v>
      </c>
      <c r="L239" s="212">
        <v>0.23163841807909599</v>
      </c>
      <c r="M239" s="207" t="s">
        <v>593</v>
      </c>
      <c r="N239" s="213">
        <v>43213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44">
        <v>111</v>
      </c>
      <c r="B240" s="245">
        <v>43192</v>
      </c>
      <c r="C240" s="245"/>
      <c r="D240" s="223" t="s">
        <v>766</v>
      </c>
      <c r="E240" s="218" t="s">
        <v>625</v>
      </c>
      <c r="F240" s="246">
        <v>478.5</v>
      </c>
      <c r="G240" s="218"/>
      <c r="H240" s="218">
        <v>442</v>
      </c>
      <c r="I240" s="219">
        <v>613</v>
      </c>
      <c r="J240" s="220" t="s">
        <v>767</v>
      </c>
      <c r="K240" s="221">
        <f t="shared" ref="K240:K243" si="93">H240-F240</f>
        <v>-36.5</v>
      </c>
      <c r="L240" s="222">
        <f t="shared" ref="L240:L243" si="94">K240/F240</f>
        <v>-7.6280041797283177E-2</v>
      </c>
      <c r="M240" s="218" t="s">
        <v>606</v>
      </c>
      <c r="N240" s="215">
        <v>43762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4">
        <v>112</v>
      </c>
      <c r="B241" s="215">
        <v>43194</v>
      </c>
      <c r="C241" s="215"/>
      <c r="D241" s="216" t="s">
        <v>768</v>
      </c>
      <c r="E241" s="217" t="s">
        <v>625</v>
      </c>
      <c r="F241" s="218">
        <f>141.5-7.3</f>
        <v>134.19999999999999</v>
      </c>
      <c r="G241" s="218"/>
      <c r="H241" s="219">
        <v>77</v>
      </c>
      <c r="I241" s="219">
        <v>180</v>
      </c>
      <c r="J241" s="220" t="s">
        <v>769</v>
      </c>
      <c r="K241" s="221">
        <f t="shared" si="93"/>
        <v>-57.199999999999989</v>
      </c>
      <c r="L241" s="222">
        <f t="shared" si="94"/>
        <v>-0.42622950819672129</v>
      </c>
      <c r="M241" s="218" t="s">
        <v>606</v>
      </c>
      <c r="N241" s="215">
        <v>43522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4">
        <v>113</v>
      </c>
      <c r="B242" s="215">
        <v>43209</v>
      </c>
      <c r="C242" s="215"/>
      <c r="D242" s="216" t="s">
        <v>770</v>
      </c>
      <c r="E242" s="217" t="s">
        <v>625</v>
      </c>
      <c r="F242" s="218">
        <v>430</v>
      </c>
      <c r="G242" s="218"/>
      <c r="H242" s="219">
        <v>220</v>
      </c>
      <c r="I242" s="219">
        <v>537</v>
      </c>
      <c r="J242" s="220" t="s">
        <v>771</v>
      </c>
      <c r="K242" s="221">
        <f t="shared" si="93"/>
        <v>-210</v>
      </c>
      <c r="L242" s="222">
        <f t="shared" si="94"/>
        <v>-0.48837209302325579</v>
      </c>
      <c r="M242" s="218" t="s">
        <v>606</v>
      </c>
      <c r="N242" s="215">
        <v>43252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5">
        <v>114</v>
      </c>
      <c r="B243" s="236">
        <v>43220</v>
      </c>
      <c r="C243" s="236"/>
      <c r="D243" s="237" t="s">
        <v>390</v>
      </c>
      <c r="E243" s="238" t="s">
        <v>625</v>
      </c>
      <c r="F243" s="238">
        <v>153.5</v>
      </c>
      <c r="G243" s="238"/>
      <c r="H243" s="238">
        <v>196</v>
      </c>
      <c r="I243" s="240">
        <v>196</v>
      </c>
      <c r="J243" s="210" t="s">
        <v>772</v>
      </c>
      <c r="K243" s="211">
        <f t="shared" si="93"/>
        <v>42.5</v>
      </c>
      <c r="L243" s="212">
        <f t="shared" si="94"/>
        <v>0.27687296416938112</v>
      </c>
      <c r="M243" s="207" t="s">
        <v>593</v>
      </c>
      <c r="N243" s="213">
        <v>43605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4">
        <v>115</v>
      </c>
      <c r="B244" s="215">
        <v>43306</v>
      </c>
      <c r="C244" s="215"/>
      <c r="D244" s="216" t="s">
        <v>742</v>
      </c>
      <c r="E244" s="217" t="s">
        <v>625</v>
      </c>
      <c r="F244" s="218">
        <v>27.5</v>
      </c>
      <c r="G244" s="218"/>
      <c r="H244" s="219">
        <v>13.1</v>
      </c>
      <c r="I244" s="219">
        <v>60</v>
      </c>
      <c r="J244" s="220" t="s">
        <v>773</v>
      </c>
      <c r="K244" s="221">
        <v>-14.4</v>
      </c>
      <c r="L244" s="222">
        <v>-0.52363636363636401</v>
      </c>
      <c r="M244" s="218" t="s">
        <v>606</v>
      </c>
      <c r="N244" s="215">
        <v>43138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4">
        <v>116</v>
      </c>
      <c r="B245" s="245">
        <v>43318</v>
      </c>
      <c r="C245" s="245"/>
      <c r="D245" s="223" t="s">
        <v>774</v>
      </c>
      <c r="E245" s="218" t="s">
        <v>625</v>
      </c>
      <c r="F245" s="218">
        <v>148.5</v>
      </c>
      <c r="G245" s="218"/>
      <c r="H245" s="218">
        <v>102</v>
      </c>
      <c r="I245" s="219">
        <v>182</v>
      </c>
      <c r="J245" s="220" t="s">
        <v>775</v>
      </c>
      <c r="K245" s="221">
        <f>H245-F245</f>
        <v>-46.5</v>
      </c>
      <c r="L245" s="222">
        <f>K245/F245</f>
        <v>-0.31313131313131315</v>
      </c>
      <c r="M245" s="218" t="s">
        <v>606</v>
      </c>
      <c r="N245" s="215">
        <v>43661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4">
        <v>117</v>
      </c>
      <c r="B246" s="205">
        <v>43335</v>
      </c>
      <c r="C246" s="205"/>
      <c r="D246" s="206" t="s">
        <v>776</v>
      </c>
      <c r="E246" s="207" t="s">
        <v>625</v>
      </c>
      <c r="F246" s="238">
        <v>285</v>
      </c>
      <c r="G246" s="207"/>
      <c r="H246" s="207">
        <v>355</v>
      </c>
      <c r="I246" s="209">
        <v>364</v>
      </c>
      <c r="J246" s="210" t="s">
        <v>777</v>
      </c>
      <c r="K246" s="211">
        <v>70</v>
      </c>
      <c r="L246" s="212">
        <v>0.24561403508771901</v>
      </c>
      <c r="M246" s="207" t="s">
        <v>593</v>
      </c>
      <c r="N246" s="213">
        <v>43455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4">
        <v>118</v>
      </c>
      <c r="B247" s="205">
        <v>43341</v>
      </c>
      <c r="C247" s="205"/>
      <c r="D247" s="206" t="s">
        <v>378</v>
      </c>
      <c r="E247" s="207" t="s">
        <v>625</v>
      </c>
      <c r="F247" s="238">
        <v>525</v>
      </c>
      <c r="G247" s="207"/>
      <c r="H247" s="207">
        <v>585</v>
      </c>
      <c r="I247" s="209">
        <v>635</v>
      </c>
      <c r="J247" s="210" t="s">
        <v>778</v>
      </c>
      <c r="K247" s="211">
        <f t="shared" ref="K247:K264" si="95">H247-F247</f>
        <v>60</v>
      </c>
      <c r="L247" s="212">
        <f t="shared" ref="L247:L264" si="96">K247/F247</f>
        <v>0.11428571428571428</v>
      </c>
      <c r="M247" s="207" t="s">
        <v>593</v>
      </c>
      <c r="N247" s="213">
        <v>43662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4">
        <v>119</v>
      </c>
      <c r="B248" s="205">
        <v>43395</v>
      </c>
      <c r="C248" s="205"/>
      <c r="D248" s="206" t="s">
        <v>364</v>
      </c>
      <c r="E248" s="207" t="s">
        <v>625</v>
      </c>
      <c r="F248" s="238">
        <v>475</v>
      </c>
      <c r="G248" s="207"/>
      <c r="H248" s="207">
        <v>574</v>
      </c>
      <c r="I248" s="209">
        <v>570</v>
      </c>
      <c r="J248" s="210" t="s">
        <v>683</v>
      </c>
      <c r="K248" s="211">
        <f t="shared" si="95"/>
        <v>99</v>
      </c>
      <c r="L248" s="212">
        <f t="shared" si="96"/>
        <v>0.20842105263157895</v>
      </c>
      <c r="M248" s="207" t="s">
        <v>593</v>
      </c>
      <c r="N248" s="213">
        <v>43403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5">
        <v>120</v>
      </c>
      <c r="B249" s="236">
        <v>43397</v>
      </c>
      <c r="C249" s="236"/>
      <c r="D249" s="237" t="s">
        <v>385</v>
      </c>
      <c r="E249" s="238" t="s">
        <v>625</v>
      </c>
      <c r="F249" s="238">
        <v>707.5</v>
      </c>
      <c r="G249" s="238"/>
      <c r="H249" s="238">
        <v>872</v>
      </c>
      <c r="I249" s="240">
        <v>872</v>
      </c>
      <c r="J249" s="241" t="s">
        <v>683</v>
      </c>
      <c r="K249" s="211">
        <f t="shared" si="95"/>
        <v>164.5</v>
      </c>
      <c r="L249" s="242">
        <f t="shared" si="96"/>
        <v>0.23250883392226149</v>
      </c>
      <c r="M249" s="238" t="s">
        <v>593</v>
      </c>
      <c r="N249" s="243">
        <v>43482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5">
        <v>121</v>
      </c>
      <c r="B250" s="236">
        <v>43398</v>
      </c>
      <c r="C250" s="236"/>
      <c r="D250" s="237" t="s">
        <v>779</v>
      </c>
      <c r="E250" s="238" t="s">
        <v>625</v>
      </c>
      <c r="F250" s="238">
        <v>162</v>
      </c>
      <c r="G250" s="238"/>
      <c r="H250" s="238">
        <v>204</v>
      </c>
      <c r="I250" s="240">
        <v>209</v>
      </c>
      <c r="J250" s="241" t="s">
        <v>780</v>
      </c>
      <c r="K250" s="211">
        <f t="shared" si="95"/>
        <v>42</v>
      </c>
      <c r="L250" s="242">
        <f t="shared" si="96"/>
        <v>0.25925925925925924</v>
      </c>
      <c r="M250" s="238" t="s">
        <v>593</v>
      </c>
      <c r="N250" s="243">
        <v>43539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5">
        <v>122</v>
      </c>
      <c r="B251" s="236">
        <v>43399</v>
      </c>
      <c r="C251" s="236"/>
      <c r="D251" s="237" t="s">
        <v>483</v>
      </c>
      <c r="E251" s="238" t="s">
        <v>625</v>
      </c>
      <c r="F251" s="238">
        <v>240</v>
      </c>
      <c r="G251" s="238"/>
      <c r="H251" s="238">
        <v>297</v>
      </c>
      <c r="I251" s="240">
        <v>297</v>
      </c>
      <c r="J251" s="241" t="s">
        <v>683</v>
      </c>
      <c r="K251" s="247">
        <f t="shared" si="95"/>
        <v>57</v>
      </c>
      <c r="L251" s="242">
        <f t="shared" si="96"/>
        <v>0.23749999999999999</v>
      </c>
      <c r="M251" s="238" t="s">
        <v>593</v>
      </c>
      <c r="N251" s="243">
        <v>43417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4">
        <v>123</v>
      </c>
      <c r="B252" s="205">
        <v>43439</v>
      </c>
      <c r="C252" s="205"/>
      <c r="D252" s="206" t="s">
        <v>781</v>
      </c>
      <c r="E252" s="207" t="s">
        <v>625</v>
      </c>
      <c r="F252" s="207">
        <v>202.5</v>
      </c>
      <c r="G252" s="207"/>
      <c r="H252" s="207">
        <v>255</v>
      </c>
      <c r="I252" s="209">
        <v>252</v>
      </c>
      <c r="J252" s="210" t="s">
        <v>683</v>
      </c>
      <c r="K252" s="211">
        <f t="shared" si="95"/>
        <v>52.5</v>
      </c>
      <c r="L252" s="212">
        <f t="shared" si="96"/>
        <v>0.25925925925925924</v>
      </c>
      <c r="M252" s="207" t="s">
        <v>593</v>
      </c>
      <c r="N252" s="213">
        <v>43542</v>
      </c>
      <c r="O252" s="1"/>
      <c r="P252" s="1"/>
      <c r="Q252" s="1"/>
      <c r="R252" s="6" t="s">
        <v>782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5">
        <v>124</v>
      </c>
      <c r="B253" s="236">
        <v>43465</v>
      </c>
      <c r="C253" s="205"/>
      <c r="D253" s="237" t="s">
        <v>417</v>
      </c>
      <c r="E253" s="238" t="s">
        <v>625</v>
      </c>
      <c r="F253" s="238">
        <v>710</v>
      </c>
      <c r="G253" s="238"/>
      <c r="H253" s="238">
        <v>866</v>
      </c>
      <c r="I253" s="240">
        <v>866</v>
      </c>
      <c r="J253" s="241" t="s">
        <v>683</v>
      </c>
      <c r="K253" s="211">
        <f t="shared" si="95"/>
        <v>156</v>
      </c>
      <c r="L253" s="212">
        <f t="shared" si="96"/>
        <v>0.21971830985915494</v>
      </c>
      <c r="M253" s="207" t="s">
        <v>593</v>
      </c>
      <c r="N253" s="213">
        <v>43553</v>
      </c>
      <c r="O253" s="1"/>
      <c r="P253" s="1"/>
      <c r="Q253" s="1"/>
      <c r="R253" s="6" t="s">
        <v>782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5">
        <v>125</v>
      </c>
      <c r="B254" s="236">
        <v>43522</v>
      </c>
      <c r="C254" s="236"/>
      <c r="D254" s="237" t="s">
        <v>153</v>
      </c>
      <c r="E254" s="238" t="s">
        <v>625</v>
      </c>
      <c r="F254" s="238">
        <v>337.25</v>
      </c>
      <c r="G254" s="238"/>
      <c r="H254" s="238">
        <v>398.5</v>
      </c>
      <c r="I254" s="240">
        <v>411</v>
      </c>
      <c r="J254" s="210" t="s">
        <v>783</v>
      </c>
      <c r="K254" s="211">
        <f t="shared" si="95"/>
        <v>61.25</v>
      </c>
      <c r="L254" s="212">
        <f t="shared" si="96"/>
        <v>0.1816160118606375</v>
      </c>
      <c r="M254" s="207" t="s">
        <v>593</v>
      </c>
      <c r="N254" s="213">
        <v>43760</v>
      </c>
      <c r="O254" s="1"/>
      <c r="P254" s="1"/>
      <c r="Q254" s="1"/>
      <c r="R254" s="6" t="s">
        <v>782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8">
        <v>126</v>
      </c>
      <c r="B255" s="249">
        <v>43559</v>
      </c>
      <c r="C255" s="249"/>
      <c r="D255" s="250" t="s">
        <v>784</v>
      </c>
      <c r="E255" s="251" t="s">
        <v>625</v>
      </c>
      <c r="F255" s="251">
        <v>130</v>
      </c>
      <c r="G255" s="251"/>
      <c r="H255" s="251">
        <v>65</v>
      </c>
      <c r="I255" s="252">
        <v>158</v>
      </c>
      <c r="J255" s="220" t="s">
        <v>785</v>
      </c>
      <c r="K255" s="221">
        <f t="shared" si="95"/>
        <v>-65</v>
      </c>
      <c r="L255" s="222">
        <f t="shared" si="96"/>
        <v>-0.5</v>
      </c>
      <c r="M255" s="218" t="s">
        <v>606</v>
      </c>
      <c r="N255" s="215">
        <v>43726</v>
      </c>
      <c r="O255" s="1"/>
      <c r="P255" s="1"/>
      <c r="Q255" s="1"/>
      <c r="R255" s="6" t="s">
        <v>786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5">
        <v>127</v>
      </c>
      <c r="B256" s="236">
        <v>43017</v>
      </c>
      <c r="C256" s="236"/>
      <c r="D256" s="237" t="s">
        <v>186</v>
      </c>
      <c r="E256" s="238" t="s">
        <v>625</v>
      </c>
      <c r="F256" s="238">
        <v>141.5</v>
      </c>
      <c r="G256" s="238"/>
      <c r="H256" s="238">
        <v>183.5</v>
      </c>
      <c r="I256" s="240">
        <v>210</v>
      </c>
      <c r="J256" s="210" t="s">
        <v>780</v>
      </c>
      <c r="K256" s="211">
        <f t="shared" si="95"/>
        <v>42</v>
      </c>
      <c r="L256" s="212">
        <f t="shared" si="96"/>
        <v>0.29681978798586572</v>
      </c>
      <c r="M256" s="207" t="s">
        <v>593</v>
      </c>
      <c r="N256" s="213">
        <v>43042</v>
      </c>
      <c r="O256" s="1"/>
      <c r="P256" s="1"/>
      <c r="Q256" s="1"/>
      <c r="R256" s="6" t="s">
        <v>786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8">
        <v>128</v>
      </c>
      <c r="B257" s="249">
        <v>43074</v>
      </c>
      <c r="C257" s="249"/>
      <c r="D257" s="250" t="s">
        <v>787</v>
      </c>
      <c r="E257" s="251" t="s">
        <v>625</v>
      </c>
      <c r="F257" s="246">
        <v>172</v>
      </c>
      <c r="G257" s="251"/>
      <c r="H257" s="251">
        <v>155.25</v>
      </c>
      <c r="I257" s="252">
        <v>230</v>
      </c>
      <c r="J257" s="220" t="s">
        <v>788</v>
      </c>
      <c r="K257" s="221">
        <f t="shared" si="95"/>
        <v>-16.75</v>
      </c>
      <c r="L257" s="222">
        <f t="shared" si="96"/>
        <v>-9.7383720930232565E-2</v>
      </c>
      <c r="M257" s="218" t="s">
        <v>606</v>
      </c>
      <c r="N257" s="215">
        <v>43787</v>
      </c>
      <c r="O257" s="1"/>
      <c r="P257" s="1"/>
      <c r="Q257" s="1"/>
      <c r="R257" s="6" t="s">
        <v>786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5">
        <v>129</v>
      </c>
      <c r="B258" s="236">
        <v>43398</v>
      </c>
      <c r="C258" s="236"/>
      <c r="D258" s="237" t="s">
        <v>108</v>
      </c>
      <c r="E258" s="238" t="s">
        <v>625</v>
      </c>
      <c r="F258" s="238">
        <v>698.5</v>
      </c>
      <c r="G258" s="238"/>
      <c r="H258" s="238">
        <v>890</v>
      </c>
      <c r="I258" s="240">
        <v>890</v>
      </c>
      <c r="J258" s="210" t="s">
        <v>789</v>
      </c>
      <c r="K258" s="211">
        <f t="shared" si="95"/>
        <v>191.5</v>
      </c>
      <c r="L258" s="212">
        <f t="shared" si="96"/>
        <v>0.27415891195418757</v>
      </c>
      <c r="M258" s="207" t="s">
        <v>593</v>
      </c>
      <c r="N258" s="213">
        <v>44328</v>
      </c>
      <c r="O258" s="1"/>
      <c r="P258" s="1"/>
      <c r="Q258" s="1"/>
      <c r="R258" s="6" t="s">
        <v>782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5">
        <v>130</v>
      </c>
      <c r="B259" s="236">
        <v>42877</v>
      </c>
      <c r="C259" s="236"/>
      <c r="D259" s="237" t="s">
        <v>377</v>
      </c>
      <c r="E259" s="238" t="s">
        <v>625</v>
      </c>
      <c r="F259" s="238">
        <v>127.6</v>
      </c>
      <c r="G259" s="238"/>
      <c r="H259" s="238">
        <v>138</v>
      </c>
      <c r="I259" s="240">
        <v>190</v>
      </c>
      <c r="J259" s="210" t="s">
        <v>790</v>
      </c>
      <c r="K259" s="211">
        <f t="shared" si="95"/>
        <v>10.400000000000006</v>
      </c>
      <c r="L259" s="212">
        <f t="shared" si="96"/>
        <v>8.1504702194357417E-2</v>
      </c>
      <c r="M259" s="207" t="s">
        <v>593</v>
      </c>
      <c r="N259" s="213">
        <v>43774</v>
      </c>
      <c r="O259" s="1"/>
      <c r="P259" s="1"/>
      <c r="Q259" s="1"/>
      <c r="R259" s="6" t="s">
        <v>786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5">
        <v>131</v>
      </c>
      <c r="B260" s="236">
        <v>43158</v>
      </c>
      <c r="C260" s="236"/>
      <c r="D260" s="237" t="s">
        <v>791</v>
      </c>
      <c r="E260" s="238" t="s">
        <v>625</v>
      </c>
      <c r="F260" s="238">
        <v>317</v>
      </c>
      <c r="G260" s="238"/>
      <c r="H260" s="238">
        <v>382.5</v>
      </c>
      <c r="I260" s="240">
        <v>398</v>
      </c>
      <c r="J260" s="210" t="s">
        <v>792</v>
      </c>
      <c r="K260" s="211">
        <f t="shared" si="95"/>
        <v>65.5</v>
      </c>
      <c r="L260" s="212">
        <f t="shared" si="96"/>
        <v>0.20662460567823343</v>
      </c>
      <c r="M260" s="207" t="s">
        <v>593</v>
      </c>
      <c r="N260" s="213">
        <v>44238</v>
      </c>
      <c r="O260" s="1"/>
      <c r="P260" s="1"/>
      <c r="Q260" s="1"/>
      <c r="R260" s="6" t="s">
        <v>786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8">
        <v>132</v>
      </c>
      <c r="B261" s="249">
        <v>43164</v>
      </c>
      <c r="C261" s="249"/>
      <c r="D261" s="250" t="s">
        <v>145</v>
      </c>
      <c r="E261" s="251" t="s">
        <v>625</v>
      </c>
      <c r="F261" s="246">
        <f>510-14.4</f>
        <v>495.6</v>
      </c>
      <c r="G261" s="251"/>
      <c r="H261" s="251">
        <v>350</v>
      </c>
      <c r="I261" s="252">
        <v>672</v>
      </c>
      <c r="J261" s="220" t="s">
        <v>793</v>
      </c>
      <c r="K261" s="221">
        <f t="shared" si="95"/>
        <v>-145.60000000000002</v>
      </c>
      <c r="L261" s="222">
        <f t="shared" si="96"/>
        <v>-0.29378531073446329</v>
      </c>
      <c r="M261" s="218" t="s">
        <v>606</v>
      </c>
      <c r="N261" s="215">
        <v>43887</v>
      </c>
      <c r="O261" s="1"/>
      <c r="P261" s="1"/>
      <c r="Q261" s="1"/>
      <c r="R261" s="6" t="s">
        <v>782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8">
        <v>133</v>
      </c>
      <c r="B262" s="249">
        <v>43237</v>
      </c>
      <c r="C262" s="249"/>
      <c r="D262" s="250" t="s">
        <v>475</v>
      </c>
      <c r="E262" s="251" t="s">
        <v>625</v>
      </c>
      <c r="F262" s="246">
        <v>230.3</v>
      </c>
      <c r="G262" s="251"/>
      <c r="H262" s="251">
        <v>102.5</v>
      </c>
      <c r="I262" s="252">
        <v>348</v>
      </c>
      <c r="J262" s="220" t="s">
        <v>794</v>
      </c>
      <c r="K262" s="221">
        <f t="shared" si="95"/>
        <v>-127.80000000000001</v>
      </c>
      <c r="L262" s="222">
        <f t="shared" si="96"/>
        <v>-0.55492835432045162</v>
      </c>
      <c r="M262" s="218" t="s">
        <v>606</v>
      </c>
      <c r="N262" s="215">
        <v>43896</v>
      </c>
      <c r="O262" s="1"/>
      <c r="P262" s="1"/>
      <c r="Q262" s="1"/>
      <c r="R262" s="6" t="s">
        <v>782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5">
        <v>134</v>
      </c>
      <c r="B263" s="236">
        <v>43258</v>
      </c>
      <c r="C263" s="236"/>
      <c r="D263" s="237" t="s">
        <v>440</v>
      </c>
      <c r="E263" s="238" t="s">
        <v>625</v>
      </c>
      <c r="F263" s="238">
        <f>342.5-5.1</f>
        <v>337.4</v>
      </c>
      <c r="G263" s="238"/>
      <c r="H263" s="238">
        <v>412.5</v>
      </c>
      <c r="I263" s="240">
        <v>439</v>
      </c>
      <c r="J263" s="210" t="s">
        <v>795</v>
      </c>
      <c r="K263" s="211">
        <f t="shared" si="95"/>
        <v>75.100000000000023</v>
      </c>
      <c r="L263" s="212">
        <f t="shared" si="96"/>
        <v>0.22258446947243635</v>
      </c>
      <c r="M263" s="207" t="s">
        <v>593</v>
      </c>
      <c r="N263" s="213">
        <v>44230</v>
      </c>
      <c r="O263" s="1"/>
      <c r="P263" s="1"/>
      <c r="Q263" s="1"/>
      <c r="R263" s="6" t="s">
        <v>786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135</v>
      </c>
      <c r="B264" s="228">
        <v>43285</v>
      </c>
      <c r="C264" s="228"/>
      <c r="D264" s="229" t="s">
        <v>55</v>
      </c>
      <c r="E264" s="230" t="s">
        <v>625</v>
      </c>
      <c r="F264" s="230">
        <f>127.5-5.53</f>
        <v>121.97</v>
      </c>
      <c r="G264" s="231"/>
      <c r="H264" s="231">
        <v>122.5</v>
      </c>
      <c r="I264" s="231">
        <v>170</v>
      </c>
      <c r="J264" s="232" t="s">
        <v>828</v>
      </c>
      <c r="K264" s="233">
        <f t="shared" si="95"/>
        <v>0.53000000000000114</v>
      </c>
      <c r="L264" s="234">
        <f t="shared" si="96"/>
        <v>4.3453308190538747E-3</v>
      </c>
      <c r="M264" s="230" t="s">
        <v>716</v>
      </c>
      <c r="N264" s="228">
        <v>44431</v>
      </c>
      <c r="O264" s="1"/>
      <c r="P264" s="1"/>
      <c r="Q264" s="1"/>
      <c r="R264" s="6" t="s">
        <v>782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48">
        <v>136</v>
      </c>
      <c r="B265" s="249">
        <v>43294</v>
      </c>
      <c r="C265" s="249"/>
      <c r="D265" s="250" t="s">
        <v>366</v>
      </c>
      <c r="E265" s="251" t="s">
        <v>625</v>
      </c>
      <c r="F265" s="246">
        <v>46.5</v>
      </c>
      <c r="G265" s="251"/>
      <c r="H265" s="251">
        <v>17</v>
      </c>
      <c r="I265" s="252">
        <v>59</v>
      </c>
      <c r="J265" s="220" t="s">
        <v>796</v>
      </c>
      <c r="K265" s="221">
        <f t="shared" ref="K265:K273" si="97">H265-F265</f>
        <v>-29.5</v>
      </c>
      <c r="L265" s="222">
        <f t="shared" ref="L265:L273" si="98">K265/F265</f>
        <v>-0.63440860215053763</v>
      </c>
      <c r="M265" s="218" t="s">
        <v>606</v>
      </c>
      <c r="N265" s="215">
        <v>43887</v>
      </c>
      <c r="O265" s="1"/>
      <c r="P265" s="1"/>
      <c r="Q265" s="1"/>
      <c r="R265" s="6" t="s">
        <v>782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5">
        <v>137</v>
      </c>
      <c r="B266" s="236">
        <v>43396</v>
      </c>
      <c r="C266" s="236"/>
      <c r="D266" s="237" t="s">
        <v>419</v>
      </c>
      <c r="E266" s="238" t="s">
        <v>625</v>
      </c>
      <c r="F266" s="238">
        <v>156.5</v>
      </c>
      <c r="G266" s="238"/>
      <c r="H266" s="238">
        <v>207.5</v>
      </c>
      <c r="I266" s="240">
        <v>191</v>
      </c>
      <c r="J266" s="210" t="s">
        <v>683</v>
      </c>
      <c r="K266" s="211">
        <f t="shared" si="97"/>
        <v>51</v>
      </c>
      <c r="L266" s="212">
        <f t="shared" si="98"/>
        <v>0.32587859424920129</v>
      </c>
      <c r="M266" s="207" t="s">
        <v>593</v>
      </c>
      <c r="N266" s="213">
        <v>44369</v>
      </c>
      <c r="O266" s="1"/>
      <c r="P266" s="1"/>
      <c r="Q266" s="1"/>
      <c r="R266" s="6" t="s">
        <v>782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5">
        <v>138</v>
      </c>
      <c r="B267" s="236">
        <v>43439</v>
      </c>
      <c r="C267" s="236"/>
      <c r="D267" s="237" t="s">
        <v>328</v>
      </c>
      <c r="E267" s="238" t="s">
        <v>625</v>
      </c>
      <c r="F267" s="238">
        <v>259.5</v>
      </c>
      <c r="G267" s="238"/>
      <c r="H267" s="238">
        <v>320</v>
      </c>
      <c r="I267" s="240">
        <v>320</v>
      </c>
      <c r="J267" s="210" t="s">
        <v>683</v>
      </c>
      <c r="K267" s="211">
        <f t="shared" si="97"/>
        <v>60.5</v>
      </c>
      <c r="L267" s="212">
        <f t="shared" si="98"/>
        <v>0.23314065510597304</v>
      </c>
      <c r="M267" s="207" t="s">
        <v>593</v>
      </c>
      <c r="N267" s="213">
        <v>44323</v>
      </c>
      <c r="O267" s="1"/>
      <c r="P267" s="1"/>
      <c r="Q267" s="1"/>
      <c r="R267" s="6" t="s">
        <v>782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48">
        <v>139</v>
      </c>
      <c r="B268" s="249">
        <v>43439</v>
      </c>
      <c r="C268" s="249"/>
      <c r="D268" s="250" t="s">
        <v>797</v>
      </c>
      <c r="E268" s="251" t="s">
        <v>625</v>
      </c>
      <c r="F268" s="251">
        <v>715</v>
      </c>
      <c r="G268" s="251"/>
      <c r="H268" s="251">
        <v>445</v>
      </c>
      <c r="I268" s="252">
        <v>840</v>
      </c>
      <c r="J268" s="220" t="s">
        <v>798</v>
      </c>
      <c r="K268" s="221">
        <f t="shared" si="97"/>
        <v>-270</v>
      </c>
      <c r="L268" s="222">
        <f t="shared" si="98"/>
        <v>-0.3776223776223776</v>
      </c>
      <c r="M268" s="218" t="s">
        <v>606</v>
      </c>
      <c r="N268" s="215">
        <v>43800</v>
      </c>
      <c r="O268" s="1"/>
      <c r="P268" s="1"/>
      <c r="Q268" s="1"/>
      <c r="R268" s="6" t="s">
        <v>782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5">
        <v>140</v>
      </c>
      <c r="B269" s="236">
        <v>43469</v>
      </c>
      <c r="C269" s="236"/>
      <c r="D269" s="237" t="s">
        <v>158</v>
      </c>
      <c r="E269" s="238" t="s">
        <v>625</v>
      </c>
      <c r="F269" s="238">
        <v>875</v>
      </c>
      <c r="G269" s="238"/>
      <c r="H269" s="238">
        <v>1165</v>
      </c>
      <c r="I269" s="240">
        <v>1185</v>
      </c>
      <c r="J269" s="210" t="s">
        <v>799</v>
      </c>
      <c r="K269" s="211">
        <f t="shared" si="97"/>
        <v>290</v>
      </c>
      <c r="L269" s="212">
        <f t="shared" si="98"/>
        <v>0.33142857142857141</v>
      </c>
      <c r="M269" s="207" t="s">
        <v>593</v>
      </c>
      <c r="N269" s="213">
        <v>43847</v>
      </c>
      <c r="O269" s="1"/>
      <c r="P269" s="1"/>
      <c r="Q269" s="1"/>
      <c r="R269" s="6" t="s">
        <v>782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5">
        <v>141</v>
      </c>
      <c r="B270" s="236">
        <v>43559</v>
      </c>
      <c r="C270" s="236"/>
      <c r="D270" s="237" t="s">
        <v>344</v>
      </c>
      <c r="E270" s="238" t="s">
        <v>625</v>
      </c>
      <c r="F270" s="238">
        <f>387-14.63</f>
        <v>372.37</v>
      </c>
      <c r="G270" s="238"/>
      <c r="H270" s="238">
        <v>490</v>
      </c>
      <c r="I270" s="240">
        <v>490</v>
      </c>
      <c r="J270" s="210" t="s">
        <v>683</v>
      </c>
      <c r="K270" s="211">
        <f t="shared" si="97"/>
        <v>117.63</v>
      </c>
      <c r="L270" s="212">
        <f t="shared" si="98"/>
        <v>0.31589548030185027</v>
      </c>
      <c r="M270" s="207" t="s">
        <v>593</v>
      </c>
      <c r="N270" s="213">
        <v>43850</v>
      </c>
      <c r="O270" s="1"/>
      <c r="P270" s="1"/>
      <c r="Q270" s="1"/>
      <c r="R270" s="6" t="s">
        <v>782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48">
        <v>142</v>
      </c>
      <c r="B271" s="249">
        <v>43578</v>
      </c>
      <c r="C271" s="249"/>
      <c r="D271" s="250" t="s">
        <v>800</v>
      </c>
      <c r="E271" s="251" t="s">
        <v>595</v>
      </c>
      <c r="F271" s="251">
        <v>220</v>
      </c>
      <c r="G271" s="251"/>
      <c r="H271" s="251">
        <v>127.5</v>
      </c>
      <c r="I271" s="252">
        <v>284</v>
      </c>
      <c r="J271" s="220" t="s">
        <v>801</v>
      </c>
      <c r="K271" s="221">
        <f t="shared" si="97"/>
        <v>-92.5</v>
      </c>
      <c r="L271" s="222">
        <f t="shared" si="98"/>
        <v>-0.42045454545454547</v>
      </c>
      <c r="M271" s="218" t="s">
        <v>606</v>
      </c>
      <c r="N271" s="215">
        <v>43896</v>
      </c>
      <c r="O271" s="1"/>
      <c r="P271" s="1"/>
      <c r="Q271" s="1"/>
      <c r="R271" s="6" t="s">
        <v>782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5">
        <v>143</v>
      </c>
      <c r="B272" s="236">
        <v>43622</v>
      </c>
      <c r="C272" s="236"/>
      <c r="D272" s="237" t="s">
        <v>484</v>
      </c>
      <c r="E272" s="238" t="s">
        <v>595</v>
      </c>
      <c r="F272" s="238">
        <v>332.8</v>
      </c>
      <c r="G272" s="238"/>
      <c r="H272" s="238">
        <v>405</v>
      </c>
      <c r="I272" s="240">
        <v>419</v>
      </c>
      <c r="J272" s="210" t="s">
        <v>802</v>
      </c>
      <c r="K272" s="211">
        <f t="shared" si="97"/>
        <v>72.199999999999989</v>
      </c>
      <c r="L272" s="212">
        <f t="shared" si="98"/>
        <v>0.21694711538461534</v>
      </c>
      <c r="M272" s="207" t="s">
        <v>593</v>
      </c>
      <c r="N272" s="213">
        <v>43860</v>
      </c>
      <c r="O272" s="1"/>
      <c r="P272" s="1"/>
      <c r="Q272" s="1"/>
      <c r="R272" s="6" t="s">
        <v>786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144</v>
      </c>
      <c r="B273" s="228">
        <v>43641</v>
      </c>
      <c r="C273" s="228"/>
      <c r="D273" s="229" t="s">
        <v>151</v>
      </c>
      <c r="E273" s="230" t="s">
        <v>625</v>
      </c>
      <c r="F273" s="230">
        <v>386</v>
      </c>
      <c r="G273" s="231"/>
      <c r="H273" s="231">
        <v>395</v>
      </c>
      <c r="I273" s="231">
        <v>452</v>
      </c>
      <c r="J273" s="232" t="s">
        <v>803</v>
      </c>
      <c r="K273" s="233">
        <f t="shared" si="97"/>
        <v>9</v>
      </c>
      <c r="L273" s="234">
        <f t="shared" si="98"/>
        <v>2.3316062176165803E-2</v>
      </c>
      <c r="M273" s="230" t="s">
        <v>716</v>
      </c>
      <c r="N273" s="228">
        <v>43868</v>
      </c>
      <c r="O273" s="1"/>
      <c r="P273" s="1"/>
      <c r="Q273" s="1"/>
      <c r="R273" s="6" t="s">
        <v>786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145</v>
      </c>
      <c r="B274" s="228">
        <v>43707</v>
      </c>
      <c r="C274" s="228"/>
      <c r="D274" s="229" t="s">
        <v>131</v>
      </c>
      <c r="E274" s="230" t="s">
        <v>625</v>
      </c>
      <c r="F274" s="230">
        <v>137.5</v>
      </c>
      <c r="G274" s="231"/>
      <c r="H274" s="231">
        <v>138.5</v>
      </c>
      <c r="I274" s="231">
        <v>190</v>
      </c>
      <c r="J274" s="232" t="s">
        <v>827</v>
      </c>
      <c r="K274" s="233">
        <f t="shared" ref="K274" si="99">H274-F274</f>
        <v>1</v>
      </c>
      <c r="L274" s="234">
        <f t="shared" ref="L274" si="100">K274/F274</f>
        <v>7.2727272727272727E-3</v>
      </c>
      <c r="M274" s="230" t="s">
        <v>716</v>
      </c>
      <c r="N274" s="228">
        <v>44432</v>
      </c>
      <c r="O274" s="1"/>
      <c r="P274" s="1"/>
      <c r="Q274" s="1"/>
      <c r="R274" s="6" t="s">
        <v>782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5">
        <v>146</v>
      </c>
      <c r="B275" s="236">
        <v>43731</v>
      </c>
      <c r="C275" s="236"/>
      <c r="D275" s="237" t="s">
        <v>431</v>
      </c>
      <c r="E275" s="238" t="s">
        <v>625</v>
      </c>
      <c r="F275" s="238">
        <v>235</v>
      </c>
      <c r="G275" s="238"/>
      <c r="H275" s="238">
        <v>295</v>
      </c>
      <c r="I275" s="240">
        <v>296</v>
      </c>
      <c r="J275" s="210" t="s">
        <v>804</v>
      </c>
      <c r="K275" s="211">
        <f t="shared" ref="K275:K280" si="101">H275-F275</f>
        <v>60</v>
      </c>
      <c r="L275" s="212">
        <f t="shared" ref="L275:L280" si="102">K275/F275</f>
        <v>0.25531914893617019</v>
      </c>
      <c r="M275" s="207" t="s">
        <v>593</v>
      </c>
      <c r="N275" s="213">
        <v>43844</v>
      </c>
      <c r="O275" s="1"/>
      <c r="P275" s="1"/>
      <c r="Q275" s="1"/>
      <c r="R275" s="6" t="s">
        <v>786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5">
        <v>147</v>
      </c>
      <c r="B276" s="236">
        <v>43752</v>
      </c>
      <c r="C276" s="236"/>
      <c r="D276" s="237" t="s">
        <v>805</v>
      </c>
      <c r="E276" s="238" t="s">
        <v>625</v>
      </c>
      <c r="F276" s="238">
        <v>277.5</v>
      </c>
      <c r="G276" s="238"/>
      <c r="H276" s="238">
        <v>333</v>
      </c>
      <c r="I276" s="240">
        <v>333</v>
      </c>
      <c r="J276" s="210" t="s">
        <v>806</v>
      </c>
      <c r="K276" s="211">
        <f t="shared" si="101"/>
        <v>55.5</v>
      </c>
      <c r="L276" s="212">
        <f t="shared" si="102"/>
        <v>0.2</v>
      </c>
      <c r="M276" s="207" t="s">
        <v>593</v>
      </c>
      <c r="N276" s="213">
        <v>43846</v>
      </c>
      <c r="O276" s="1"/>
      <c r="P276" s="1"/>
      <c r="Q276" s="1"/>
      <c r="R276" s="6" t="s">
        <v>782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5">
        <v>148</v>
      </c>
      <c r="B277" s="236">
        <v>43752</v>
      </c>
      <c r="C277" s="236"/>
      <c r="D277" s="237" t="s">
        <v>807</v>
      </c>
      <c r="E277" s="238" t="s">
        <v>625</v>
      </c>
      <c r="F277" s="238">
        <v>930</v>
      </c>
      <c r="G277" s="238"/>
      <c r="H277" s="238">
        <v>1165</v>
      </c>
      <c r="I277" s="240">
        <v>1200</v>
      </c>
      <c r="J277" s="210" t="s">
        <v>808</v>
      </c>
      <c r="K277" s="211">
        <f t="shared" si="101"/>
        <v>235</v>
      </c>
      <c r="L277" s="212">
        <f t="shared" si="102"/>
        <v>0.25268817204301075</v>
      </c>
      <c r="M277" s="207" t="s">
        <v>593</v>
      </c>
      <c r="N277" s="213">
        <v>43847</v>
      </c>
      <c r="O277" s="1"/>
      <c r="P277" s="1"/>
      <c r="Q277" s="1"/>
      <c r="R277" s="6" t="s">
        <v>786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5">
        <v>149</v>
      </c>
      <c r="B278" s="236">
        <v>43753</v>
      </c>
      <c r="C278" s="236"/>
      <c r="D278" s="237" t="s">
        <v>809</v>
      </c>
      <c r="E278" s="238" t="s">
        <v>625</v>
      </c>
      <c r="F278" s="208">
        <v>111</v>
      </c>
      <c r="G278" s="238"/>
      <c r="H278" s="238">
        <v>141</v>
      </c>
      <c r="I278" s="240">
        <v>141</v>
      </c>
      <c r="J278" s="210" t="s">
        <v>609</v>
      </c>
      <c r="K278" s="211">
        <f t="shared" si="101"/>
        <v>30</v>
      </c>
      <c r="L278" s="212">
        <f t="shared" si="102"/>
        <v>0.27027027027027029</v>
      </c>
      <c r="M278" s="207" t="s">
        <v>593</v>
      </c>
      <c r="N278" s="213">
        <v>44328</v>
      </c>
      <c r="O278" s="1"/>
      <c r="P278" s="1"/>
      <c r="Q278" s="1"/>
      <c r="R278" s="6" t="s">
        <v>786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5">
        <v>150</v>
      </c>
      <c r="B279" s="236">
        <v>43753</v>
      </c>
      <c r="C279" s="236"/>
      <c r="D279" s="237" t="s">
        <v>810</v>
      </c>
      <c r="E279" s="238" t="s">
        <v>625</v>
      </c>
      <c r="F279" s="208">
        <v>296</v>
      </c>
      <c r="G279" s="238"/>
      <c r="H279" s="238">
        <v>370</v>
      </c>
      <c r="I279" s="240">
        <v>370</v>
      </c>
      <c r="J279" s="210" t="s">
        <v>683</v>
      </c>
      <c r="K279" s="211">
        <f t="shared" si="101"/>
        <v>74</v>
      </c>
      <c r="L279" s="212">
        <f t="shared" si="102"/>
        <v>0.25</v>
      </c>
      <c r="M279" s="207" t="s">
        <v>593</v>
      </c>
      <c r="N279" s="213">
        <v>43853</v>
      </c>
      <c r="O279" s="1"/>
      <c r="P279" s="1"/>
      <c r="Q279" s="1"/>
      <c r="R279" s="6" t="s">
        <v>786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5">
        <v>151</v>
      </c>
      <c r="B280" s="236">
        <v>43754</v>
      </c>
      <c r="C280" s="236"/>
      <c r="D280" s="237" t="s">
        <v>811</v>
      </c>
      <c r="E280" s="238" t="s">
        <v>625</v>
      </c>
      <c r="F280" s="208">
        <v>300</v>
      </c>
      <c r="G280" s="238"/>
      <c r="H280" s="238">
        <v>382.5</v>
      </c>
      <c r="I280" s="240">
        <v>344</v>
      </c>
      <c r="J280" s="210" t="s">
        <v>812</v>
      </c>
      <c r="K280" s="211">
        <f t="shared" si="101"/>
        <v>82.5</v>
      </c>
      <c r="L280" s="212">
        <f t="shared" si="102"/>
        <v>0.27500000000000002</v>
      </c>
      <c r="M280" s="207" t="s">
        <v>593</v>
      </c>
      <c r="N280" s="213">
        <v>44238</v>
      </c>
      <c r="O280" s="1"/>
      <c r="P280" s="1"/>
      <c r="Q280" s="1"/>
      <c r="R280" s="6" t="s">
        <v>786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54">
        <v>152</v>
      </c>
      <c r="B281" s="255">
        <v>43832</v>
      </c>
      <c r="C281" s="255"/>
      <c r="D281" s="256" t="s">
        <v>813</v>
      </c>
      <c r="E281" s="56" t="s">
        <v>625</v>
      </c>
      <c r="F281" s="257" t="s">
        <v>814</v>
      </c>
      <c r="G281" s="56"/>
      <c r="H281" s="56"/>
      <c r="I281" s="258">
        <v>590</v>
      </c>
      <c r="J281" s="253" t="s">
        <v>596</v>
      </c>
      <c r="K281" s="253"/>
      <c r="L281" s="259"/>
      <c r="M281" s="260" t="s">
        <v>596</v>
      </c>
      <c r="N281" s="261"/>
      <c r="O281" s="1"/>
      <c r="P281" s="1"/>
      <c r="Q281" s="1"/>
      <c r="R281" s="6" t="s">
        <v>786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5">
        <v>153</v>
      </c>
      <c r="B282" s="236">
        <v>43966</v>
      </c>
      <c r="C282" s="236"/>
      <c r="D282" s="237" t="s">
        <v>71</v>
      </c>
      <c r="E282" s="238" t="s">
        <v>625</v>
      </c>
      <c r="F282" s="208">
        <v>67.5</v>
      </c>
      <c r="G282" s="238"/>
      <c r="H282" s="238">
        <v>86</v>
      </c>
      <c r="I282" s="240">
        <v>86</v>
      </c>
      <c r="J282" s="210" t="s">
        <v>815</v>
      </c>
      <c r="K282" s="211">
        <f t="shared" ref="K282:K289" si="103">H282-F282</f>
        <v>18.5</v>
      </c>
      <c r="L282" s="212">
        <f t="shared" ref="L282:L289" si="104">K282/F282</f>
        <v>0.27407407407407408</v>
      </c>
      <c r="M282" s="207" t="s">
        <v>593</v>
      </c>
      <c r="N282" s="213">
        <v>44008</v>
      </c>
      <c r="O282" s="1"/>
      <c r="P282" s="1"/>
      <c r="Q282" s="1"/>
      <c r="R282" s="6" t="s">
        <v>786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5">
        <v>154</v>
      </c>
      <c r="B283" s="236">
        <v>44035</v>
      </c>
      <c r="C283" s="236"/>
      <c r="D283" s="237" t="s">
        <v>483</v>
      </c>
      <c r="E283" s="238" t="s">
        <v>625</v>
      </c>
      <c r="F283" s="208">
        <v>231</v>
      </c>
      <c r="G283" s="238"/>
      <c r="H283" s="238">
        <v>281</v>
      </c>
      <c r="I283" s="240">
        <v>281</v>
      </c>
      <c r="J283" s="210" t="s">
        <v>683</v>
      </c>
      <c r="K283" s="211">
        <f t="shared" si="103"/>
        <v>50</v>
      </c>
      <c r="L283" s="212">
        <f t="shared" si="104"/>
        <v>0.21645021645021645</v>
      </c>
      <c r="M283" s="207" t="s">
        <v>593</v>
      </c>
      <c r="N283" s="213">
        <v>44358</v>
      </c>
      <c r="O283" s="1"/>
      <c r="P283" s="1"/>
      <c r="Q283" s="1"/>
      <c r="R283" s="6" t="s">
        <v>786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5">
        <v>155</v>
      </c>
      <c r="B284" s="236">
        <v>44092</v>
      </c>
      <c r="C284" s="236"/>
      <c r="D284" s="237" t="s">
        <v>408</v>
      </c>
      <c r="E284" s="238" t="s">
        <v>625</v>
      </c>
      <c r="F284" s="238">
        <v>206</v>
      </c>
      <c r="G284" s="238"/>
      <c r="H284" s="238">
        <v>248</v>
      </c>
      <c r="I284" s="240">
        <v>248</v>
      </c>
      <c r="J284" s="210" t="s">
        <v>683</v>
      </c>
      <c r="K284" s="211">
        <f t="shared" si="103"/>
        <v>42</v>
      </c>
      <c r="L284" s="212">
        <f t="shared" si="104"/>
        <v>0.20388349514563106</v>
      </c>
      <c r="M284" s="207" t="s">
        <v>593</v>
      </c>
      <c r="N284" s="213">
        <v>44214</v>
      </c>
      <c r="O284" s="1"/>
      <c r="P284" s="1"/>
      <c r="Q284" s="1"/>
      <c r="R284" s="6" t="s">
        <v>786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5">
        <v>156</v>
      </c>
      <c r="B285" s="236">
        <v>44140</v>
      </c>
      <c r="C285" s="236"/>
      <c r="D285" s="237" t="s">
        <v>408</v>
      </c>
      <c r="E285" s="238" t="s">
        <v>625</v>
      </c>
      <c r="F285" s="238">
        <v>182.5</v>
      </c>
      <c r="G285" s="238"/>
      <c r="H285" s="238">
        <v>248</v>
      </c>
      <c r="I285" s="240">
        <v>248</v>
      </c>
      <c r="J285" s="210" t="s">
        <v>683</v>
      </c>
      <c r="K285" s="211">
        <f t="shared" si="103"/>
        <v>65.5</v>
      </c>
      <c r="L285" s="212">
        <f t="shared" si="104"/>
        <v>0.35890410958904112</v>
      </c>
      <c r="M285" s="207" t="s">
        <v>593</v>
      </c>
      <c r="N285" s="213">
        <v>44214</v>
      </c>
      <c r="O285" s="1"/>
      <c r="P285" s="1"/>
      <c r="Q285" s="1"/>
      <c r="R285" s="6" t="s">
        <v>786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5">
        <v>157</v>
      </c>
      <c r="B286" s="236">
        <v>44140</v>
      </c>
      <c r="C286" s="236"/>
      <c r="D286" s="237" t="s">
        <v>328</v>
      </c>
      <c r="E286" s="238" t="s">
        <v>625</v>
      </c>
      <c r="F286" s="238">
        <v>247.5</v>
      </c>
      <c r="G286" s="238"/>
      <c r="H286" s="238">
        <v>320</v>
      </c>
      <c r="I286" s="240">
        <v>320</v>
      </c>
      <c r="J286" s="210" t="s">
        <v>683</v>
      </c>
      <c r="K286" s="211">
        <f t="shared" si="103"/>
        <v>72.5</v>
      </c>
      <c r="L286" s="212">
        <f t="shared" si="104"/>
        <v>0.29292929292929293</v>
      </c>
      <c r="M286" s="207" t="s">
        <v>593</v>
      </c>
      <c r="N286" s="213">
        <v>44323</v>
      </c>
      <c r="O286" s="1"/>
      <c r="P286" s="1"/>
      <c r="Q286" s="1"/>
      <c r="R286" s="6" t="s">
        <v>786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5">
        <v>158</v>
      </c>
      <c r="B287" s="236">
        <v>44140</v>
      </c>
      <c r="C287" s="236"/>
      <c r="D287" s="237" t="s">
        <v>272</v>
      </c>
      <c r="E287" s="238" t="s">
        <v>625</v>
      </c>
      <c r="F287" s="208">
        <v>925</v>
      </c>
      <c r="G287" s="238"/>
      <c r="H287" s="238">
        <v>1095</v>
      </c>
      <c r="I287" s="240">
        <v>1093</v>
      </c>
      <c r="J287" s="210" t="s">
        <v>816</v>
      </c>
      <c r="K287" s="211">
        <f t="shared" si="103"/>
        <v>170</v>
      </c>
      <c r="L287" s="212">
        <f t="shared" si="104"/>
        <v>0.18378378378378379</v>
      </c>
      <c r="M287" s="207" t="s">
        <v>593</v>
      </c>
      <c r="N287" s="213">
        <v>44201</v>
      </c>
      <c r="O287" s="1"/>
      <c r="P287" s="1"/>
      <c r="Q287" s="1"/>
      <c r="R287" s="6" t="s">
        <v>786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5">
        <v>159</v>
      </c>
      <c r="B288" s="236">
        <v>44140</v>
      </c>
      <c r="C288" s="236"/>
      <c r="D288" s="237" t="s">
        <v>344</v>
      </c>
      <c r="E288" s="238" t="s">
        <v>625</v>
      </c>
      <c r="F288" s="208">
        <v>332.5</v>
      </c>
      <c r="G288" s="238"/>
      <c r="H288" s="238">
        <v>393</v>
      </c>
      <c r="I288" s="240">
        <v>406</v>
      </c>
      <c r="J288" s="210" t="s">
        <v>817</v>
      </c>
      <c r="K288" s="211">
        <f t="shared" si="103"/>
        <v>60.5</v>
      </c>
      <c r="L288" s="212">
        <f t="shared" si="104"/>
        <v>0.18195488721804512</v>
      </c>
      <c r="M288" s="207" t="s">
        <v>593</v>
      </c>
      <c r="N288" s="213">
        <v>44256</v>
      </c>
      <c r="O288" s="1"/>
      <c r="P288" s="1"/>
      <c r="Q288" s="1"/>
      <c r="R288" s="6" t="s">
        <v>786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5">
        <v>160</v>
      </c>
      <c r="B289" s="236">
        <v>44141</v>
      </c>
      <c r="C289" s="236"/>
      <c r="D289" s="237" t="s">
        <v>483</v>
      </c>
      <c r="E289" s="238" t="s">
        <v>625</v>
      </c>
      <c r="F289" s="208">
        <v>231</v>
      </c>
      <c r="G289" s="238"/>
      <c r="H289" s="238">
        <v>281</v>
      </c>
      <c r="I289" s="240">
        <v>281</v>
      </c>
      <c r="J289" s="210" t="s">
        <v>683</v>
      </c>
      <c r="K289" s="211">
        <f t="shared" si="103"/>
        <v>50</v>
      </c>
      <c r="L289" s="212">
        <f t="shared" si="104"/>
        <v>0.21645021645021645</v>
      </c>
      <c r="M289" s="207" t="s">
        <v>593</v>
      </c>
      <c r="N289" s="213">
        <v>44358</v>
      </c>
      <c r="O289" s="1"/>
      <c r="P289" s="1"/>
      <c r="Q289" s="1"/>
      <c r="R289" s="6" t="s">
        <v>786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62">
        <v>161</v>
      </c>
      <c r="B290" s="255">
        <v>44187</v>
      </c>
      <c r="C290" s="255"/>
      <c r="D290" s="256" t="s">
        <v>456</v>
      </c>
      <c r="E290" s="56" t="s">
        <v>625</v>
      </c>
      <c r="F290" s="257" t="s">
        <v>818</v>
      </c>
      <c r="G290" s="56"/>
      <c r="H290" s="56"/>
      <c r="I290" s="258">
        <v>239</v>
      </c>
      <c r="J290" s="253" t="s">
        <v>596</v>
      </c>
      <c r="K290" s="253"/>
      <c r="L290" s="259"/>
      <c r="M290" s="260"/>
      <c r="N290" s="261"/>
      <c r="O290" s="1"/>
      <c r="P290" s="1"/>
      <c r="Q290" s="1"/>
      <c r="R290" s="6" t="s">
        <v>786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62">
        <v>162</v>
      </c>
      <c r="B291" s="255">
        <v>44258</v>
      </c>
      <c r="C291" s="255"/>
      <c r="D291" s="256" t="s">
        <v>813</v>
      </c>
      <c r="E291" s="56" t="s">
        <v>625</v>
      </c>
      <c r="F291" s="257" t="s">
        <v>814</v>
      </c>
      <c r="G291" s="56"/>
      <c r="H291" s="56"/>
      <c r="I291" s="258">
        <v>590</v>
      </c>
      <c r="J291" s="253" t="s">
        <v>596</v>
      </c>
      <c r="K291" s="253"/>
      <c r="L291" s="259"/>
      <c r="M291" s="260"/>
      <c r="N291" s="261"/>
      <c r="O291" s="1"/>
      <c r="P291" s="1"/>
      <c r="R291" s="6" t="s">
        <v>786</v>
      </c>
    </row>
    <row r="292" spans="1:26" ht="12.75" customHeight="1">
      <c r="A292" s="235">
        <v>163</v>
      </c>
      <c r="B292" s="236">
        <v>44274</v>
      </c>
      <c r="C292" s="236"/>
      <c r="D292" s="237" t="s">
        <v>344</v>
      </c>
      <c r="E292" s="238" t="s">
        <v>625</v>
      </c>
      <c r="F292" s="208">
        <v>355</v>
      </c>
      <c r="G292" s="238"/>
      <c r="H292" s="238">
        <v>422.5</v>
      </c>
      <c r="I292" s="240">
        <v>420</v>
      </c>
      <c r="J292" s="210" t="s">
        <v>819</v>
      </c>
      <c r="K292" s="211">
        <f t="shared" ref="K292:K295" si="105">H292-F292</f>
        <v>67.5</v>
      </c>
      <c r="L292" s="212">
        <f t="shared" ref="L292:L295" si="106">K292/F292</f>
        <v>0.19014084507042253</v>
      </c>
      <c r="M292" s="207" t="s">
        <v>593</v>
      </c>
      <c r="N292" s="213">
        <v>44361</v>
      </c>
      <c r="O292" s="1"/>
      <c r="R292" s="263" t="s">
        <v>786</v>
      </c>
    </row>
    <row r="293" spans="1:26" ht="12.75" customHeight="1">
      <c r="A293" s="235">
        <v>164</v>
      </c>
      <c r="B293" s="236">
        <v>44295</v>
      </c>
      <c r="C293" s="236"/>
      <c r="D293" s="237" t="s">
        <v>820</v>
      </c>
      <c r="E293" s="238" t="s">
        <v>625</v>
      </c>
      <c r="F293" s="208">
        <v>555</v>
      </c>
      <c r="G293" s="238"/>
      <c r="H293" s="238">
        <v>663</v>
      </c>
      <c r="I293" s="240">
        <v>663</v>
      </c>
      <c r="J293" s="210" t="s">
        <v>821</v>
      </c>
      <c r="K293" s="211">
        <f t="shared" si="105"/>
        <v>108</v>
      </c>
      <c r="L293" s="212">
        <f t="shared" si="106"/>
        <v>0.19459459459459461</v>
      </c>
      <c r="M293" s="207" t="s">
        <v>593</v>
      </c>
      <c r="N293" s="213">
        <v>44321</v>
      </c>
      <c r="O293" s="1"/>
      <c r="P293" s="1"/>
      <c r="Q293" s="1"/>
      <c r="R293" s="263" t="s">
        <v>786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5">
        <v>165</v>
      </c>
      <c r="B294" s="236">
        <v>44308</v>
      </c>
      <c r="C294" s="236"/>
      <c r="D294" s="237" t="s">
        <v>377</v>
      </c>
      <c r="E294" s="238" t="s">
        <v>625</v>
      </c>
      <c r="F294" s="208">
        <v>126.5</v>
      </c>
      <c r="G294" s="238"/>
      <c r="H294" s="238">
        <v>155</v>
      </c>
      <c r="I294" s="240">
        <v>155</v>
      </c>
      <c r="J294" s="210" t="s">
        <v>683</v>
      </c>
      <c r="K294" s="211">
        <f t="shared" si="105"/>
        <v>28.5</v>
      </c>
      <c r="L294" s="212">
        <f t="shared" si="106"/>
        <v>0.22529644268774704</v>
      </c>
      <c r="M294" s="207" t="s">
        <v>593</v>
      </c>
      <c r="N294" s="213">
        <v>44362</v>
      </c>
      <c r="O294" s="1"/>
      <c r="R294" s="263" t="s">
        <v>786</v>
      </c>
    </row>
    <row r="295" spans="1:26" ht="12.75" customHeight="1">
      <c r="A295" s="450">
        <v>166</v>
      </c>
      <c r="B295" s="451">
        <v>44368</v>
      </c>
      <c r="C295" s="451"/>
      <c r="D295" s="452" t="s">
        <v>395</v>
      </c>
      <c r="E295" s="453" t="s">
        <v>625</v>
      </c>
      <c r="F295" s="454">
        <v>287.5</v>
      </c>
      <c r="G295" s="453"/>
      <c r="H295" s="453">
        <v>245</v>
      </c>
      <c r="I295" s="455">
        <v>344</v>
      </c>
      <c r="J295" s="220" t="s">
        <v>913</v>
      </c>
      <c r="K295" s="221">
        <f t="shared" si="105"/>
        <v>-42.5</v>
      </c>
      <c r="L295" s="222">
        <f t="shared" si="106"/>
        <v>-0.14782608695652175</v>
      </c>
      <c r="M295" s="218" t="s">
        <v>606</v>
      </c>
      <c r="N295" s="215">
        <v>44508</v>
      </c>
      <c r="O295" s="1"/>
      <c r="R295" s="263" t="s">
        <v>786</v>
      </c>
    </row>
    <row r="296" spans="1:26" ht="12.75" customHeight="1">
      <c r="A296" s="262">
        <v>167</v>
      </c>
      <c r="B296" s="255">
        <v>44368</v>
      </c>
      <c r="C296" s="255"/>
      <c r="D296" s="256" t="s">
        <v>483</v>
      </c>
      <c r="E296" s="56" t="s">
        <v>625</v>
      </c>
      <c r="F296" s="257" t="s">
        <v>822</v>
      </c>
      <c r="G296" s="56"/>
      <c r="H296" s="56"/>
      <c r="I296" s="258">
        <v>320</v>
      </c>
      <c r="J296" s="253" t="s">
        <v>596</v>
      </c>
      <c r="K296" s="262"/>
      <c r="L296" s="255"/>
      <c r="M296" s="255"/>
      <c r="N296" s="256"/>
      <c r="O296" s="44"/>
      <c r="R296" s="263" t="s">
        <v>786</v>
      </c>
    </row>
    <row r="297" spans="1:26" ht="12.75" customHeight="1">
      <c r="A297" s="262">
        <v>168</v>
      </c>
      <c r="B297" s="255">
        <v>44406</v>
      </c>
      <c r="C297" s="255"/>
      <c r="D297" s="256" t="s">
        <v>377</v>
      </c>
      <c r="E297" s="56" t="s">
        <v>625</v>
      </c>
      <c r="F297" s="257" t="s">
        <v>825</v>
      </c>
      <c r="G297" s="56"/>
      <c r="H297" s="56"/>
      <c r="I297" s="56">
        <v>200</v>
      </c>
      <c r="J297" s="253" t="s">
        <v>596</v>
      </c>
      <c r="K297" s="262"/>
      <c r="L297" s="255"/>
      <c r="M297" s="255"/>
      <c r="N297" s="256"/>
      <c r="O297" s="44"/>
      <c r="R297" s="263" t="s">
        <v>786</v>
      </c>
    </row>
    <row r="298" spans="1:26" ht="12.75" customHeight="1">
      <c r="A298" s="262">
        <v>169</v>
      </c>
      <c r="B298" s="255">
        <v>44462</v>
      </c>
      <c r="C298" s="255"/>
      <c r="D298" s="256" t="s">
        <v>832</v>
      </c>
      <c r="E298" s="56" t="s">
        <v>625</v>
      </c>
      <c r="F298" s="257" t="s">
        <v>833</v>
      </c>
      <c r="G298" s="56"/>
      <c r="H298" s="56"/>
      <c r="I298" s="56">
        <v>1500</v>
      </c>
      <c r="J298" s="253" t="s">
        <v>596</v>
      </c>
      <c r="K298" s="262"/>
      <c r="L298" s="255"/>
      <c r="M298" s="255"/>
      <c r="N298" s="256"/>
      <c r="O298" s="44"/>
      <c r="R298" s="263" t="s">
        <v>786</v>
      </c>
    </row>
    <row r="299" spans="1:26" ht="12.75" customHeight="1">
      <c r="A299" s="340">
        <v>170</v>
      </c>
      <c r="B299" s="341">
        <v>44480</v>
      </c>
      <c r="C299" s="341"/>
      <c r="D299" s="342" t="s">
        <v>839</v>
      </c>
      <c r="E299" s="343" t="s">
        <v>625</v>
      </c>
      <c r="F299" s="344" t="s">
        <v>845</v>
      </c>
      <c r="G299" s="343"/>
      <c r="H299" s="343"/>
      <c r="I299" s="343">
        <v>145</v>
      </c>
      <c r="J299" s="345" t="s">
        <v>596</v>
      </c>
      <c r="K299" s="340"/>
      <c r="L299" s="341"/>
      <c r="M299" s="341"/>
      <c r="N299" s="342"/>
      <c r="O299" s="44"/>
      <c r="R299" s="263" t="s">
        <v>786</v>
      </c>
    </row>
    <row r="300" spans="1:26" ht="12.75" customHeight="1">
      <c r="A300" s="346">
        <v>171</v>
      </c>
      <c r="B300" s="347">
        <v>44481</v>
      </c>
      <c r="C300" s="347"/>
      <c r="D300" s="348" t="s">
        <v>261</v>
      </c>
      <c r="E300" s="349" t="s">
        <v>625</v>
      </c>
      <c r="F300" s="350" t="s">
        <v>842</v>
      </c>
      <c r="G300" s="349"/>
      <c r="H300" s="349"/>
      <c r="I300" s="349">
        <v>380</v>
      </c>
      <c r="J300" s="351" t="s">
        <v>596</v>
      </c>
      <c r="K300" s="346"/>
      <c r="L300" s="347"/>
      <c r="M300" s="347"/>
      <c r="N300" s="348"/>
      <c r="O300" s="44"/>
      <c r="R300" s="263" t="s">
        <v>786</v>
      </c>
    </row>
    <row r="301" spans="1:26" ht="12.75" customHeight="1">
      <c r="A301" s="346">
        <v>172</v>
      </c>
      <c r="B301" s="347">
        <v>44481</v>
      </c>
      <c r="C301" s="347"/>
      <c r="D301" s="348" t="s">
        <v>403</v>
      </c>
      <c r="E301" s="349" t="s">
        <v>625</v>
      </c>
      <c r="F301" s="350" t="s">
        <v>843</v>
      </c>
      <c r="G301" s="349"/>
      <c r="H301" s="349"/>
      <c r="I301" s="349">
        <v>56</v>
      </c>
      <c r="J301" s="351" t="s">
        <v>596</v>
      </c>
      <c r="K301" s="346"/>
      <c r="L301" s="347"/>
      <c r="M301" s="347"/>
      <c r="N301" s="348"/>
      <c r="O301" s="44"/>
      <c r="R301" s="263"/>
    </row>
    <row r="302" spans="1:26" ht="12.75" customHeight="1">
      <c r="A302" s="352"/>
      <c r="B302" s="352"/>
      <c r="C302" s="352"/>
      <c r="D302" s="352"/>
      <c r="E302" s="352"/>
      <c r="F302" s="349"/>
      <c r="G302" s="349"/>
      <c r="H302" s="349"/>
      <c r="I302" s="349"/>
      <c r="J302" s="353"/>
      <c r="K302" s="349"/>
      <c r="L302" s="349"/>
      <c r="M302" s="349"/>
      <c r="N302" s="352"/>
      <c r="O302" s="44"/>
      <c r="R302" s="263"/>
    </row>
    <row r="303" spans="1:26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263"/>
    </row>
    <row r="304" spans="1:26" ht="12.75" customHeight="1">
      <c r="A304" s="262"/>
      <c r="B304" s="264" t="s">
        <v>823</v>
      </c>
      <c r="F304" s="59"/>
      <c r="G304" s="59"/>
      <c r="H304" s="59"/>
      <c r="I304" s="59"/>
      <c r="J304" s="44"/>
      <c r="K304" s="59"/>
      <c r="L304" s="59"/>
      <c r="M304" s="59"/>
      <c r="O304" s="44"/>
      <c r="R304" s="263"/>
    </row>
    <row r="305" spans="1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1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1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1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1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A314" s="265"/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A315" s="265"/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A316" s="56"/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</sheetData>
  <autoFilter ref="R1:R312"/>
  <mergeCells count="13">
    <mergeCell ref="P87:P88"/>
    <mergeCell ref="A87:A88"/>
    <mergeCell ref="B87:B88"/>
    <mergeCell ref="M87:M88"/>
    <mergeCell ref="N87:N88"/>
    <mergeCell ref="O87:O88"/>
    <mergeCell ref="J87:J88"/>
    <mergeCell ref="O66:O67"/>
    <mergeCell ref="P66:P67"/>
    <mergeCell ref="A66:A67"/>
    <mergeCell ref="B66:B67"/>
    <mergeCell ref="M66:M67"/>
    <mergeCell ref="N66:N6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2021-11-18T02:34:13Z</dcterms:modified>
</cp:coreProperties>
</file>