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F&amp;O)'!$R$1:$R$331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L52" i="6"/>
  <c r="K52"/>
  <c r="L87"/>
  <c r="K87"/>
  <c r="K106"/>
  <c r="M106" s="1"/>
  <c r="L86"/>
  <c r="M86" s="1"/>
  <c r="K86"/>
  <c r="L85"/>
  <c r="K85"/>
  <c r="P25"/>
  <c r="L49"/>
  <c r="K49"/>
  <c r="M49" s="1"/>
  <c r="L83"/>
  <c r="K83"/>
  <c r="L82"/>
  <c r="K82"/>
  <c r="L81"/>
  <c r="K81"/>
  <c r="M81" s="1"/>
  <c r="L84"/>
  <c r="K84"/>
  <c r="L50"/>
  <c r="K50"/>
  <c r="L48"/>
  <c r="K48"/>
  <c r="L22"/>
  <c r="K22"/>
  <c r="L80"/>
  <c r="K80"/>
  <c r="L79"/>
  <c r="K79"/>
  <c r="K105"/>
  <c r="M105" s="1"/>
  <c r="L45"/>
  <c r="K45"/>
  <c r="L37"/>
  <c r="K37"/>
  <c r="P24"/>
  <c r="L36"/>
  <c r="K36"/>
  <c r="L47"/>
  <c r="K47"/>
  <c r="M47" s="1"/>
  <c r="L16"/>
  <c r="K16"/>
  <c r="P23"/>
  <c r="L46"/>
  <c r="K46"/>
  <c r="K98"/>
  <c r="M98" s="1"/>
  <c r="K104"/>
  <c r="M104" s="1"/>
  <c r="L77"/>
  <c r="K77"/>
  <c r="L75"/>
  <c r="K75"/>
  <c r="L78"/>
  <c r="K78"/>
  <c r="L74"/>
  <c r="K74"/>
  <c r="L19"/>
  <c r="K19"/>
  <c r="K103"/>
  <c r="M103" s="1"/>
  <c r="M99"/>
  <c r="K102"/>
  <c r="M102" s="1"/>
  <c r="L76"/>
  <c r="K76"/>
  <c r="K101"/>
  <c r="M101" s="1"/>
  <c r="K99"/>
  <c r="K100"/>
  <c r="M45" l="1"/>
  <c r="M48"/>
  <c r="M52"/>
  <c r="M19"/>
  <c r="M46"/>
  <c r="M74"/>
  <c r="M16"/>
  <c r="M22"/>
  <c r="M50"/>
  <c r="M37"/>
  <c r="M87"/>
  <c r="M85"/>
  <c r="M83"/>
  <c r="M82"/>
  <c r="M84"/>
  <c r="M80"/>
  <c r="M79"/>
  <c r="M36"/>
  <c r="M77"/>
  <c r="M78"/>
  <c r="M75"/>
  <c r="M76"/>
  <c r="L43"/>
  <c r="K43"/>
  <c r="P20"/>
  <c r="L41"/>
  <c r="K41"/>
  <c r="L40"/>
  <c r="K40"/>
  <c r="L38"/>
  <c r="K38"/>
  <c r="L72"/>
  <c r="K72"/>
  <c r="L69"/>
  <c r="K69"/>
  <c r="L68"/>
  <c r="K68"/>
  <c r="L70"/>
  <c r="K70"/>
  <c r="K96"/>
  <c r="M96" s="1"/>
  <c r="L73"/>
  <c r="K73"/>
  <c r="P21"/>
  <c r="L21"/>
  <c r="K21"/>
  <c r="L42"/>
  <c r="K42"/>
  <c r="M42" s="1"/>
  <c r="L71"/>
  <c r="K71"/>
  <c r="L67"/>
  <c r="K67"/>
  <c r="M97"/>
  <c r="L64"/>
  <c r="K64"/>
  <c r="L66"/>
  <c r="K66"/>
  <c r="L65"/>
  <c r="K65"/>
  <c r="M64" l="1"/>
  <c r="M71"/>
  <c r="M68"/>
  <c r="M72"/>
  <c r="M40"/>
  <c r="M73"/>
  <c r="M70"/>
  <c r="M69"/>
  <c r="M38"/>
  <c r="M41"/>
  <c r="M43"/>
  <c r="M21"/>
  <c r="M67"/>
  <c r="M66"/>
  <c r="M65"/>
  <c r="L12" l="1"/>
  <c r="K12"/>
  <c r="L39"/>
  <c r="K39"/>
  <c r="P15"/>
  <c r="L15"/>
  <c r="K15"/>
  <c r="L17"/>
  <c r="K17"/>
  <c r="L14"/>
  <c r="K14"/>
  <c r="K10"/>
  <c r="L10"/>
  <c r="P10"/>
  <c r="L18"/>
  <c r="K18"/>
  <c r="P13"/>
  <c r="P126"/>
  <c r="P11"/>
  <c r="L126"/>
  <c r="K126"/>
  <c r="M12" l="1"/>
  <c r="M15"/>
  <c r="M39"/>
  <c r="M17"/>
  <c r="M14"/>
  <c r="M10"/>
  <c r="M18"/>
  <c r="M126"/>
  <c r="K293" l="1"/>
  <c r="L293" s="1"/>
  <c r="K313" l="1"/>
  <c r="L313" s="1"/>
  <c r="K312"/>
  <c r="L312" s="1"/>
  <c r="K311"/>
  <c r="L311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1"/>
  <c r="L291" s="1"/>
  <c r="K290"/>
  <c r="L290" s="1"/>
  <c r="F289"/>
  <c r="K289" s="1"/>
  <c r="L289" s="1"/>
  <c r="K288"/>
  <c r="L288" s="1"/>
  <c r="K287"/>
  <c r="L287" s="1"/>
  <c r="K286"/>
  <c r="L286" s="1"/>
  <c r="K285"/>
  <c r="L285" s="1"/>
  <c r="K284"/>
  <c r="L284" s="1"/>
  <c r="F283"/>
  <c r="K283" s="1"/>
  <c r="L283" s="1"/>
  <c r="F282"/>
  <c r="K282" s="1"/>
  <c r="L282" s="1"/>
  <c r="K281"/>
  <c r="L281" s="1"/>
  <c r="F280"/>
  <c r="K280" s="1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1"/>
  <c r="L261" s="1"/>
  <c r="F260"/>
  <c r="K260" s="1"/>
  <c r="L260" s="1"/>
  <c r="K259"/>
  <c r="L259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0"/>
  <c r="L230" s="1"/>
  <c r="K228"/>
  <c r="L228" s="1"/>
  <c r="K227"/>
  <c r="L227" s="1"/>
  <c r="K226"/>
  <c r="L226" s="1"/>
  <c r="K224"/>
  <c r="L224" s="1"/>
  <c r="K223"/>
  <c r="L223" s="1"/>
  <c r="K222"/>
  <c r="L222" s="1"/>
  <c r="K221"/>
  <c r="K220"/>
  <c r="L220" s="1"/>
  <c r="K219"/>
  <c r="L219" s="1"/>
  <c r="K217"/>
  <c r="L217" s="1"/>
  <c r="K216"/>
  <c r="L216" s="1"/>
  <c r="K215"/>
  <c r="L215" s="1"/>
  <c r="K214"/>
  <c r="L214" s="1"/>
  <c r="K213"/>
  <c r="L213" s="1"/>
  <c r="F212"/>
  <c r="K212" s="1"/>
  <c r="L212" s="1"/>
  <c r="H211"/>
  <c r="K211" s="1"/>
  <c r="L211" s="1"/>
  <c r="K208"/>
  <c r="L208" s="1"/>
  <c r="K207"/>
  <c r="L207" s="1"/>
  <c r="K206"/>
  <c r="L206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H177"/>
  <c r="K177" s="1"/>
  <c r="L177" s="1"/>
  <c r="F176"/>
  <c r="K176" s="1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M7"/>
  <c r="D7" i="5"/>
  <c r="K6" i="4"/>
  <c r="K6" i="3"/>
  <c r="L6" i="2"/>
</calcChain>
</file>

<file path=xl/sharedStrings.xml><?xml version="1.0" encoding="utf-8"?>
<sst xmlns="http://schemas.openxmlformats.org/spreadsheetml/2006/main" count="2976" uniqueCount="1126">
  <si>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</si>
  <si>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</si>
  <si>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</si>
  <si>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</si>
  <si>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</si>
  <si>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</si>
  <si>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</si>
  <si>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</si>
  <si>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</si>
  <si>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</si>
  <si>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</si>
  <si>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</si>
  <si>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</si>
  <si>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</si>
  <si>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</si>
  <si>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</si>
  <si>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</si>
  <si>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</si>
  <si>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</si>
  <si>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</si>
  <si>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</si>
  <si>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</si>
  <si>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</si>
  <si>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</si>
  <si>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</si>
  <si>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</si>
  <si>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</si>
  <si>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</si>
  <si>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</si>
  <si>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</si>
  <si>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</si>
  <si>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</si>
  <si>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</si>
  <si>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</si>
  <si>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</si>
  <si>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</si>
  <si>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</si>
  <si>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</si>
  <si>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</si>
  <si>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</si>
  <si>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</si>
  <si>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</si>
  <si>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</si>
  <si>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</si>
  <si>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</si>
  <si>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</si>
  <si>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</si>
  <si>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</si>
  <si>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</si>
  <si>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</si>
  <si>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</si>
  <si>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</si>
  <si>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</si>
  <si>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</si>
  <si>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</si>
  <si>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</si>
  <si>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</si>
  <si>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</si>
  <si>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</si>
  <si>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</si>
  <si>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</si>
  <si>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</si>
  <si>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</si>
  <si>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</si>
  <si>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</si>
  <si>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</si>
  <si>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</si>
  <si>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</si>
  <si>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</si>
  <si>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</si>
  <si>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</si>
  <si>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</si>
  <si>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</si>
  <si>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</si>
  <si>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</si>
  <si>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</si>
  <si>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</si>
  <si>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</si>
  <si>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</si>
  <si>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</si>
  <si>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</si>
  <si>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</si>
  <si>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</si>
  <si>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</si>
  <si>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</si>
  <si>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</si>
  <si>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</si>
  <si>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</si>
  <si>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</si>
  <si>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</si>
  <si>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</si>
  <si>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</si>
  <si>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</si>
  <si>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</si>
  <si>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</si>
  <si>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</si>
  <si>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</si>
  <si>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</si>
  <si>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</si>
  <si>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</si>
  <si>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</si>
  <si>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</si>
  <si>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</si>
  <si>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</si>
  <si>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</si>
  <si>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</si>
  <si>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</si>
  <si>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</si>
  <si>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</si>
  <si>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</si>
  <si>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</si>
  <si>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</si>
  <si>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</si>
  <si>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</si>
  <si>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</si>
  <si>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</si>
  <si>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</si>
  <si>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</si>
  <si>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</si>
  <si>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</si>
  <si>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</si>
  <si>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</si>
  <si>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</si>
  <si>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</si>
  <si>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</si>
  <si>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</si>
  <si>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</si>
  <si>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</si>
  <si>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</si>
  <si>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</si>
  <si>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</si>
  <si>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</si>
  <si>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</si>
  <si>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</si>
  <si>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</si>
  <si>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</si>
  <si>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</si>
  <si>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</si>
  <si>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</si>
  <si>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</si>
  <si>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</si>
  <si>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</si>
  <si>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</si>
  <si>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</si>
  <si>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</si>
  <si>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</si>
  <si>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</si>
  <si>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</si>
  <si>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</si>
  <si>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</si>
  <si>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</si>
  <si>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</si>
  <si>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</si>
  <si>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</si>
  <si>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</si>
  <si>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</si>
  <si>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</si>
  <si>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</si>
  <si>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</si>
  <si>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</si>
  <si>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</si>
  <si>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</si>
  <si>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</si>
  <si>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</si>
  <si>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</si>
  <si>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</si>
  <si>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</si>
  <si>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</si>
  <si>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</si>
  <si>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</si>
  <si>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</si>
  <si>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</si>
  <si>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</si>
  <si>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</si>
  <si>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</si>
  <si>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</si>
  <si>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</si>
  <si>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</si>
  <si>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</si>
  <si>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</si>
  <si>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</si>
  <si>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</si>
  <si>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</si>
  <si>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</si>
  <si>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</si>
  <si>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</si>
  <si>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</si>
  <si>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</si>
  <si>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</si>
  <si>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</si>
  <si>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</si>
  <si>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</si>
  <si>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</si>
  <si>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</si>
  <si>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</si>
  <si>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</si>
  <si>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</si>
  <si>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</si>
  <si>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</si>
  <si>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</si>
  <si>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</si>
  <si>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</si>
  <si>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</si>
  <si>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</si>
  <si>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</si>
  <si>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</si>
  <si>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</si>
  <si>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</si>
  <si>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</si>
  <si>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</si>
  <si>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</si>
  <si>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</si>
  <si>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</si>
  <si>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</si>
  <si>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</si>
  <si>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</si>
  <si>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</si>
  <si>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</si>
  <si>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</si>
  <si>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</si>
  <si>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</si>
  <si>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</si>
  <si>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</si>
  <si>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</si>
  <si>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</si>
  <si>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</si>
  <si>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</si>
  <si>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</si>
  <si>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</si>
  <si>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</si>
  <si>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</si>
  <si>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</si>
  <si>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</si>
  <si>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</si>
  <si>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</si>
  <si>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</si>
  <si>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</si>
  <si>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</si>
  <si>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</si>
  <si>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</si>
  <si>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</si>
  <si>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</si>
  <si>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</si>
  <si>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</si>
  <si>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</si>
  <si>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</si>
  <si>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</si>
  <si>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</si>
  <si>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</si>
  <si>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</si>
  <si>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</si>
  <si>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</si>
  <si>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</si>
  <si>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</si>
  <si>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</si>
  <si>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</si>
  <si>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</si>
  <si>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</si>
  <si>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</si>
  <si>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</si>
  <si>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</si>
  <si>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</si>
  <si>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</si>
  <si>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</si>
  <si>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</si>
  <si>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</si>
  <si>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</si>
  <si>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</si>
  <si>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</si>
  <si>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</si>
  <si>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</si>
  <si>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</si>
  <si>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</si>
  <si>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</si>
  <si>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</si>
  <si>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</si>
  <si>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</si>
  <si>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</si>
  <si>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</si>
  <si>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</si>
  <si>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</si>
  <si>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</si>
  <si>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</si>
  <si>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</si>
  <si>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</si>
  <si>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</si>
  <si>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</si>
  <si>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</si>
  <si>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</si>
  <si>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</si>
  <si>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</si>
  <si>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</si>
  <si>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</si>
  <si>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</si>
  <si>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</si>
  <si>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</si>
  <si>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</si>
  <si>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</si>
  <si>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</si>
  <si>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</si>
  <si>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</si>
  <si>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</si>
  <si>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</si>
  <si>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</si>
  <si>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</si>
  <si>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</si>
  <si>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</si>
  <si>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</si>
  <si>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</si>
  <si>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</si>
  <si>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</si>
  <si>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</si>
  <si>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</si>
  <si>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</si>
  <si>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</si>
  <si>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</si>
  <si>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</si>
  <si>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</si>
  <si>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</si>
  <si>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</si>
  <si>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</si>
  <si>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</si>
  <si>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</si>
  <si>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</si>
  <si>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</si>
  <si>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</si>
  <si>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</si>
  <si>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</si>
  <si>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</si>
  <si>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</si>
  <si>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</si>
  <si>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</si>
  <si>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</si>
  <si>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</si>
  <si>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</si>
  <si>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</si>
  <si>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</si>
  <si>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</si>
  <si>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</si>
  <si>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</si>
  <si>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</si>
  <si>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</si>
  <si>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</si>
  <si>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</si>
  <si>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</si>
  <si>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</si>
  <si>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</si>
  <si>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</si>
  <si>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</si>
  <si>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</si>
  <si>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</si>
  <si>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</si>
  <si>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</si>
  <si>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</si>
  <si>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</si>
  <si>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</si>
  <si>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</si>
  <si>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</si>
  <si>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</si>
  <si>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</si>
  <si>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</si>
  <si>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</si>
  <si>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</si>
  <si>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</si>
  <si>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</si>
  <si>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</si>
  <si>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</si>
  <si>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</si>
  <si>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</si>
  <si>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</si>
  <si>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</si>
  <si>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</si>
  <si>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</si>
  <si>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</si>
  <si>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</si>
  <si>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</si>
  <si>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</si>
  <si>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</si>
  <si>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</si>
  <si>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</si>
  <si>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</si>
  <si>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</si>
  <si>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</si>
  <si>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</si>
  <si>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</si>
  <si>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</si>
  <si>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</si>
  <si>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</si>
  <si>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</si>
  <si>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</si>
  <si>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</si>
  <si>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</si>
  <si>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</si>
  <si>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</si>
  <si>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</si>
  <si>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</si>
  <si>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</si>
  <si>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</si>
  <si>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</si>
  <si>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</si>
  <si>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</si>
  <si>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</si>
  <si>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</si>
  <si>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</si>
  <si>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</si>
  <si>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</si>
  <si>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</si>
  <si>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</si>
  <si>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</si>
  <si>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</si>
  <si>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</si>
  <si>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</si>
  <si>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</si>
  <si>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</si>
  <si>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</si>
  <si>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</si>
  <si>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</si>
  <si>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</si>
  <si>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</si>
  <si>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</si>
  <si>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</si>
  <si>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</si>
  <si>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</si>
  <si>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</si>
  <si>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</si>
  <si>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</si>
  <si>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</si>
  <si>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</si>
  <si>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</si>
  <si>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</si>
  <si>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</si>
  <si>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</si>
  <si>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</si>
  <si>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</si>
  <si>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</si>
  <si>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</si>
  <si>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</si>
  <si>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</si>
  <si>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</si>
  <si>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</si>
  <si>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</si>
  <si>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</si>
  <si>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</si>
  <si>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</si>
  <si>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</si>
  <si>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</si>
  <si>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</si>
  <si>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</si>
  <si>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</si>
  <si>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</si>
  <si>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</si>
  <si>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</si>
  <si>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</si>
  <si>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</si>
  <si>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</si>
  <si>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</si>
  <si>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</si>
  <si>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</si>
  <si>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</si>
  <si>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</si>
  <si>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</si>
  <si>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</si>
  <si>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</si>
  <si>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</si>
  <si>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</si>
  <si>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</si>
  <si>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</si>
  <si>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</si>
  <si>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</si>
  <si>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</si>
  <si>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</si>
  <si>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</si>
  <si>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</si>
  <si>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</si>
  <si>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</si>
  <si>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</si>
  <si>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</si>
  <si>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</si>
  <si>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</si>
  <si>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</si>
  <si>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</si>
  <si>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</si>
  <si>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</si>
  <si>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</si>
  <si>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</si>
  <si>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</si>
  <si>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</si>
  <si>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</si>
  <si>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</si>
  <si>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</si>
  <si>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</si>
  <si>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</si>
  <si>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</si>
  <si>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</si>
  <si>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</si>
  <si>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</si>
  <si>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</si>
  <si>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</si>
  <si>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</si>
  <si>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</si>
  <si>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</si>
  <si>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</si>
  <si>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</si>
  <si>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</si>
  <si>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</si>
  <si>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</si>
  <si>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</si>
  <si>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</si>
  <si>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</si>
  <si>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</si>
  <si>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</si>
  <si>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</si>
  <si>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</si>
  <si>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</si>
  <si>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</si>
  <si>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</si>
  <si>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</si>
  <si>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</si>
  <si>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</si>
  <si>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</si>
  <si>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</si>
  <si>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</si>
  <si>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</si>
  <si>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</si>
  <si>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</si>
  <si>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</si>
  <si>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</si>
  <si>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</si>
  <si>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</si>
  <si>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</si>
  <si>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</si>
  <si>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</si>
  <si>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</si>
  <si>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</si>
  <si>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</si>
  <si>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</si>
  <si>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</si>
  <si>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</si>
  <si>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</si>
  <si>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</si>
  <si>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</si>
  <si>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</si>
  <si>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</si>
  <si>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</si>
  <si>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</si>
  <si>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</si>
  <si>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</si>
  <si>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</si>
  <si>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</si>
  <si>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</si>
  <si>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</si>
  <si>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</si>
  <si>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</si>
  <si>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</si>
  <si>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</si>
  <si>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</si>
  <si>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</si>
  <si>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</si>
  <si>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</si>
  <si>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</si>
  <si>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</si>
  <si>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</si>
  <si>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</si>
  <si>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</si>
  <si>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</si>
  <si>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</si>
  <si>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</si>
  <si>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</si>
  <si>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</si>
  <si>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</si>
  <si>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</si>
  <si>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</si>
  <si>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</si>
  <si>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</si>
  <si>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</si>
  <si>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</si>
  <si>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</si>
  <si>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</si>
  <si>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</si>
  <si>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</si>
  <si>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</si>
  <si>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</si>
  <si>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</si>
  <si>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</si>
  <si>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</si>
  <si>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</si>
  <si>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</si>
  <si>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</si>
  <si>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</si>
  <si>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</si>
  <si>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</si>
  <si>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</si>
  <si>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</si>
  <si>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</si>
  <si>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</si>
  <si>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</si>
  <si>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</si>
  <si>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</si>
  <si>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</si>
  <si>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</si>
  <si>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</si>
  <si>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</si>
  <si>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</si>
  <si>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</si>
  <si>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</si>
  <si>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</si>
  <si>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</si>
  <si>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</si>
  <si>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</si>
  <si>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</si>
  <si>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</si>
  <si>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</si>
  <si>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</si>
  <si>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</si>
  <si>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</si>
  <si>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</si>
  <si>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</si>
  <si>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</si>
  <si>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</si>
  <si>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</si>
  <si>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</si>
  <si>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</si>
  <si>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</si>
  <si>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</si>
  <si>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</si>
  <si>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</si>
  <si>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</si>
  <si>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</si>
  <si>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</si>
  <si>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</si>
  <si>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</si>
  <si>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</si>
  <si>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</si>
  <si>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</si>
  <si>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</si>
  <si>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</si>
  <si>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</si>
  <si>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</si>
  <si>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</si>
  <si>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</si>
  <si>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</si>
  <si>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</si>
  <si>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</si>
  <si>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</si>
  <si>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</si>
  <si>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</si>
  <si>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</si>
  <si>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</si>
  <si>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</si>
  <si>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</si>
  <si>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</si>
  <si>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</si>
  <si>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</si>
  <si>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</si>
  <si>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</si>
  <si>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</si>
  <si>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</si>
  <si>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</si>
  <si>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</si>
  <si>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</si>
  <si>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</si>
  <si>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</si>
  <si>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</si>
  <si>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</si>
  <si>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</si>
  <si>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</si>
  <si>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</si>
  <si>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</si>
  <si>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</si>
  <si>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</si>
  <si>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</si>
  <si>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</si>
  <si>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</si>
  <si>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</si>
  <si>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</si>
  <si>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</si>
  <si>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</si>
  <si>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</si>
  <si>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</si>
  <si>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</si>
  <si>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</si>
  <si>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</si>
  <si>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</si>
  <si>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</si>
  <si>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</si>
  <si>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</si>
  <si>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</si>
  <si>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</si>
  <si>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</si>
  <si>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</si>
  <si>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</si>
  <si>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</si>
  <si>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</si>
  <si>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</si>
  <si>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</si>
  <si>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</si>
  <si>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</si>
  <si>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</si>
  <si>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</si>
  <si>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</si>
  <si>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</si>
  <si>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</si>
  <si>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</si>
  <si>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</si>
  <si>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</si>
  <si>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</si>
  <si>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</si>
  <si>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</si>
  <si>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</si>
  <si>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</si>
  <si>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</si>
  <si>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</si>
  <si>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</si>
  <si>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</si>
  <si>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</si>
  <si>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</si>
  <si>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</si>
  <si>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</si>
  <si>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</si>
  <si>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</si>
  <si>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</si>
  <si>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</si>
  <si>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</si>
  <si>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</si>
  <si>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</si>
  <si>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</si>
  <si>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</si>
  <si>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</si>
  <si>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</si>
  <si>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</si>
  <si>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</si>
  <si>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</si>
  <si>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</si>
  <si>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</si>
  <si>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</si>
  <si>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</si>
  <si>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</si>
  <si>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</si>
  <si>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</si>
  <si>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</si>
  <si>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</si>
  <si>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</si>
  <si>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</si>
  <si>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</si>
  <si>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</si>
  <si>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</si>
  <si>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</si>
  <si>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</si>
  <si>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</si>
  <si>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</si>
  <si>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</si>
  <si>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</si>
  <si>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</si>
  <si>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</si>
  <si>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</si>
  <si>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</si>
  <si>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</si>
  <si>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</si>
  <si>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</si>
  <si>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</si>
  <si>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</si>
  <si>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</si>
  <si>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</si>
  <si>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</si>
  <si>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</si>
  <si>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</si>
  <si>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</si>
  <si>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</si>
  <si>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</si>
  <si>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</si>
  <si>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</si>
  <si>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</si>
  <si>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</si>
  <si>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</si>
  <si>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</si>
  <si>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</si>
  <si>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</si>
  <si>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</si>
  <si>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</si>
  <si>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</si>
  <si>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</si>
  <si>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</si>
  <si>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</si>
  <si>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</si>
  <si>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</si>
  <si>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</si>
  <si>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</si>
  <si>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</si>
  <si>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</si>
  <si>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</si>
  <si>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</si>
  <si>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</si>
  <si>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</si>
  <si>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</si>
  <si>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</si>
  <si>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</si>
  <si>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</si>
  <si>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</si>
  <si>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</si>
  <si>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</si>
  <si>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</si>
  <si>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</si>
  <si>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</si>
  <si>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</si>
  <si>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</si>
  <si>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</si>
  <si>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</si>
  <si>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</si>
  <si>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</si>
  <si>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</si>
  <si>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</si>
  <si>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</si>
  <si>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</si>
  <si>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</si>
  <si>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</si>
  <si>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</si>
  <si>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</si>
  <si>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</si>
  <si>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</si>
  <si>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</si>
  <si>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</si>
  <si>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</si>
  <si>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</si>
  <si>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</si>
  <si>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</si>
  <si>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</si>
  <si>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</si>
  <si>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</si>
  <si>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</si>
  <si>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</si>
  <si>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</si>
  <si>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</si>
  <si>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</si>
  <si>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</si>
  <si>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</si>
  <si>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</si>
  <si>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</si>
  <si>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</si>
  <si>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</si>
  <si>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</si>
  <si>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</si>
  <si>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</si>
  <si>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</si>
  <si>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</si>
  <si>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</si>
  <si>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</si>
  <si>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</si>
  <si>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</si>
  <si>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</si>
  <si>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</si>
  <si>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</si>
  <si>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</si>
  <si>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</si>
  <si>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</si>
  <si>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Profit of Rs.13/-</t>
  </si>
  <si>
    <t>1500-1520</t>
  </si>
  <si>
    <t>1680-1720</t>
  </si>
  <si>
    <t>KIMS</t>
  </si>
  <si>
    <t>1225-1245</t>
  </si>
  <si>
    <t>Market Closing Price</t>
  </si>
  <si>
    <t>525-530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</si>
  <si>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</si>
  <si>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</si>
  <si>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</si>
  <si>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</si>
  <si>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</si>
  <si>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</si>
  <si>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</si>
  <si>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</si>
  <si>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</si>
  <si>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Part Profit of Rs.115/-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</si>
  <si>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</si>
  <si>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</si>
  <si>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</si>
  <si>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</si>
  <si>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</si>
  <si>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</si>
  <si>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</si>
  <si>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</si>
  <si>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</si>
  <si>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</si>
  <si>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</si>
  <si>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</si>
  <si>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</si>
  <si>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</si>
  <si>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</si>
  <si>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</si>
  <si>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</si>
  <si>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</si>
  <si>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</si>
  <si>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</si>
  <si>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</si>
  <si>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</si>
  <si>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INDIAGLYCO</t>
  </si>
  <si>
    <t>OLGA TRADING PRIVATE LIMITED</t>
  </si>
  <si>
    <t>NSE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</si>
  <si>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</si>
  <si>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</si>
  <si>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</si>
  <si>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</si>
  <si>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</si>
  <si>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</si>
  <si>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</si>
  <si>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</si>
  <si>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</si>
  <si>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</si>
  <si>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</si>
  <si>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</si>
  <si>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</si>
  <si>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</si>
  <si>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</si>
  <si>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</si>
  <si>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</si>
  <si>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</si>
  <si>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</si>
  <si>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</si>
  <si>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260-270</t>
  </si>
  <si>
    <t>Part Profit of Rs.33.5/-</t>
  </si>
  <si>
    <t>Profit of Rs.18.5/-</t>
  </si>
  <si>
    <t>Profit of Rs.102.5/-</t>
  </si>
  <si>
    <t>Profit of Rs.20.5/-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</si>
  <si>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</si>
  <si>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</si>
  <si>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</si>
  <si>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</si>
  <si>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</si>
  <si>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</si>
  <si>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</si>
  <si>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</si>
  <si>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1800-1808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</si>
  <si>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</si>
  <si>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</si>
  <si>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</si>
  <si>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</si>
  <si>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</si>
  <si>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</si>
  <si>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</si>
  <si>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</si>
  <si>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</si>
  <si>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</si>
  <si>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</si>
  <si>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</si>
  <si>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</si>
  <si>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</si>
  <si>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</si>
  <si>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</si>
  <si>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</si>
  <si>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</si>
  <si>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</si>
  <si>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GRAVITON RESEARCH CAPITAL LLP</t>
  </si>
  <si>
    <t>FILATEX</t>
  </si>
  <si>
    <t>XTX MARKETS LLP</t>
  </si>
  <si>
    <t>7300-7360</t>
  </si>
  <si>
    <t>7700-8000</t>
  </si>
  <si>
    <t>244-248</t>
  </si>
  <si>
    <t>Profit of Rs.2/-</t>
  </si>
  <si>
    <t>835-845</t>
  </si>
  <si>
    <t>2280-2320</t>
  </si>
  <si>
    <t>SIEMENS OCT FUT</t>
  </si>
  <si>
    <t>SICAL</t>
  </si>
  <si>
    <t>Sical Logistics Limited</t>
  </si>
  <si>
    <t>Profit of Rs.105/-</t>
  </si>
  <si>
    <t>Profit of Rs.20/-</t>
  </si>
  <si>
    <t>HIKAL</t>
  </si>
  <si>
    <t>530-540</t>
  </si>
  <si>
    <t>310-320</t>
  </si>
  <si>
    <t>45-46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</si>
  <si>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</si>
  <si>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</si>
  <si>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</si>
  <si>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</si>
  <si>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</si>
  <si>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</si>
  <si>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</si>
  <si>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</si>
  <si>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Profit of Rs.22.5/-</t>
  </si>
  <si>
    <t>Loss of Rs.15/-</t>
  </si>
  <si>
    <t>BRITANNIA OCT FUT</t>
  </si>
  <si>
    <t>3950-4000</t>
  </si>
  <si>
    <t>ICICIBANK OCT FUT</t>
  </si>
  <si>
    <t>724-730</t>
  </si>
  <si>
    <t>KOCL</t>
  </si>
  <si>
    <t>BASANT MARKETING PRIVATE LIMITED</t>
  </si>
  <si>
    <t>NATURAL</t>
  </si>
  <si>
    <t>ARUN DASHRATHBHAI PRAJAPATI</t>
  </si>
  <si>
    <t>Profit of Rs.28/-</t>
  </si>
  <si>
    <t xml:space="preserve">AXISBANK OCT FUT </t>
  </si>
  <si>
    <t>806-815</t>
  </si>
  <si>
    <t>Profit of Rs.11.5/-</t>
  </si>
  <si>
    <t>Profit of Rs.8/-</t>
  </si>
  <si>
    <t>2690-2710</t>
  </si>
  <si>
    <t xml:space="preserve">HDFC OCT FUT </t>
  </si>
  <si>
    <t>2850-2870</t>
  </si>
  <si>
    <t>Loss of Rs.6.5/-</t>
  </si>
  <si>
    <t>410-413</t>
  </si>
  <si>
    <t>435-455</t>
  </si>
  <si>
    <t>1674-1684</t>
  </si>
  <si>
    <t>1740-1760</t>
  </si>
  <si>
    <t>ALPHA LEON ENTERPRISES LLP</t>
  </si>
  <si>
    <t>JUMP TRADING FINANCIAL INDIA PRIVATE LIMITED</t>
  </si>
  <si>
    <t>Tata Power Co. Ltd.</t>
  </si>
  <si>
    <t>Profit of Rs.34.5/-</t>
  </si>
  <si>
    <t>Profit of Rs.32/-</t>
  </si>
  <si>
    <t>HINDUNILVR 2560 CE OCT</t>
  </si>
  <si>
    <t>70-80</t>
  </si>
  <si>
    <t>251-230</t>
  </si>
  <si>
    <t>320-340</t>
  </si>
  <si>
    <t>TIA ENTERPRISES PRIVATE LIMITED</t>
  </si>
  <si>
    <t>SHAH DIPAK KANAYALAL</t>
  </si>
  <si>
    <t>JETMALL</t>
  </si>
  <si>
    <t>SVCM SECURITIES PRIVATE LIMITED</t>
  </si>
  <si>
    <t>ANERI FINCAP LIMITED</t>
  </si>
  <si>
    <t>SHEETAL</t>
  </si>
  <si>
    <t>SYTIXSE</t>
  </si>
  <si>
    <t>TOYAMIND</t>
  </si>
  <si>
    <t>VITESSE</t>
  </si>
  <si>
    <t>ATALREAL</t>
  </si>
  <si>
    <t>Atal Realtech Limited</t>
  </si>
  <si>
    <t>DAKSHA JAIN</t>
  </si>
  <si>
    <t>SUDHINDRASHEENAPOOJARY</t>
  </si>
  <si>
    <t>Indian Energy Exc Ltd</t>
  </si>
  <si>
    <t>SURJECTIVE RESEARCH CAPITAL LLP</t>
  </si>
  <si>
    <t>ADROIT FINANCIAL SERVICES PVT LTD</t>
  </si>
  <si>
    <t>VAIBHAV STOCK AND DERIVATIVES BROKING PRIVATE LIMITED</t>
  </si>
  <si>
    <t>AXIS BANK  LIMITED</t>
  </si>
  <si>
    <t>Profit of Rs.3/-</t>
  </si>
  <si>
    <t>2590-2610</t>
  </si>
  <si>
    <t>3250-3350</t>
  </si>
  <si>
    <t>Loss of Rs.100/-</t>
  </si>
  <si>
    <t>Loss of Rs.44.5/-</t>
  </si>
  <si>
    <t>ADCON</t>
  </si>
  <si>
    <t>PROFICIENT MERCHANDISE LIMITED</t>
  </si>
  <si>
    <t>ANKIN</t>
  </si>
  <si>
    <t>SHIVAM ANAND</t>
  </si>
  <si>
    <t>SEEMA LOKESH KAPOOR</t>
  </si>
  <si>
    <t>DML</t>
  </si>
  <si>
    <t>KINGSMAN WEALTH MANAGEMENT PRIVATE LIMITED</t>
  </si>
  <si>
    <t>VISA CAPITAL PARTNERS</t>
  </si>
  <si>
    <t>TARACHAND KOTHARI HUF</t>
  </si>
  <si>
    <t>VISHALVIPINBHAIBHATT</t>
  </si>
  <si>
    <t>GETALONG</t>
  </si>
  <si>
    <t>RAJESH MAAN</t>
  </si>
  <si>
    <t>ANANTPANKAJJAIN</t>
  </si>
  <si>
    <t>KANELIND</t>
  </si>
  <si>
    <t>DHIREN KANAIYALAL THAKKAR</t>
  </si>
  <si>
    <t>KAPILRAJ</t>
  </si>
  <si>
    <t>DEEPAK PARSHARAM SALVI</t>
  </si>
  <si>
    <t>KRRAIL</t>
  </si>
  <si>
    <t>MAYANK AGRAWAL</t>
  </si>
  <si>
    <t>MFSINTRCRP</t>
  </si>
  <si>
    <t>APEXA PRATIK PARIKH</t>
  </si>
  <si>
    <t>RAJAPRATAP SINGH HANUMANSINGH RAJPUT</t>
  </si>
  <si>
    <t>URVASHI UMESHBHAI PATEL</t>
  </si>
  <si>
    <t>PATEL NISARG DHARMENDRABHAI</t>
  </si>
  <si>
    <t>MITSU</t>
  </si>
  <si>
    <t>VINOD HARILAL JHAVERI</t>
  </si>
  <si>
    <t>SKSE SECURITIES LIMITED CORP CM/TM PROP A/C</t>
  </si>
  <si>
    <t>NCLRESE</t>
  </si>
  <si>
    <t>SONU ARGAL</t>
  </si>
  <si>
    <t>NEWLIGHT</t>
  </si>
  <si>
    <t>GOLDLINE FINANCIAL SERVICES LIMITED</t>
  </si>
  <si>
    <t>OMANSH</t>
  </si>
  <si>
    <t>AMANDEEP SINGH</t>
  </si>
  <si>
    <t>MIHIR CHAWLA</t>
  </si>
  <si>
    <t>PANAFIC</t>
  </si>
  <si>
    <t>KAJAL</t>
  </si>
  <si>
    <t>RAJTUBE</t>
  </si>
  <si>
    <t>AMAN GARG</t>
  </si>
  <si>
    <t>SCANDENT</t>
  </si>
  <si>
    <t>NIRAJ HARSUKHLAL SANGHAVI</t>
  </si>
  <si>
    <t>FAROOQUE A HAMID HAMDULE</t>
  </si>
  <si>
    <t>NOMIT TALAKSHI VORA</t>
  </si>
  <si>
    <t>V P KOTHARI</t>
  </si>
  <si>
    <t>SSLEL</t>
  </si>
  <si>
    <t>INGENUITY GAMING PRIVATE LIMITED</t>
  </si>
  <si>
    <t>M T CORPORATION</t>
  </si>
  <si>
    <t>STANPACK</t>
  </si>
  <si>
    <t>ZIBI JOSE</t>
  </si>
  <si>
    <t>STL</t>
  </si>
  <si>
    <t>LAVEKUSH GADIYA</t>
  </si>
  <si>
    <t>TMRVL</t>
  </si>
  <si>
    <t>QNANCE RESEARCH CAPITAL LLP</t>
  </si>
  <si>
    <t>SHRENI SHARES PRIVATE LIMITED</t>
  </si>
  <si>
    <t>TRANSFD</t>
  </si>
  <si>
    <t>RAVINDRA JAITLY</t>
  </si>
  <si>
    <t>ASHOK KUMAR TRIPATHI</t>
  </si>
  <si>
    <t>GIRIRAJ FINANCIAL SERVICES PVT LTD</t>
  </si>
  <si>
    <t>DSML</t>
  </si>
  <si>
    <t>Debock Sale Marketing Ltd</t>
  </si>
  <si>
    <t>RAVINDRA SHRIKANT KATTI</t>
  </si>
  <si>
    <t>FELIX</t>
  </si>
  <si>
    <t>Felix Industries Ltd.</t>
  </si>
  <si>
    <t>PRAFULLA LAXMAN PAWAR</t>
  </si>
  <si>
    <t>Indian Rail Tour Corp Ltd</t>
  </si>
  <si>
    <t>NK SECURITIES RESEARCH PRIVATE LIMITED</t>
  </si>
  <si>
    <t>MOKSH</t>
  </si>
  <si>
    <t>Moksh Ornaments Limited</t>
  </si>
  <si>
    <t>ANUPAM NARAIN GUPTA</t>
  </si>
  <si>
    <t>NGIL</t>
  </si>
  <si>
    <t>Nakoda Group of Ind. Ltd</t>
  </si>
  <si>
    <t>SAROJ GUPTA</t>
  </si>
  <si>
    <t>ONEPOINT</t>
  </si>
  <si>
    <t>One Point One Sol Ltd</t>
  </si>
  <si>
    <t>HANCSHI TRADELINKK LLP .</t>
  </si>
  <si>
    <t>SSM ADVISORY AND CONSULTANCY SERVICES LLP</t>
  </si>
  <si>
    <t>PARAS</t>
  </si>
  <si>
    <t>Paras Def and Spce Tech L</t>
  </si>
  <si>
    <t>The Mandhana Ret Vent Ltd</t>
  </si>
  <si>
    <t>INDUS PORTFOLIO PVT. LTD.</t>
  </si>
  <si>
    <t>VIKASLIFE</t>
  </si>
  <si>
    <t>Vikas Lifecare Limited</t>
  </si>
  <si>
    <t>WEWIN</t>
  </si>
  <si>
    <t>WE WIN LIMITED</t>
  </si>
  <si>
    <t>BORANA RAJKUMAR MANGILAL</t>
  </si>
  <si>
    <t>AJOONI</t>
  </si>
  <si>
    <t>Ajooni Biotech Limited</t>
  </si>
  <si>
    <t>PRITIKA ENGINEERING COMPONENTS PRIVATE LIMITED</t>
  </si>
  <si>
    <t>AKG</t>
  </si>
  <si>
    <t>AKG Exim Limited</t>
  </si>
  <si>
    <t>MAMTA SINGHAL</t>
  </si>
  <si>
    <t>RADHE SHYAM DAGA</t>
  </si>
  <si>
    <t>PANKAJKUMARBHAIYA</t>
  </si>
  <si>
    <t>DHANSUKHBHAI CHAMPAKLAL JADAV</t>
  </si>
  <si>
    <t>CHIRAG NARENDRA MODH</t>
  </si>
  <si>
    <t>CNM FINVEST PRIVATE LIMITED .</t>
  </si>
  <si>
    <t>115-120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</si>
</sst>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165" fontId="35" fillId="17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4" borderId="23" xfId="0" applyFont="1" applyFill="1" applyBorder="1"/>
    <xf numFmtId="0" fontId="0" fillId="15" borderId="23" xfId="0" applyFont="1" applyFill="1" applyBorder="1" applyAlignment="1"/>
    <xf numFmtId="0" fontId="35" fillId="14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6" fillId="11" borderId="30" xfId="0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center" vertical="center"/>
    </xf>
    <xf numFmtId="0" fontId="35" fillId="12" borderId="24" xfId="0" applyFont="1" applyFill="1" applyBorder="1"/>
    <xf numFmtId="0" fontId="36" fillId="12" borderId="24" xfId="0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16" fontId="37" fillId="13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510</xdr:row>
      <xdr:rowOff>8965</xdr:rowOff>
    </xdr:from>
    <xdr:to>
      <xdr:col>12</xdr:col>
      <xdr:colOff>419100</xdr:colOff>
      <xdr:row>514</xdr:row>
      <xdr:rowOff>71718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830421" y="82905600"/>
          <a:ext cx="3687855" cy="708212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430307</xdr:colOff>
      <xdr:row>510</xdr:row>
      <xdr:rowOff>38099</xdr:rowOff>
    </xdr:from>
    <xdr:to>
      <xdr:col>3</xdr:col>
      <xdr:colOff>690283</xdr:colOff>
      <xdr:row>513</xdr:row>
      <xdr:rowOff>133349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0307" y="82773370"/>
          <a:ext cx="2617694" cy="57934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44490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44490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8" t="s">
        <v>16</v>
      </c>
      <c r="B9" s="480" t="s">
        <v>17</v>
      </c>
      <c r="C9" s="480" t="s">
        <v>18</v>
      </c>
      <c r="D9" s="480" t="s">
        <v>19</v>
      </c>
      <c r="E9" s="26" t="s">
        <v>20</v>
      </c>
      <c r="F9" s="26" t="s">
        <v>21</v>
      </c>
      <c r="G9" s="475" t="s">
        <v>22</v>
      </c>
      <c r="H9" s="476"/>
      <c r="I9" s="477"/>
      <c r="J9" s="475" t="s">
        <v>23</v>
      </c>
      <c r="K9" s="476"/>
      <c r="L9" s="477"/>
      <c r="M9" s="26"/>
      <c r="N9" s="27"/>
      <c r="O9" s="27"/>
      <c r="P9" s="27"/>
    </row>
    <row r="10" spans="1:16" ht="59.25" customHeight="1">
      <c r="A10" s="479"/>
      <c r="B10" s="481"/>
      <c r="C10" s="481"/>
      <c r="D10" s="48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39654.9</v>
      </c>
      <c r="F11" s="35">
        <v>39633.25</v>
      </c>
      <c r="G11" s="36">
        <v>39416.5</v>
      </c>
      <c r="H11" s="36">
        <v>39178.1</v>
      </c>
      <c r="I11" s="36">
        <v>38961.35</v>
      </c>
      <c r="J11" s="36">
        <v>39871.65</v>
      </c>
      <c r="K11" s="36">
        <v>40088.400000000001</v>
      </c>
      <c r="L11" s="36">
        <v>40326.800000000003</v>
      </c>
      <c r="M11" s="37">
        <v>39850</v>
      </c>
      <c r="N11" s="37">
        <v>39394.85</v>
      </c>
      <c r="O11" s="38">
        <v>1767175</v>
      </c>
      <c r="P11" s="39">
        <v>-8.4009330050537775E-2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44495</v>
      </c>
      <c r="E12" s="40">
        <v>18316.7</v>
      </c>
      <c r="F12" s="40">
        <v>18344.883333333335</v>
      </c>
      <c r="G12" s="41">
        <v>18222.966666666671</v>
      </c>
      <c r="H12" s="41">
        <v>18129.233333333337</v>
      </c>
      <c r="I12" s="41">
        <v>18007.316666666673</v>
      </c>
      <c r="J12" s="41">
        <v>18438.616666666669</v>
      </c>
      <c r="K12" s="41">
        <v>18560.533333333333</v>
      </c>
      <c r="L12" s="41">
        <v>18654.266666666666</v>
      </c>
      <c r="M12" s="31">
        <v>18466.8</v>
      </c>
      <c r="N12" s="31">
        <v>18251.150000000001</v>
      </c>
      <c r="O12" s="42">
        <v>13482400</v>
      </c>
      <c r="P12" s="43">
        <v>-4.1691099904399405E-2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18945</v>
      </c>
      <c r="F13" s="40">
        <v>18966.649999999998</v>
      </c>
      <c r="G13" s="41">
        <v>18813.349999999995</v>
      </c>
      <c r="H13" s="41">
        <v>18681.699999999997</v>
      </c>
      <c r="I13" s="41">
        <v>18528.399999999994</v>
      </c>
      <c r="J13" s="41">
        <v>19098.299999999996</v>
      </c>
      <c r="K13" s="41">
        <v>19251.599999999999</v>
      </c>
      <c r="L13" s="41">
        <v>19383.249999999996</v>
      </c>
      <c r="M13" s="31">
        <v>19119.95</v>
      </c>
      <c r="N13" s="31">
        <v>18835</v>
      </c>
      <c r="O13" s="42">
        <v>2880</v>
      </c>
      <c r="P13" s="43">
        <v>-0.1111111111111111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1018.3</v>
      </c>
      <c r="F14" s="40">
        <v>1037.7166666666665</v>
      </c>
      <c r="G14" s="41">
        <v>964.53333333333285</v>
      </c>
      <c r="H14" s="41">
        <v>910.76666666666642</v>
      </c>
      <c r="I14" s="41">
        <v>837.5833333333328</v>
      </c>
      <c r="J14" s="41">
        <v>1091.4833333333329</v>
      </c>
      <c r="K14" s="41">
        <v>1164.6666666666667</v>
      </c>
      <c r="L14" s="41">
        <v>1218.4333333333329</v>
      </c>
      <c r="M14" s="31">
        <v>1110.9000000000001</v>
      </c>
      <c r="N14" s="31">
        <v>983.95</v>
      </c>
      <c r="O14" s="42">
        <v>4305250</v>
      </c>
      <c r="P14" s="43">
        <v>9.4188809678116228E-2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20742.5</v>
      </c>
      <c r="F15" s="40">
        <v>20847.45</v>
      </c>
      <c r="G15" s="41">
        <v>20295.050000000003</v>
      </c>
      <c r="H15" s="41">
        <v>19847.600000000002</v>
      </c>
      <c r="I15" s="41">
        <v>19295.200000000004</v>
      </c>
      <c r="J15" s="41">
        <v>21294.9</v>
      </c>
      <c r="K15" s="41">
        <v>21847.300000000003</v>
      </c>
      <c r="L15" s="41">
        <v>22294.75</v>
      </c>
      <c r="M15" s="31">
        <v>21399.85</v>
      </c>
      <c r="N15" s="31">
        <v>20400</v>
      </c>
      <c r="O15" s="42">
        <v>41825</v>
      </c>
      <c r="P15" s="43">
        <v>-1.7899761336515514E-3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252.6</v>
      </c>
      <c r="F16" s="40">
        <v>251.83333333333334</v>
      </c>
      <c r="G16" s="41">
        <v>246.76666666666671</v>
      </c>
      <c r="H16" s="41">
        <v>240.93333333333337</v>
      </c>
      <c r="I16" s="41">
        <v>235.86666666666673</v>
      </c>
      <c r="J16" s="41">
        <v>257.66666666666669</v>
      </c>
      <c r="K16" s="41">
        <v>262.73333333333335</v>
      </c>
      <c r="L16" s="41">
        <v>268.56666666666666</v>
      </c>
      <c r="M16" s="31">
        <v>256.89999999999998</v>
      </c>
      <c r="N16" s="31">
        <v>246</v>
      </c>
      <c r="O16" s="42">
        <v>10524800</v>
      </c>
      <c r="P16" s="43">
        <v>-5.1324115303491916E-2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2267.4</v>
      </c>
      <c r="F17" s="40">
        <v>2284.7166666666667</v>
      </c>
      <c r="G17" s="41">
        <v>2207.6833333333334</v>
      </c>
      <c r="H17" s="41">
        <v>2147.9666666666667</v>
      </c>
      <c r="I17" s="41">
        <v>2070.9333333333334</v>
      </c>
      <c r="J17" s="41">
        <v>2344.4333333333334</v>
      </c>
      <c r="K17" s="41">
        <v>2421.4666666666672</v>
      </c>
      <c r="L17" s="41">
        <v>2481.1833333333334</v>
      </c>
      <c r="M17" s="31">
        <v>2361.75</v>
      </c>
      <c r="N17" s="31">
        <v>2225</v>
      </c>
      <c r="O17" s="42">
        <v>3091000</v>
      </c>
      <c r="P17" s="43">
        <v>-0.10418779886972902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1594</v>
      </c>
      <c r="F18" s="40">
        <v>1583.2333333333336</v>
      </c>
      <c r="G18" s="41">
        <v>1555.1666666666672</v>
      </c>
      <c r="H18" s="41">
        <v>1516.3333333333337</v>
      </c>
      <c r="I18" s="41">
        <v>1488.2666666666673</v>
      </c>
      <c r="J18" s="41">
        <v>1622.0666666666671</v>
      </c>
      <c r="K18" s="41">
        <v>1650.1333333333337</v>
      </c>
      <c r="L18" s="41">
        <v>1688.9666666666669</v>
      </c>
      <c r="M18" s="31">
        <v>1611.3</v>
      </c>
      <c r="N18" s="31">
        <v>1544.4</v>
      </c>
      <c r="O18" s="42">
        <v>24907000</v>
      </c>
      <c r="P18" s="43">
        <v>8.1764824934223834E-3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798.25</v>
      </c>
      <c r="F19" s="40">
        <v>794.81666666666661</v>
      </c>
      <c r="G19" s="41">
        <v>783.38333333333321</v>
      </c>
      <c r="H19" s="41">
        <v>768.51666666666665</v>
      </c>
      <c r="I19" s="41">
        <v>757.08333333333326</v>
      </c>
      <c r="J19" s="41">
        <v>809.68333333333317</v>
      </c>
      <c r="K19" s="41">
        <v>821.11666666666656</v>
      </c>
      <c r="L19" s="41">
        <v>835.98333333333312</v>
      </c>
      <c r="M19" s="31">
        <v>806.25</v>
      </c>
      <c r="N19" s="31">
        <v>779.95</v>
      </c>
      <c r="O19" s="42">
        <v>91415000</v>
      </c>
      <c r="P19" s="43">
        <v>-3.2806605063152714E-4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3840.3</v>
      </c>
      <c r="F20" s="40">
        <v>3820.1333333333332</v>
      </c>
      <c r="G20" s="41">
        <v>3770.3166666666666</v>
      </c>
      <c r="H20" s="41">
        <v>3700.3333333333335</v>
      </c>
      <c r="I20" s="41">
        <v>3650.5166666666669</v>
      </c>
      <c r="J20" s="41">
        <v>3890.1166666666663</v>
      </c>
      <c r="K20" s="41">
        <v>3939.9333333333329</v>
      </c>
      <c r="L20" s="41">
        <v>4009.9166666666661</v>
      </c>
      <c r="M20" s="31">
        <v>3869.95</v>
      </c>
      <c r="N20" s="31">
        <v>3750.15</v>
      </c>
      <c r="O20" s="42">
        <v>492200</v>
      </c>
      <c r="P20" s="43">
        <v>3.2731850608476713E-2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706.5</v>
      </c>
      <c r="F21" s="40">
        <v>697.33333333333337</v>
      </c>
      <c r="G21" s="41">
        <v>684.66666666666674</v>
      </c>
      <c r="H21" s="41">
        <v>662.83333333333337</v>
      </c>
      <c r="I21" s="41">
        <v>650.16666666666674</v>
      </c>
      <c r="J21" s="41">
        <v>719.16666666666674</v>
      </c>
      <c r="K21" s="41">
        <v>731.83333333333348</v>
      </c>
      <c r="L21" s="41">
        <v>753.66666666666674</v>
      </c>
      <c r="M21" s="31">
        <v>710</v>
      </c>
      <c r="N21" s="31">
        <v>675.5</v>
      </c>
      <c r="O21" s="42">
        <v>11172000</v>
      </c>
      <c r="P21" s="43">
        <v>-3.4399308556611927E-2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393.45</v>
      </c>
      <c r="F22" s="40">
        <v>394.51666666666665</v>
      </c>
      <c r="G22" s="41">
        <v>387.38333333333333</v>
      </c>
      <c r="H22" s="41">
        <v>381.31666666666666</v>
      </c>
      <c r="I22" s="41">
        <v>374.18333333333334</v>
      </c>
      <c r="J22" s="41">
        <v>400.58333333333331</v>
      </c>
      <c r="K22" s="41">
        <v>407.71666666666664</v>
      </c>
      <c r="L22" s="41">
        <v>413.7833333333333</v>
      </c>
      <c r="M22" s="31">
        <v>401.65</v>
      </c>
      <c r="N22" s="31">
        <v>388.45</v>
      </c>
      <c r="O22" s="42">
        <v>21453000</v>
      </c>
      <c r="P22" s="43">
        <v>-4.8689636823200745E-2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777.15</v>
      </c>
      <c r="F23" s="40">
        <v>778.7166666666667</v>
      </c>
      <c r="G23" s="41">
        <v>766.28333333333342</v>
      </c>
      <c r="H23" s="41">
        <v>755.41666666666674</v>
      </c>
      <c r="I23" s="41">
        <v>742.98333333333346</v>
      </c>
      <c r="J23" s="41">
        <v>789.58333333333337</v>
      </c>
      <c r="K23" s="41">
        <v>802.01666666666677</v>
      </c>
      <c r="L23" s="41">
        <v>812.88333333333333</v>
      </c>
      <c r="M23" s="31">
        <v>791.15</v>
      </c>
      <c r="N23" s="31">
        <v>767.85</v>
      </c>
      <c r="O23" s="42">
        <v>2680150</v>
      </c>
      <c r="P23" s="43">
        <v>-1.7342206089937487E-2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4164</v>
      </c>
      <c r="F24" s="40">
        <v>4214.8499999999995</v>
      </c>
      <c r="G24" s="41">
        <v>4100.1499999999987</v>
      </c>
      <c r="H24" s="41">
        <v>4036.2999999999993</v>
      </c>
      <c r="I24" s="41">
        <v>3921.5999999999985</v>
      </c>
      <c r="J24" s="41">
        <v>4278.6999999999989</v>
      </c>
      <c r="K24" s="41">
        <v>4393.3999999999996</v>
      </c>
      <c r="L24" s="41">
        <v>4457.2499999999991</v>
      </c>
      <c r="M24" s="31">
        <v>4329.55</v>
      </c>
      <c r="N24" s="31">
        <v>4151</v>
      </c>
      <c r="O24" s="42">
        <v>3126250</v>
      </c>
      <c r="P24" s="43">
        <v>4.5743435357083126E-2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226.65</v>
      </c>
      <c r="F25" s="40">
        <v>227.0333333333333</v>
      </c>
      <c r="G25" s="41">
        <v>220.06666666666661</v>
      </c>
      <c r="H25" s="41">
        <v>213.48333333333329</v>
      </c>
      <c r="I25" s="41">
        <v>206.51666666666659</v>
      </c>
      <c r="J25" s="41">
        <v>233.61666666666662</v>
      </c>
      <c r="K25" s="41">
        <v>240.58333333333331</v>
      </c>
      <c r="L25" s="41">
        <v>247.16666666666663</v>
      </c>
      <c r="M25" s="31">
        <v>234</v>
      </c>
      <c r="N25" s="31">
        <v>220.45</v>
      </c>
      <c r="O25" s="42">
        <v>14952500</v>
      </c>
      <c r="P25" s="43">
        <v>-6.6833751044277363E-4</v>
      </c>
    </row>
    <row r="26" spans="1:16" ht="12.75" customHeight="1">
      <c r="A26" s="31">
        <v>16</v>
      </c>
      <c r="B26" s="348" t="s">
        <v>50</v>
      </c>
      <c r="C26" s="33" t="s">
        <v>56</v>
      </c>
      <c r="D26" s="34">
        <v>44497</v>
      </c>
      <c r="E26" s="40">
        <v>137.1</v>
      </c>
      <c r="F26" s="40">
        <v>137.81666666666663</v>
      </c>
      <c r="G26" s="41">
        <v>134.43333333333328</v>
      </c>
      <c r="H26" s="41">
        <v>131.76666666666665</v>
      </c>
      <c r="I26" s="41">
        <v>128.3833333333333</v>
      </c>
      <c r="J26" s="41">
        <v>140.48333333333326</v>
      </c>
      <c r="K26" s="41">
        <v>143.86666666666665</v>
      </c>
      <c r="L26" s="41">
        <v>146.53333333333325</v>
      </c>
      <c r="M26" s="31">
        <v>141.19999999999999</v>
      </c>
      <c r="N26" s="31">
        <v>135.15</v>
      </c>
      <c r="O26" s="42">
        <v>44811000</v>
      </c>
      <c r="P26" s="43">
        <v>1.840867253016977E-2</v>
      </c>
    </row>
    <row r="27" spans="1:16" ht="12.75" customHeight="1">
      <c r="A27" s="31">
        <v>17</v>
      </c>
      <c r="B27" s="349" t="s">
        <v>57</v>
      </c>
      <c r="C27" s="33" t="s">
        <v>58</v>
      </c>
      <c r="D27" s="34">
        <v>44497</v>
      </c>
      <c r="E27" s="40">
        <v>3168.25</v>
      </c>
      <c r="F27" s="40">
        <v>3173.6166666666668</v>
      </c>
      <c r="G27" s="41">
        <v>3128.2333333333336</v>
      </c>
      <c r="H27" s="41">
        <v>3088.2166666666667</v>
      </c>
      <c r="I27" s="41">
        <v>3042.8333333333335</v>
      </c>
      <c r="J27" s="41">
        <v>3213.6333333333337</v>
      </c>
      <c r="K27" s="41">
        <v>3259.0166666666669</v>
      </c>
      <c r="L27" s="41">
        <v>3299.0333333333338</v>
      </c>
      <c r="M27" s="31">
        <v>3219</v>
      </c>
      <c r="N27" s="31">
        <v>3133.6</v>
      </c>
      <c r="O27" s="42">
        <v>4650900</v>
      </c>
      <c r="P27" s="43">
        <v>-2.3809523809523812E-3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2198.15</v>
      </c>
      <c r="F28" s="40">
        <v>2217.6833333333338</v>
      </c>
      <c r="G28" s="41">
        <v>2133.0666666666675</v>
      </c>
      <c r="H28" s="41">
        <v>2067.9833333333336</v>
      </c>
      <c r="I28" s="41">
        <v>1983.3666666666672</v>
      </c>
      <c r="J28" s="41">
        <v>2282.7666666666678</v>
      </c>
      <c r="K28" s="41">
        <v>2367.3833333333337</v>
      </c>
      <c r="L28" s="41">
        <v>2432.4666666666681</v>
      </c>
      <c r="M28" s="31">
        <v>2302.3000000000002</v>
      </c>
      <c r="N28" s="31">
        <v>2152.6</v>
      </c>
      <c r="O28" s="42">
        <v>849200</v>
      </c>
      <c r="P28" s="43">
        <v>6.7404078810922918E-2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1160.9000000000001</v>
      </c>
      <c r="F29" s="40">
        <v>1168.1333333333332</v>
      </c>
      <c r="G29" s="41">
        <v>1143.9666666666665</v>
      </c>
      <c r="H29" s="41">
        <v>1127.0333333333333</v>
      </c>
      <c r="I29" s="41">
        <v>1102.8666666666666</v>
      </c>
      <c r="J29" s="41">
        <v>1185.0666666666664</v>
      </c>
      <c r="K29" s="41">
        <v>1209.2333333333333</v>
      </c>
      <c r="L29" s="41">
        <v>1226.1666666666663</v>
      </c>
      <c r="M29" s="31">
        <v>1192.3</v>
      </c>
      <c r="N29" s="31">
        <v>1151.2</v>
      </c>
      <c r="O29" s="42">
        <v>4557000</v>
      </c>
      <c r="P29" s="43">
        <v>-5.6731398647174337E-3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702.9</v>
      </c>
      <c r="F30" s="40">
        <v>704.5</v>
      </c>
      <c r="G30" s="41">
        <v>690.3</v>
      </c>
      <c r="H30" s="41">
        <v>677.69999999999993</v>
      </c>
      <c r="I30" s="41">
        <v>663.49999999999989</v>
      </c>
      <c r="J30" s="41">
        <v>717.1</v>
      </c>
      <c r="K30" s="41">
        <v>731.30000000000007</v>
      </c>
      <c r="L30" s="41">
        <v>743.90000000000009</v>
      </c>
      <c r="M30" s="31">
        <v>718.7</v>
      </c>
      <c r="N30" s="31">
        <v>691.9</v>
      </c>
      <c r="O30" s="42">
        <v>15429700</v>
      </c>
      <c r="P30" s="43">
        <v>-6.0712640790520451E-3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807.75</v>
      </c>
      <c r="F31" s="40">
        <v>805.93333333333339</v>
      </c>
      <c r="G31" s="41">
        <v>796.91666666666674</v>
      </c>
      <c r="H31" s="41">
        <v>786.08333333333337</v>
      </c>
      <c r="I31" s="41">
        <v>777.06666666666672</v>
      </c>
      <c r="J31" s="41">
        <v>816.76666666666677</v>
      </c>
      <c r="K31" s="41">
        <v>825.78333333333342</v>
      </c>
      <c r="L31" s="41">
        <v>836.61666666666679</v>
      </c>
      <c r="M31" s="31">
        <v>814.95</v>
      </c>
      <c r="N31" s="31">
        <v>795.1</v>
      </c>
      <c r="O31" s="42">
        <v>33309600</v>
      </c>
      <c r="P31" s="43">
        <v>-7.3666142182806467E-3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3852.7</v>
      </c>
      <c r="F32" s="40">
        <v>3866.6166666666663</v>
      </c>
      <c r="G32" s="41">
        <v>3817.6333333333328</v>
      </c>
      <c r="H32" s="41">
        <v>3782.5666666666666</v>
      </c>
      <c r="I32" s="41">
        <v>3733.583333333333</v>
      </c>
      <c r="J32" s="41">
        <v>3901.6833333333325</v>
      </c>
      <c r="K32" s="41">
        <v>3950.6666666666661</v>
      </c>
      <c r="L32" s="41">
        <v>3985.7333333333322</v>
      </c>
      <c r="M32" s="31">
        <v>3915.6</v>
      </c>
      <c r="N32" s="31">
        <v>3831.55</v>
      </c>
      <c r="O32" s="42">
        <v>2789000</v>
      </c>
      <c r="P32" s="43">
        <v>-3.0166043640789359E-2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18688.349999999999</v>
      </c>
      <c r="F33" s="40">
        <v>18749.366666666665</v>
      </c>
      <c r="G33" s="41">
        <v>18398.98333333333</v>
      </c>
      <c r="H33" s="41">
        <v>18109.616666666665</v>
      </c>
      <c r="I33" s="41">
        <v>17759.23333333333</v>
      </c>
      <c r="J33" s="41">
        <v>19038.73333333333</v>
      </c>
      <c r="K33" s="41">
        <v>19389.116666666669</v>
      </c>
      <c r="L33" s="41">
        <v>19678.48333333333</v>
      </c>
      <c r="M33" s="31">
        <v>19099.75</v>
      </c>
      <c r="N33" s="31">
        <v>18460</v>
      </c>
      <c r="O33" s="42">
        <v>752775</v>
      </c>
      <c r="P33" s="43">
        <v>-1.0840642554449591E-2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7774.75</v>
      </c>
      <c r="F34" s="40">
        <v>7747.166666666667</v>
      </c>
      <c r="G34" s="41">
        <v>7628.6833333333343</v>
      </c>
      <c r="H34" s="41">
        <v>7482.6166666666677</v>
      </c>
      <c r="I34" s="41">
        <v>7364.133333333335</v>
      </c>
      <c r="J34" s="41">
        <v>7893.2333333333336</v>
      </c>
      <c r="K34" s="41">
        <v>8011.7166666666653</v>
      </c>
      <c r="L34" s="41">
        <v>8157.7833333333328</v>
      </c>
      <c r="M34" s="31">
        <v>7865.65</v>
      </c>
      <c r="N34" s="31">
        <v>7601.1</v>
      </c>
      <c r="O34" s="42">
        <v>4584375</v>
      </c>
      <c r="P34" s="43">
        <v>1.0247087017601851E-2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2491.15</v>
      </c>
      <c r="F35" s="40">
        <v>2507.3666666666668</v>
      </c>
      <c r="G35" s="41">
        <v>2434.3833333333337</v>
      </c>
      <c r="H35" s="41">
        <v>2377.6166666666668</v>
      </c>
      <c r="I35" s="41">
        <v>2304.6333333333337</v>
      </c>
      <c r="J35" s="41">
        <v>2564.1333333333337</v>
      </c>
      <c r="K35" s="41">
        <v>2637.1166666666672</v>
      </c>
      <c r="L35" s="41">
        <v>2693.8833333333337</v>
      </c>
      <c r="M35" s="31">
        <v>2580.35</v>
      </c>
      <c r="N35" s="31">
        <v>2450.6</v>
      </c>
      <c r="O35" s="42">
        <v>1666000</v>
      </c>
      <c r="P35" s="43">
        <v>-9.7479790775083213E-3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316.3</v>
      </c>
      <c r="F36" s="40">
        <v>315.7166666666667</v>
      </c>
      <c r="G36" s="41">
        <v>311.38333333333338</v>
      </c>
      <c r="H36" s="41">
        <v>306.4666666666667</v>
      </c>
      <c r="I36" s="41">
        <v>302.13333333333338</v>
      </c>
      <c r="J36" s="41">
        <v>320.63333333333338</v>
      </c>
      <c r="K36" s="41">
        <v>324.96666666666664</v>
      </c>
      <c r="L36" s="41">
        <v>329.88333333333338</v>
      </c>
      <c r="M36" s="31">
        <v>320.05</v>
      </c>
      <c r="N36" s="31">
        <v>310.8</v>
      </c>
      <c r="O36" s="42">
        <v>21515400</v>
      </c>
      <c r="P36" s="43">
        <v>5.2015490230593209E-2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92.6</v>
      </c>
      <c r="F37" s="40">
        <v>91.100000000000009</v>
      </c>
      <c r="G37" s="41">
        <v>88.700000000000017</v>
      </c>
      <c r="H37" s="41">
        <v>84.800000000000011</v>
      </c>
      <c r="I37" s="41">
        <v>82.40000000000002</v>
      </c>
      <c r="J37" s="41">
        <v>95.000000000000014</v>
      </c>
      <c r="K37" s="41">
        <v>97.40000000000002</v>
      </c>
      <c r="L37" s="41">
        <v>101.30000000000001</v>
      </c>
      <c r="M37" s="31">
        <v>93.5</v>
      </c>
      <c r="N37" s="31">
        <v>87.2</v>
      </c>
      <c r="O37" s="42">
        <v>155879100</v>
      </c>
      <c r="P37" s="43">
        <v>5.3368121442125237E-2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2096.3000000000002</v>
      </c>
      <c r="F38" s="40">
        <v>2132.0333333333333</v>
      </c>
      <c r="G38" s="41">
        <v>2049.5666666666666</v>
      </c>
      <c r="H38" s="41">
        <v>2002.8333333333335</v>
      </c>
      <c r="I38" s="41">
        <v>1920.3666666666668</v>
      </c>
      <c r="J38" s="41">
        <v>2178.7666666666664</v>
      </c>
      <c r="K38" s="41">
        <v>2261.2333333333327</v>
      </c>
      <c r="L38" s="41">
        <v>2307.9666666666662</v>
      </c>
      <c r="M38" s="31">
        <v>2214.5</v>
      </c>
      <c r="N38" s="31">
        <v>2085.3000000000002</v>
      </c>
      <c r="O38" s="42">
        <v>1713800</v>
      </c>
      <c r="P38" s="43">
        <v>-2.4726134585289515E-2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205.65</v>
      </c>
      <c r="F39" s="40">
        <v>206.4666666666667</v>
      </c>
      <c r="G39" s="41">
        <v>202.48333333333341</v>
      </c>
      <c r="H39" s="41">
        <v>199.31666666666672</v>
      </c>
      <c r="I39" s="41">
        <v>195.33333333333343</v>
      </c>
      <c r="J39" s="41">
        <v>209.63333333333338</v>
      </c>
      <c r="K39" s="41">
        <v>213.61666666666667</v>
      </c>
      <c r="L39" s="41">
        <v>216.78333333333336</v>
      </c>
      <c r="M39" s="31">
        <v>210.45</v>
      </c>
      <c r="N39" s="31">
        <v>203.3</v>
      </c>
      <c r="O39" s="42">
        <v>22594800</v>
      </c>
      <c r="P39" s="43">
        <v>4.0526849037487338E-3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799.9</v>
      </c>
      <c r="F40" s="40">
        <v>804.7166666666667</v>
      </c>
      <c r="G40" s="41">
        <v>789.93333333333339</v>
      </c>
      <c r="H40" s="41">
        <v>779.9666666666667</v>
      </c>
      <c r="I40" s="41">
        <v>765.18333333333339</v>
      </c>
      <c r="J40" s="41">
        <v>814.68333333333339</v>
      </c>
      <c r="K40" s="41">
        <v>829.4666666666667</v>
      </c>
      <c r="L40" s="41">
        <v>839.43333333333339</v>
      </c>
      <c r="M40" s="31">
        <v>819.5</v>
      </c>
      <c r="N40" s="31">
        <v>794.75</v>
      </c>
      <c r="O40" s="42">
        <v>4667300</v>
      </c>
      <c r="P40" s="43">
        <v>2.6615049600774255E-2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777.05</v>
      </c>
      <c r="F41" s="40">
        <v>780.56666666666661</v>
      </c>
      <c r="G41" s="41">
        <v>761.13333333333321</v>
      </c>
      <c r="H41" s="41">
        <v>745.21666666666658</v>
      </c>
      <c r="I41" s="41">
        <v>725.78333333333319</v>
      </c>
      <c r="J41" s="41">
        <v>796.48333333333323</v>
      </c>
      <c r="K41" s="41">
        <v>815.91666666666663</v>
      </c>
      <c r="L41" s="41">
        <v>831.83333333333326</v>
      </c>
      <c r="M41" s="31">
        <v>800</v>
      </c>
      <c r="N41" s="31">
        <v>764.65</v>
      </c>
      <c r="O41" s="42">
        <v>11170500</v>
      </c>
      <c r="P41" s="43">
        <v>3.7740935436042593E-3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711.5</v>
      </c>
      <c r="F42" s="40">
        <v>703.7166666666667</v>
      </c>
      <c r="G42" s="41">
        <v>690.63333333333344</v>
      </c>
      <c r="H42" s="41">
        <v>669.76666666666677</v>
      </c>
      <c r="I42" s="41">
        <v>656.68333333333351</v>
      </c>
      <c r="J42" s="41">
        <v>724.58333333333337</v>
      </c>
      <c r="K42" s="41">
        <v>737.66666666666663</v>
      </c>
      <c r="L42" s="41">
        <v>758.5333333333333</v>
      </c>
      <c r="M42" s="31">
        <v>716.8</v>
      </c>
      <c r="N42" s="31">
        <v>682.85</v>
      </c>
      <c r="O42" s="42">
        <v>74951526</v>
      </c>
      <c r="P42" s="43">
        <v>4.9405862160021123E-2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73.3</v>
      </c>
      <c r="F43" s="40">
        <v>71.916666666666671</v>
      </c>
      <c r="G43" s="41">
        <v>69.833333333333343</v>
      </c>
      <c r="H43" s="41">
        <v>66.366666666666674</v>
      </c>
      <c r="I43" s="41">
        <v>64.283333333333346</v>
      </c>
      <c r="J43" s="41">
        <v>75.38333333333334</v>
      </c>
      <c r="K43" s="41">
        <v>77.466666666666683</v>
      </c>
      <c r="L43" s="41">
        <v>80.933333333333337</v>
      </c>
      <c r="M43" s="31">
        <v>74</v>
      </c>
      <c r="N43" s="31">
        <v>68.45</v>
      </c>
      <c r="O43" s="42">
        <v>111331500</v>
      </c>
      <c r="P43" s="43">
        <v>-2.4921831892587825E-2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342.8</v>
      </c>
      <c r="F44" s="40">
        <v>344.05</v>
      </c>
      <c r="G44" s="41">
        <v>340.1</v>
      </c>
      <c r="H44" s="41">
        <v>337.40000000000003</v>
      </c>
      <c r="I44" s="41">
        <v>333.45000000000005</v>
      </c>
      <c r="J44" s="41">
        <v>346.75</v>
      </c>
      <c r="K44" s="41">
        <v>350.69999999999993</v>
      </c>
      <c r="L44" s="41">
        <v>353.4</v>
      </c>
      <c r="M44" s="31">
        <v>348</v>
      </c>
      <c r="N44" s="31">
        <v>341.35</v>
      </c>
      <c r="O44" s="42">
        <v>21245100</v>
      </c>
      <c r="P44" s="43">
        <v>3.1030248911708896E-2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17205.95</v>
      </c>
      <c r="F45" s="40">
        <v>17247.083333333332</v>
      </c>
      <c r="G45" s="41">
        <v>17009.066666666666</v>
      </c>
      <c r="H45" s="41">
        <v>16812.183333333334</v>
      </c>
      <c r="I45" s="41">
        <v>16574.166666666668</v>
      </c>
      <c r="J45" s="41">
        <v>17443.966666666664</v>
      </c>
      <c r="K45" s="41">
        <v>17681.983333333334</v>
      </c>
      <c r="L45" s="41">
        <v>17878.866666666661</v>
      </c>
      <c r="M45" s="31">
        <v>17485.099999999999</v>
      </c>
      <c r="N45" s="31">
        <v>17050.2</v>
      </c>
      <c r="O45" s="42">
        <v>161850</v>
      </c>
      <c r="P45" s="43">
        <v>4.0322580645161289E-3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442.95</v>
      </c>
      <c r="F46" s="40">
        <v>445.01666666666671</v>
      </c>
      <c r="G46" s="41">
        <v>435.78333333333342</v>
      </c>
      <c r="H46" s="41">
        <v>428.61666666666673</v>
      </c>
      <c r="I46" s="41">
        <v>419.38333333333344</v>
      </c>
      <c r="J46" s="41">
        <v>452.18333333333339</v>
      </c>
      <c r="K46" s="41">
        <v>461.41666666666663</v>
      </c>
      <c r="L46" s="41">
        <v>468.58333333333337</v>
      </c>
      <c r="M46" s="31">
        <v>454.25</v>
      </c>
      <c r="N46" s="31">
        <v>437.85</v>
      </c>
      <c r="O46" s="42">
        <v>35470800</v>
      </c>
      <c r="P46" s="43">
        <v>-1.8038668527008171E-2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3774.8</v>
      </c>
      <c r="F47" s="40">
        <v>3815.0166666666664</v>
      </c>
      <c r="G47" s="41">
        <v>3711.583333333333</v>
      </c>
      <c r="H47" s="41">
        <v>3648.3666666666668</v>
      </c>
      <c r="I47" s="41">
        <v>3544.9333333333334</v>
      </c>
      <c r="J47" s="41">
        <v>3878.2333333333327</v>
      </c>
      <c r="K47" s="41">
        <v>3981.6666666666661</v>
      </c>
      <c r="L47" s="41">
        <v>4044.8833333333323</v>
      </c>
      <c r="M47" s="31">
        <v>3918.45</v>
      </c>
      <c r="N47" s="31">
        <v>3751.8</v>
      </c>
      <c r="O47" s="42">
        <v>1288800</v>
      </c>
      <c r="P47" s="43">
        <v>6.7177003593188568E-3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518.1</v>
      </c>
      <c r="F48" s="40">
        <v>520.63333333333333</v>
      </c>
      <c r="G48" s="41">
        <v>512.61666666666667</v>
      </c>
      <c r="H48" s="41">
        <v>507.13333333333333</v>
      </c>
      <c r="I48" s="41">
        <v>499.11666666666667</v>
      </c>
      <c r="J48" s="41">
        <v>526.11666666666667</v>
      </c>
      <c r="K48" s="41">
        <v>534.13333333333333</v>
      </c>
      <c r="L48" s="41">
        <v>539.61666666666667</v>
      </c>
      <c r="M48" s="31">
        <v>528.65</v>
      </c>
      <c r="N48" s="31">
        <v>515.15</v>
      </c>
      <c r="O48" s="42">
        <v>20200400</v>
      </c>
      <c r="P48" s="43">
        <v>-4.5533391153512572E-3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195.9</v>
      </c>
      <c r="F49" s="40">
        <v>193.58333333333334</v>
      </c>
      <c r="G49" s="41">
        <v>189.26666666666668</v>
      </c>
      <c r="H49" s="41">
        <v>182.63333333333333</v>
      </c>
      <c r="I49" s="41">
        <v>178.31666666666666</v>
      </c>
      <c r="J49" s="41">
        <v>200.2166666666667</v>
      </c>
      <c r="K49" s="41">
        <v>204.53333333333336</v>
      </c>
      <c r="L49" s="41">
        <v>211.16666666666671</v>
      </c>
      <c r="M49" s="31">
        <v>197.9</v>
      </c>
      <c r="N49" s="31">
        <v>186.95</v>
      </c>
      <c r="O49" s="42">
        <v>67429800</v>
      </c>
      <c r="P49" s="43">
        <v>-4.0025616394492473E-4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685.85</v>
      </c>
      <c r="F50" s="40">
        <v>685.23333333333323</v>
      </c>
      <c r="G50" s="41">
        <v>671.46666666666647</v>
      </c>
      <c r="H50" s="41">
        <v>657.08333333333326</v>
      </c>
      <c r="I50" s="41">
        <v>643.31666666666649</v>
      </c>
      <c r="J50" s="41">
        <v>699.61666666666645</v>
      </c>
      <c r="K50" s="41">
        <v>713.3833333333331</v>
      </c>
      <c r="L50" s="41">
        <v>727.76666666666642</v>
      </c>
      <c r="M50" s="31">
        <v>699</v>
      </c>
      <c r="N50" s="31">
        <v>670.85</v>
      </c>
      <c r="O50" s="42">
        <v>4829175</v>
      </c>
      <c r="P50" s="43">
        <v>1.8926146883357333E-2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595.45000000000005</v>
      </c>
      <c r="F51" s="40">
        <v>600.81666666666672</v>
      </c>
      <c r="G51" s="41">
        <v>585.63333333333344</v>
      </c>
      <c r="H51" s="41">
        <v>575.81666666666672</v>
      </c>
      <c r="I51" s="41">
        <v>560.63333333333344</v>
      </c>
      <c r="J51" s="41">
        <v>610.63333333333344</v>
      </c>
      <c r="K51" s="41">
        <v>625.81666666666661</v>
      </c>
      <c r="L51" s="41">
        <v>635.63333333333344</v>
      </c>
      <c r="M51" s="31">
        <v>616</v>
      </c>
      <c r="N51" s="31">
        <v>591</v>
      </c>
      <c r="O51" s="42">
        <v>10728750</v>
      </c>
      <c r="P51" s="43">
        <v>-2.9182219205972176E-2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906.85</v>
      </c>
      <c r="F52" s="40">
        <v>907.15000000000009</v>
      </c>
      <c r="G52" s="41">
        <v>900.35000000000014</v>
      </c>
      <c r="H52" s="41">
        <v>893.85</v>
      </c>
      <c r="I52" s="41">
        <v>887.05000000000007</v>
      </c>
      <c r="J52" s="41">
        <v>913.6500000000002</v>
      </c>
      <c r="K52" s="41">
        <v>920.45000000000016</v>
      </c>
      <c r="L52" s="41">
        <v>926.95000000000027</v>
      </c>
      <c r="M52" s="31">
        <v>913.95</v>
      </c>
      <c r="N52" s="31">
        <v>900.65</v>
      </c>
      <c r="O52" s="42">
        <v>12576850</v>
      </c>
      <c r="P52" s="43">
        <v>-7.6418094163503945E-3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181.25</v>
      </c>
      <c r="F53" s="40">
        <v>180.96666666666667</v>
      </c>
      <c r="G53" s="41">
        <v>177.93333333333334</v>
      </c>
      <c r="H53" s="41">
        <v>174.61666666666667</v>
      </c>
      <c r="I53" s="41">
        <v>171.58333333333334</v>
      </c>
      <c r="J53" s="41">
        <v>184.28333333333333</v>
      </c>
      <c r="K53" s="41">
        <v>187.31666666666669</v>
      </c>
      <c r="L53" s="41">
        <v>190.63333333333333</v>
      </c>
      <c r="M53" s="31">
        <v>184</v>
      </c>
      <c r="N53" s="31">
        <v>177.65</v>
      </c>
      <c r="O53" s="42">
        <v>67851000</v>
      </c>
      <c r="P53" s="43">
        <v>-6.3964573467002895E-3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5824</v>
      </c>
      <c r="F54" s="40">
        <v>5853.7333333333336</v>
      </c>
      <c r="G54" s="41">
        <v>5664.8666666666668</v>
      </c>
      <c r="H54" s="41">
        <v>5505.7333333333336</v>
      </c>
      <c r="I54" s="41">
        <v>5316.8666666666668</v>
      </c>
      <c r="J54" s="41">
        <v>6012.8666666666668</v>
      </c>
      <c r="K54" s="41">
        <v>6201.7333333333336</v>
      </c>
      <c r="L54" s="41">
        <v>6360.8666666666668</v>
      </c>
      <c r="M54" s="31">
        <v>6042.6</v>
      </c>
      <c r="N54" s="31">
        <v>5694.6</v>
      </c>
      <c r="O54" s="42">
        <v>636000</v>
      </c>
      <c r="P54" s="43">
        <v>-3.8403386755367405E-2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1615.45</v>
      </c>
      <c r="F55" s="40">
        <v>1624.1833333333334</v>
      </c>
      <c r="G55" s="41">
        <v>1599.2666666666669</v>
      </c>
      <c r="H55" s="41">
        <v>1583.0833333333335</v>
      </c>
      <c r="I55" s="41">
        <v>1558.166666666667</v>
      </c>
      <c r="J55" s="41">
        <v>1640.3666666666668</v>
      </c>
      <c r="K55" s="41">
        <v>1665.2833333333333</v>
      </c>
      <c r="L55" s="41">
        <v>1681.4666666666667</v>
      </c>
      <c r="M55" s="31">
        <v>1649.1</v>
      </c>
      <c r="N55" s="31">
        <v>1608</v>
      </c>
      <c r="O55" s="42">
        <v>2897300</v>
      </c>
      <c r="P55" s="43">
        <v>4.2460269319422542E-3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677.55</v>
      </c>
      <c r="F56" s="40">
        <v>677.01666666666665</v>
      </c>
      <c r="G56" s="41">
        <v>666.0333333333333</v>
      </c>
      <c r="H56" s="41">
        <v>654.51666666666665</v>
      </c>
      <c r="I56" s="41">
        <v>643.5333333333333</v>
      </c>
      <c r="J56" s="41">
        <v>688.5333333333333</v>
      </c>
      <c r="K56" s="41">
        <v>699.51666666666665</v>
      </c>
      <c r="L56" s="41">
        <v>711.0333333333333</v>
      </c>
      <c r="M56" s="31">
        <v>688</v>
      </c>
      <c r="N56" s="31">
        <v>665.5</v>
      </c>
      <c r="O56" s="42">
        <v>9109164</v>
      </c>
      <c r="P56" s="43">
        <v>-2.7532120807608876E-2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836.25</v>
      </c>
      <c r="F57" s="40">
        <v>834.85</v>
      </c>
      <c r="G57" s="41">
        <v>822.25</v>
      </c>
      <c r="H57" s="41">
        <v>808.25</v>
      </c>
      <c r="I57" s="41">
        <v>795.65</v>
      </c>
      <c r="J57" s="41">
        <v>848.85</v>
      </c>
      <c r="K57" s="41">
        <v>861.45000000000016</v>
      </c>
      <c r="L57" s="41">
        <v>875.45</v>
      </c>
      <c r="M57" s="31">
        <v>847.45</v>
      </c>
      <c r="N57" s="31">
        <v>820.85</v>
      </c>
      <c r="O57" s="42">
        <v>1985000</v>
      </c>
      <c r="P57" s="43">
        <v>-1.6413750387116753E-2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455.5</v>
      </c>
      <c r="F58" s="40">
        <v>458.98333333333335</v>
      </c>
      <c r="G58" s="41">
        <v>450.06666666666672</v>
      </c>
      <c r="H58" s="41">
        <v>444.63333333333338</v>
      </c>
      <c r="I58" s="41">
        <v>435.71666666666675</v>
      </c>
      <c r="J58" s="41">
        <v>464.41666666666669</v>
      </c>
      <c r="K58" s="41">
        <v>473.33333333333331</v>
      </c>
      <c r="L58" s="41">
        <v>478.76666666666665</v>
      </c>
      <c r="M58" s="31">
        <v>467.9</v>
      </c>
      <c r="N58" s="31">
        <v>453.55</v>
      </c>
      <c r="O58" s="42">
        <v>1733600</v>
      </c>
      <c r="P58" s="43">
        <v>2.2712524334847502E-2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168.1</v>
      </c>
      <c r="F59" s="40">
        <v>167.38333333333333</v>
      </c>
      <c r="G59" s="41">
        <v>164.46666666666664</v>
      </c>
      <c r="H59" s="41">
        <v>160.83333333333331</v>
      </c>
      <c r="I59" s="41">
        <v>157.91666666666663</v>
      </c>
      <c r="J59" s="41">
        <v>171.01666666666665</v>
      </c>
      <c r="K59" s="41">
        <v>173.93333333333334</v>
      </c>
      <c r="L59" s="41">
        <v>177.56666666666666</v>
      </c>
      <c r="M59" s="31">
        <v>170.3</v>
      </c>
      <c r="N59" s="31">
        <v>163.75</v>
      </c>
      <c r="O59" s="42">
        <v>9464300</v>
      </c>
      <c r="P59" s="43">
        <v>-4.2400521852576645E-3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886.75</v>
      </c>
      <c r="F60" s="40">
        <v>894.08333333333337</v>
      </c>
      <c r="G60" s="41">
        <v>865.16666666666674</v>
      </c>
      <c r="H60" s="41">
        <v>843.58333333333337</v>
      </c>
      <c r="I60" s="41">
        <v>814.66666666666674</v>
      </c>
      <c r="J60" s="41">
        <v>915.66666666666674</v>
      </c>
      <c r="K60" s="41">
        <v>944.58333333333348</v>
      </c>
      <c r="L60" s="41">
        <v>966.16666666666674</v>
      </c>
      <c r="M60" s="31">
        <v>923</v>
      </c>
      <c r="N60" s="31">
        <v>872.5</v>
      </c>
      <c r="O60" s="42">
        <v>2767200</v>
      </c>
      <c r="P60" s="43">
        <v>3.8738738738738739E-2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594.9</v>
      </c>
      <c r="F61" s="40">
        <v>599.26666666666677</v>
      </c>
      <c r="G61" s="41">
        <v>589.03333333333353</v>
      </c>
      <c r="H61" s="41">
        <v>583.16666666666674</v>
      </c>
      <c r="I61" s="41">
        <v>572.93333333333351</v>
      </c>
      <c r="J61" s="41">
        <v>605.13333333333355</v>
      </c>
      <c r="K61" s="41">
        <v>615.3666666666669</v>
      </c>
      <c r="L61" s="41">
        <v>621.23333333333358</v>
      </c>
      <c r="M61" s="31">
        <v>609.5</v>
      </c>
      <c r="N61" s="31">
        <v>593.4</v>
      </c>
      <c r="O61" s="42">
        <v>13026250</v>
      </c>
      <c r="P61" s="43">
        <v>2.842198756538044E-2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1978</v>
      </c>
      <c r="F62" s="40">
        <v>1998.8</v>
      </c>
      <c r="G62" s="41">
        <v>1934.1999999999998</v>
      </c>
      <c r="H62" s="41">
        <v>1890.3999999999999</v>
      </c>
      <c r="I62" s="41">
        <v>1825.7999999999997</v>
      </c>
      <c r="J62" s="41">
        <v>2042.6</v>
      </c>
      <c r="K62" s="41">
        <v>2107.1999999999998</v>
      </c>
      <c r="L62" s="41">
        <v>2151</v>
      </c>
      <c r="M62" s="31">
        <v>2063.4</v>
      </c>
      <c r="N62" s="31">
        <v>1955</v>
      </c>
      <c r="O62" s="42">
        <v>849250</v>
      </c>
      <c r="P62" s="43">
        <v>2.4427020506634499E-2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2563.9</v>
      </c>
      <c r="F63" s="40">
        <v>2650.4500000000003</v>
      </c>
      <c r="G63" s="41">
        <v>2414.4500000000007</v>
      </c>
      <c r="H63" s="41">
        <v>2265.0000000000005</v>
      </c>
      <c r="I63" s="41">
        <v>2029.0000000000009</v>
      </c>
      <c r="J63" s="41">
        <v>2799.9000000000005</v>
      </c>
      <c r="K63" s="41">
        <v>3035.8999999999996</v>
      </c>
      <c r="L63" s="41">
        <v>3185.3500000000004</v>
      </c>
      <c r="M63" s="31">
        <v>2886.45</v>
      </c>
      <c r="N63" s="31">
        <v>2501</v>
      </c>
      <c r="O63" s="42">
        <v>3004500</v>
      </c>
      <c r="P63" s="43">
        <v>1.9338422391857506E-2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273.35000000000002</v>
      </c>
      <c r="F64" s="40">
        <v>272.23333333333335</v>
      </c>
      <c r="G64" s="41">
        <v>264.61666666666667</v>
      </c>
      <c r="H64" s="41">
        <v>255.88333333333333</v>
      </c>
      <c r="I64" s="41">
        <v>248.26666666666665</v>
      </c>
      <c r="J64" s="41">
        <v>280.9666666666667</v>
      </c>
      <c r="K64" s="41">
        <v>288.58333333333337</v>
      </c>
      <c r="L64" s="41">
        <v>297.31666666666672</v>
      </c>
      <c r="M64" s="31">
        <v>279.85000000000002</v>
      </c>
      <c r="N64" s="31">
        <v>263.5</v>
      </c>
      <c r="O64" s="42">
        <v>13333100</v>
      </c>
      <c r="P64" s="43">
        <v>-1.7457627118644067E-2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5136.05</v>
      </c>
      <c r="F65" s="40">
        <v>5179.6500000000005</v>
      </c>
      <c r="G65" s="41">
        <v>5068.4500000000007</v>
      </c>
      <c r="H65" s="41">
        <v>5000.8500000000004</v>
      </c>
      <c r="I65" s="41">
        <v>4889.6500000000005</v>
      </c>
      <c r="J65" s="41">
        <v>5247.2500000000009</v>
      </c>
      <c r="K65" s="41">
        <v>5358.45</v>
      </c>
      <c r="L65" s="41">
        <v>5426.0500000000011</v>
      </c>
      <c r="M65" s="31">
        <v>5290.85</v>
      </c>
      <c r="N65" s="31">
        <v>5112.05</v>
      </c>
      <c r="O65" s="42">
        <v>2109600</v>
      </c>
      <c r="P65" s="43">
        <v>1.4913884345232368E-2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5221</v>
      </c>
      <c r="F66" s="40">
        <v>5319.1500000000005</v>
      </c>
      <c r="G66" s="41">
        <v>4918.6000000000013</v>
      </c>
      <c r="H66" s="41">
        <v>4616.2000000000007</v>
      </c>
      <c r="I66" s="41">
        <v>4215.6500000000015</v>
      </c>
      <c r="J66" s="41">
        <v>5621.5500000000011</v>
      </c>
      <c r="K66" s="41">
        <v>6022.1</v>
      </c>
      <c r="L66" s="41">
        <v>6324.5000000000009</v>
      </c>
      <c r="M66" s="31">
        <v>5719.7</v>
      </c>
      <c r="N66" s="31">
        <v>5016.75</v>
      </c>
      <c r="O66" s="42">
        <v>562625</v>
      </c>
      <c r="P66" s="43">
        <v>2.3419736243747158E-2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414.55</v>
      </c>
      <c r="F67" s="40">
        <v>414.01666666666665</v>
      </c>
      <c r="G67" s="41">
        <v>406.0333333333333</v>
      </c>
      <c r="H67" s="41">
        <v>397.51666666666665</v>
      </c>
      <c r="I67" s="41">
        <v>389.5333333333333</v>
      </c>
      <c r="J67" s="41">
        <v>422.5333333333333</v>
      </c>
      <c r="K67" s="41">
        <v>430.51666666666665</v>
      </c>
      <c r="L67" s="41">
        <v>439.0333333333333</v>
      </c>
      <c r="M67" s="31">
        <v>422</v>
      </c>
      <c r="N67" s="31">
        <v>405.5</v>
      </c>
      <c r="O67" s="42">
        <v>38184300</v>
      </c>
      <c r="P67" s="43">
        <v>-1.1025641025641025E-2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4761.7</v>
      </c>
      <c r="F68" s="40">
        <v>4780.3833333333332</v>
      </c>
      <c r="G68" s="41">
        <v>4703.1666666666661</v>
      </c>
      <c r="H68" s="41">
        <v>4644.6333333333332</v>
      </c>
      <c r="I68" s="41">
        <v>4567.4166666666661</v>
      </c>
      <c r="J68" s="41">
        <v>4838.9166666666661</v>
      </c>
      <c r="K68" s="41">
        <v>4916.1333333333332</v>
      </c>
      <c r="L68" s="41">
        <v>4974.6666666666661</v>
      </c>
      <c r="M68" s="31">
        <v>4857.6000000000004</v>
      </c>
      <c r="N68" s="31">
        <v>4721.8500000000004</v>
      </c>
      <c r="O68" s="42">
        <v>2999250</v>
      </c>
      <c r="P68" s="43">
        <v>7.9249217935349321E-4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2661.8</v>
      </c>
      <c r="F69" s="40">
        <v>2665.4</v>
      </c>
      <c r="G69" s="41">
        <v>2621.2000000000003</v>
      </c>
      <c r="H69" s="41">
        <v>2580.6000000000004</v>
      </c>
      <c r="I69" s="41">
        <v>2536.4000000000005</v>
      </c>
      <c r="J69" s="41">
        <v>2706</v>
      </c>
      <c r="K69" s="41">
        <v>2750.2</v>
      </c>
      <c r="L69" s="41">
        <v>2790.7999999999997</v>
      </c>
      <c r="M69" s="31">
        <v>2709.6</v>
      </c>
      <c r="N69" s="31">
        <v>2624.8</v>
      </c>
      <c r="O69" s="42">
        <v>4278050</v>
      </c>
      <c r="P69" s="43">
        <v>-4.2834768989819888E-2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1447.35</v>
      </c>
      <c r="F70" s="40">
        <v>1458.5</v>
      </c>
      <c r="G70" s="41">
        <v>1414.7</v>
      </c>
      <c r="H70" s="41">
        <v>1382.05</v>
      </c>
      <c r="I70" s="41">
        <v>1338.25</v>
      </c>
      <c r="J70" s="41">
        <v>1491.15</v>
      </c>
      <c r="K70" s="41">
        <v>1534.9500000000003</v>
      </c>
      <c r="L70" s="41">
        <v>1567.6000000000001</v>
      </c>
      <c r="M70" s="31">
        <v>1502.3</v>
      </c>
      <c r="N70" s="31">
        <v>1425.85</v>
      </c>
      <c r="O70" s="42">
        <v>8129000</v>
      </c>
      <c r="P70" s="43">
        <v>-3.0565394201757839E-2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180.8</v>
      </c>
      <c r="F71" s="40">
        <v>181.13333333333333</v>
      </c>
      <c r="G71" s="41">
        <v>178.81666666666666</v>
      </c>
      <c r="H71" s="41">
        <v>176.83333333333334</v>
      </c>
      <c r="I71" s="41">
        <v>174.51666666666668</v>
      </c>
      <c r="J71" s="41">
        <v>183.11666666666665</v>
      </c>
      <c r="K71" s="41">
        <v>185.43333333333331</v>
      </c>
      <c r="L71" s="41">
        <v>187.41666666666663</v>
      </c>
      <c r="M71" s="31">
        <v>183.45</v>
      </c>
      <c r="N71" s="31">
        <v>179.15</v>
      </c>
      <c r="O71" s="42">
        <v>34297200</v>
      </c>
      <c r="P71" s="43">
        <v>-5.3247024430987683E-3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94.3</v>
      </c>
      <c r="F72" s="40">
        <v>93.34999999999998</v>
      </c>
      <c r="G72" s="41">
        <v>92.099999999999966</v>
      </c>
      <c r="H72" s="41">
        <v>89.899999999999991</v>
      </c>
      <c r="I72" s="41">
        <v>88.649999999999977</v>
      </c>
      <c r="J72" s="41">
        <v>95.549999999999955</v>
      </c>
      <c r="K72" s="41">
        <v>96.799999999999983</v>
      </c>
      <c r="L72" s="41">
        <v>98.999999999999943</v>
      </c>
      <c r="M72" s="31">
        <v>94.6</v>
      </c>
      <c r="N72" s="31">
        <v>91.15</v>
      </c>
      <c r="O72" s="42">
        <v>89960000</v>
      </c>
      <c r="P72" s="43">
        <v>1.1128421989761851E-3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152.30000000000001</v>
      </c>
      <c r="F73" s="40">
        <v>152.53333333333333</v>
      </c>
      <c r="G73" s="41">
        <v>150.16666666666666</v>
      </c>
      <c r="H73" s="41">
        <v>148.03333333333333</v>
      </c>
      <c r="I73" s="41">
        <v>145.66666666666666</v>
      </c>
      <c r="J73" s="41">
        <v>154.66666666666666</v>
      </c>
      <c r="K73" s="41">
        <v>157.03333333333333</v>
      </c>
      <c r="L73" s="41">
        <v>159.16666666666666</v>
      </c>
      <c r="M73" s="31">
        <v>154.9</v>
      </c>
      <c r="N73" s="31">
        <v>150.4</v>
      </c>
      <c r="O73" s="42">
        <v>46177000</v>
      </c>
      <c r="P73" s="43">
        <v>4.0835968651175579E-2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507.55</v>
      </c>
      <c r="F74" s="40">
        <v>512.11666666666667</v>
      </c>
      <c r="G74" s="41">
        <v>500.5333333333333</v>
      </c>
      <c r="H74" s="41">
        <v>493.51666666666665</v>
      </c>
      <c r="I74" s="41">
        <v>481.93333333333328</v>
      </c>
      <c r="J74" s="41">
        <v>519.13333333333333</v>
      </c>
      <c r="K74" s="41">
        <v>530.71666666666658</v>
      </c>
      <c r="L74" s="41">
        <v>537.73333333333335</v>
      </c>
      <c r="M74" s="31">
        <v>523.70000000000005</v>
      </c>
      <c r="N74" s="31">
        <v>505.1</v>
      </c>
      <c r="O74" s="42">
        <v>8329450</v>
      </c>
      <c r="P74" s="43">
        <v>-6.0381501303691503E-3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42.15</v>
      </c>
      <c r="F75" s="40">
        <v>41.800000000000004</v>
      </c>
      <c r="G75" s="41">
        <v>40.850000000000009</v>
      </c>
      <c r="H75" s="41">
        <v>39.550000000000004</v>
      </c>
      <c r="I75" s="41">
        <v>38.600000000000009</v>
      </c>
      <c r="J75" s="41">
        <v>43.100000000000009</v>
      </c>
      <c r="K75" s="41">
        <v>44.050000000000011</v>
      </c>
      <c r="L75" s="41">
        <v>45.350000000000009</v>
      </c>
      <c r="M75" s="31">
        <v>42.75</v>
      </c>
      <c r="N75" s="31">
        <v>40.5</v>
      </c>
      <c r="O75" s="42">
        <v>135562500</v>
      </c>
      <c r="P75" s="43">
        <v>-3.8029100529100527E-3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996.25</v>
      </c>
      <c r="F76" s="40">
        <v>1001.0833333333334</v>
      </c>
      <c r="G76" s="41">
        <v>984.16666666666674</v>
      </c>
      <c r="H76" s="41">
        <v>972.08333333333337</v>
      </c>
      <c r="I76" s="41">
        <v>955.16666666666674</v>
      </c>
      <c r="J76" s="41">
        <v>1013.1666666666667</v>
      </c>
      <c r="K76" s="41">
        <v>1030.0833333333335</v>
      </c>
      <c r="L76" s="41">
        <v>1042.1666666666667</v>
      </c>
      <c r="M76" s="31">
        <v>1018</v>
      </c>
      <c r="N76" s="31">
        <v>989</v>
      </c>
      <c r="O76" s="42">
        <v>5661000</v>
      </c>
      <c r="P76" s="43">
        <v>7.1161714997331439E-3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2320.15</v>
      </c>
      <c r="F77" s="40">
        <v>2335.9666666666667</v>
      </c>
      <c r="G77" s="41">
        <v>2255.0333333333333</v>
      </c>
      <c r="H77" s="41">
        <v>2189.9166666666665</v>
      </c>
      <c r="I77" s="41">
        <v>2108.9833333333331</v>
      </c>
      <c r="J77" s="41">
        <v>2401.0833333333335</v>
      </c>
      <c r="K77" s="41">
        <v>2482.0166666666669</v>
      </c>
      <c r="L77" s="41">
        <v>2547.1333333333337</v>
      </c>
      <c r="M77" s="31">
        <v>2416.9</v>
      </c>
      <c r="N77" s="31">
        <v>2270.85</v>
      </c>
      <c r="O77" s="42">
        <v>1995500</v>
      </c>
      <c r="P77" s="43">
        <v>-0.11806952025280092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318.85000000000002</v>
      </c>
      <c r="F78" s="40">
        <v>316.7166666666667</v>
      </c>
      <c r="G78" s="41">
        <v>311.93333333333339</v>
      </c>
      <c r="H78" s="41">
        <v>305.01666666666671</v>
      </c>
      <c r="I78" s="41">
        <v>300.23333333333341</v>
      </c>
      <c r="J78" s="41">
        <v>323.63333333333338</v>
      </c>
      <c r="K78" s="41">
        <v>328.41666666666669</v>
      </c>
      <c r="L78" s="41">
        <v>335.33333333333337</v>
      </c>
      <c r="M78" s="31">
        <v>321.5</v>
      </c>
      <c r="N78" s="31">
        <v>309.8</v>
      </c>
      <c r="O78" s="42">
        <v>11742800</v>
      </c>
      <c r="P78" s="43">
        <v>-1.8144116122343183E-2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1696.1</v>
      </c>
      <c r="F79" s="40">
        <v>1704.0166666666667</v>
      </c>
      <c r="G79" s="41">
        <v>1679.0833333333333</v>
      </c>
      <c r="H79" s="41">
        <v>1662.0666666666666</v>
      </c>
      <c r="I79" s="41">
        <v>1637.1333333333332</v>
      </c>
      <c r="J79" s="41">
        <v>1721.0333333333333</v>
      </c>
      <c r="K79" s="41">
        <v>1745.9666666666667</v>
      </c>
      <c r="L79" s="41">
        <v>1762.9833333333333</v>
      </c>
      <c r="M79" s="31">
        <v>1728.95</v>
      </c>
      <c r="N79" s="31">
        <v>1687</v>
      </c>
      <c r="O79" s="42">
        <v>10513650</v>
      </c>
      <c r="P79" s="43">
        <v>-4.721435316336166E-3</v>
      </c>
    </row>
    <row r="80" spans="1:16" ht="12.75" customHeight="1">
      <c r="A80" s="31">
        <v>70</v>
      </c>
      <c r="B80" s="32" t="s">
        <v>80</v>
      </c>
      <c r="C80" s="350" t="s">
        <v>113</v>
      </c>
      <c r="D80" s="34">
        <v>44497</v>
      </c>
      <c r="E80" s="40">
        <v>635.85</v>
      </c>
      <c r="F80" s="40">
        <v>634.15</v>
      </c>
      <c r="G80" s="41">
        <v>622.25</v>
      </c>
      <c r="H80" s="41">
        <v>608.65</v>
      </c>
      <c r="I80" s="41">
        <v>596.75</v>
      </c>
      <c r="J80" s="41">
        <v>647.75</v>
      </c>
      <c r="K80" s="41">
        <v>659.64999999999986</v>
      </c>
      <c r="L80" s="41">
        <v>673.25</v>
      </c>
      <c r="M80" s="31">
        <v>646.04999999999995</v>
      </c>
      <c r="N80" s="31">
        <v>620.54999999999995</v>
      </c>
      <c r="O80" s="42">
        <v>5923750</v>
      </c>
      <c r="P80" s="43">
        <v>5.5166560577127096E-3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1414.05</v>
      </c>
      <c r="F81" s="40">
        <v>1419.75</v>
      </c>
      <c r="G81" s="41">
        <v>1377.5</v>
      </c>
      <c r="H81" s="41">
        <v>1340.95</v>
      </c>
      <c r="I81" s="41">
        <v>1298.7</v>
      </c>
      <c r="J81" s="41">
        <v>1456.3</v>
      </c>
      <c r="K81" s="41">
        <v>1498.55</v>
      </c>
      <c r="L81" s="41">
        <v>1535.1</v>
      </c>
      <c r="M81" s="31">
        <v>1462</v>
      </c>
      <c r="N81" s="31">
        <v>1383.2</v>
      </c>
      <c r="O81" s="42">
        <v>2565475</v>
      </c>
      <c r="P81" s="43">
        <v>1.4081862561021405E-2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1408.85</v>
      </c>
      <c r="F82" s="40">
        <v>1409.2166666666665</v>
      </c>
      <c r="G82" s="41">
        <v>1381.5333333333328</v>
      </c>
      <c r="H82" s="41">
        <v>1354.2166666666665</v>
      </c>
      <c r="I82" s="41">
        <v>1326.5333333333328</v>
      </c>
      <c r="J82" s="41">
        <v>1436.5333333333328</v>
      </c>
      <c r="K82" s="41">
        <v>1464.2166666666667</v>
      </c>
      <c r="L82" s="41">
        <v>1491.5333333333328</v>
      </c>
      <c r="M82" s="31">
        <v>1436.9</v>
      </c>
      <c r="N82" s="31">
        <v>1381.9</v>
      </c>
      <c r="O82" s="42">
        <v>4831000</v>
      </c>
      <c r="P82" s="43">
        <v>4.9418920386662325E-2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1228.8</v>
      </c>
      <c r="F83" s="40">
        <v>1234.1666666666667</v>
      </c>
      <c r="G83" s="41">
        <v>1209.9333333333334</v>
      </c>
      <c r="H83" s="41">
        <v>1191.0666666666666</v>
      </c>
      <c r="I83" s="41">
        <v>1166.8333333333333</v>
      </c>
      <c r="J83" s="41">
        <v>1253.0333333333335</v>
      </c>
      <c r="K83" s="41">
        <v>1277.2666666666667</v>
      </c>
      <c r="L83" s="41">
        <v>1296.1333333333337</v>
      </c>
      <c r="M83" s="31">
        <v>1258.4000000000001</v>
      </c>
      <c r="N83" s="31">
        <v>1215.3</v>
      </c>
      <c r="O83" s="42">
        <v>24819200</v>
      </c>
      <c r="P83" s="43">
        <v>-5.7485768767000364E-3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2806.1</v>
      </c>
      <c r="F84" s="40">
        <v>2813.7166666666672</v>
      </c>
      <c r="G84" s="41">
        <v>2777.9333333333343</v>
      </c>
      <c r="H84" s="41">
        <v>2749.7666666666673</v>
      </c>
      <c r="I84" s="41">
        <v>2713.9833333333345</v>
      </c>
      <c r="J84" s="41">
        <v>2841.8833333333341</v>
      </c>
      <c r="K84" s="41">
        <v>2877.666666666667</v>
      </c>
      <c r="L84" s="41">
        <v>2905.8333333333339</v>
      </c>
      <c r="M84" s="31">
        <v>2849.5</v>
      </c>
      <c r="N84" s="31">
        <v>2785.55</v>
      </c>
      <c r="O84" s="42">
        <v>11688300</v>
      </c>
      <c r="P84" s="43">
        <v>-2.9638116111678416E-2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2868.2</v>
      </c>
      <c r="F85" s="40">
        <v>2876.3833333333332</v>
      </c>
      <c r="G85" s="41">
        <v>2841.8166666666666</v>
      </c>
      <c r="H85" s="41">
        <v>2815.4333333333334</v>
      </c>
      <c r="I85" s="41">
        <v>2780.8666666666668</v>
      </c>
      <c r="J85" s="41">
        <v>2902.7666666666664</v>
      </c>
      <c r="K85" s="41">
        <v>2937.333333333333</v>
      </c>
      <c r="L85" s="41">
        <v>2963.7166666666662</v>
      </c>
      <c r="M85" s="31">
        <v>2910.95</v>
      </c>
      <c r="N85" s="31">
        <v>2850</v>
      </c>
      <c r="O85" s="42">
        <v>3604800</v>
      </c>
      <c r="P85" s="43">
        <v>9.0695330870003352E-3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1676.65</v>
      </c>
      <c r="F86" s="40">
        <v>1678.8</v>
      </c>
      <c r="G86" s="41">
        <v>1662.85</v>
      </c>
      <c r="H86" s="41">
        <v>1649.05</v>
      </c>
      <c r="I86" s="41">
        <v>1633.1</v>
      </c>
      <c r="J86" s="41">
        <v>1692.6</v>
      </c>
      <c r="K86" s="41">
        <v>1708.5500000000002</v>
      </c>
      <c r="L86" s="41">
        <v>1722.35</v>
      </c>
      <c r="M86" s="31">
        <v>1694.75</v>
      </c>
      <c r="N86" s="31">
        <v>1665</v>
      </c>
      <c r="O86" s="42">
        <v>31341750</v>
      </c>
      <c r="P86" s="43">
        <v>-5.8519338477043305E-2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706.15</v>
      </c>
      <c r="F87" s="40">
        <v>704.93333333333339</v>
      </c>
      <c r="G87" s="41">
        <v>698.46666666666681</v>
      </c>
      <c r="H87" s="41">
        <v>690.78333333333342</v>
      </c>
      <c r="I87" s="41">
        <v>684.31666666666683</v>
      </c>
      <c r="J87" s="41">
        <v>712.61666666666679</v>
      </c>
      <c r="K87" s="41">
        <v>719.08333333333348</v>
      </c>
      <c r="L87" s="41">
        <v>726.76666666666677</v>
      </c>
      <c r="M87" s="31">
        <v>711.4</v>
      </c>
      <c r="N87" s="31">
        <v>697.25</v>
      </c>
      <c r="O87" s="42">
        <v>22365200</v>
      </c>
      <c r="P87" s="43">
        <v>-1.0704554301284546E-2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2821.25</v>
      </c>
      <c r="F88" s="40">
        <v>2837.1166666666668</v>
      </c>
      <c r="G88" s="41">
        <v>2789.2333333333336</v>
      </c>
      <c r="H88" s="41">
        <v>2757.2166666666667</v>
      </c>
      <c r="I88" s="41">
        <v>2709.3333333333335</v>
      </c>
      <c r="J88" s="41">
        <v>2869.1333333333337</v>
      </c>
      <c r="K88" s="41">
        <v>2917.0166666666669</v>
      </c>
      <c r="L88" s="41">
        <v>2949.0333333333338</v>
      </c>
      <c r="M88" s="31">
        <v>2885</v>
      </c>
      <c r="N88" s="31">
        <v>2805.1</v>
      </c>
      <c r="O88" s="42">
        <v>4069500</v>
      </c>
      <c r="P88" s="43">
        <v>2.5243745748620663E-2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514.9</v>
      </c>
      <c r="F89" s="40">
        <v>518.6</v>
      </c>
      <c r="G89" s="41">
        <v>508.5</v>
      </c>
      <c r="H89" s="41">
        <v>502.1</v>
      </c>
      <c r="I89" s="41">
        <v>492</v>
      </c>
      <c r="J89" s="41">
        <v>525</v>
      </c>
      <c r="K89" s="41">
        <v>535.10000000000014</v>
      </c>
      <c r="L89" s="41">
        <v>541.5</v>
      </c>
      <c r="M89" s="31">
        <v>528.70000000000005</v>
      </c>
      <c r="N89" s="31">
        <v>512.20000000000005</v>
      </c>
      <c r="O89" s="42">
        <v>24961500</v>
      </c>
      <c r="P89" s="43">
        <v>-7.8425146848706148E-2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318.55</v>
      </c>
      <c r="F90" s="40">
        <v>321.50000000000006</v>
      </c>
      <c r="G90" s="41">
        <v>314.40000000000009</v>
      </c>
      <c r="H90" s="41">
        <v>310.25000000000006</v>
      </c>
      <c r="I90" s="41">
        <v>303.15000000000009</v>
      </c>
      <c r="J90" s="41">
        <v>325.65000000000009</v>
      </c>
      <c r="K90" s="41">
        <v>332.75000000000011</v>
      </c>
      <c r="L90" s="41">
        <v>336.90000000000009</v>
      </c>
      <c r="M90" s="31">
        <v>328.6</v>
      </c>
      <c r="N90" s="31">
        <v>317.35000000000002</v>
      </c>
      <c r="O90" s="42">
        <v>20098800</v>
      </c>
      <c r="P90" s="43">
        <v>2.22466355396869E-2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2475.0500000000002</v>
      </c>
      <c r="F91" s="40">
        <v>2506.5166666666664</v>
      </c>
      <c r="G91" s="41">
        <v>2434.4333333333329</v>
      </c>
      <c r="H91" s="41">
        <v>2393.8166666666666</v>
      </c>
      <c r="I91" s="41">
        <v>2321.7333333333331</v>
      </c>
      <c r="J91" s="41">
        <v>2547.1333333333328</v>
      </c>
      <c r="K91" s="41">
        <v>2619.2166666666667</v>
      </c>
      <c r="L91" s="41">
        <v>2659.8333333333326</v>
      </c>
      <c r="M91" s="31">
        <v>2578.6</v>
      </c>
      <c r="N91" s="31">
        <v>2465.9</v>
      </c>
      <c r="O91" s="42">
        <v>8659200</v>
      </c>
      <c r="P91" s="43">
        <v>8.4093896713615029E-2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247.5</v>
      </c>
      <c r="F92" s="40">
        <v>249.61666666666667</v>
      </c>
      <c r="G92" s="41">
        <v>243.03333333333336</v>
      </c>
      <c r="H92" s="41">
        <v>238.56666666666669</v>
      </c>
      <c r="I92" s="41">
        <v>231.98333333333338</v>
      </c>
      <c r="J92" s="41">
        <v>254.08333333333334</v>
      </c>
      <c r="K92" s="41">
        <v>260.66666666666663</v>
      </c>
      <c r="L92" s="41">
        <v>265.13333333333333</v>
      </c>
      <c r="M92" s="31">
        <v>256.2</v>
      </c>
      <c r="N92" s="31">
        <v>245.15</v>
      </c>
      <c r="O92" s="42">
        <v>38598100</v>
      </c>
      <c r="P92" s="43">
        <v>0.12975229108066419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748.8</v>
      </c>
      <c r="F93" s="40">
        <v>749.86666666666667</v>
      </c>
      <c r="G93" s="41">
        <v>741.48333333333335</v>
      </c>
      <c r="H93" s="41">
        <v>734.16666666666663</v>
      </c>
      <c r="I93" s="41">
        <v>725.7833333333333</v>
      </c>
      <c r="J93" s="41">
        <v>757.18333333333339</v>
      </c>
      <c r="K93" s="41">
        <v>765.56666666666683</v>
      </c>
      <c r="L93" s="41">
        <v>772.88333333333344</v>
      </c>
      <c r="M93" s="31">
        <v>758.25</v>
      </c>
      <c r="N93" s="31">
        <v>742.55</v>
      </c>
      <c r="O93" s="42">
        <v>76577875</v>
      </c>
      <c r="P93" s="43">
        <v>-5.6402697299312118E-2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1510.2</v>
      </c>
      <c r="F94" s="40">
        <v>1516.3333333333333</v>
      </c>
      <c r="G94" s="41">
        <v>1494.4166666666665</v>
      </c>
      <c r="H94" s="41">
        <v>1478.6333333333332</v>
      </c>
      <c r="I94" s="41">
        <v>1456.7166666666665</v>
      </c>
      <c r="J94" s="41">
        <v>1532.1166666666666</v>
      </c>
      <c r="K94" s="41">
        <v>1554.0333333333331</v>
      </c>
      <c r="L94" s="41">
        <v>1569.8166666666666</v>
      </c>
      <c r="M94" s="31">
        <v>1538.25</v>
      </c>
      <c r="N94" s="31">
        <v>1500.55</v>
      </c>
      <c r="O94" s="42">
        <v>3580200</v>
      </c>
      <c r="P94" s="43">
        <v>-1.4391014391014392E-2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631.85</v>
      </c>
      <c r="F95" s="40">
        <v>637.51666666666665</v>
      </c>
      <c r="G95" s="41">
        <v>613.0333333333333</v>
      </c>
      <c r="H95" s="41">
        <v>594.2166666666667</v>
      </c>
      <c r="I95" s="41">
        <v>569.73333333333335</v>
      </c>
      <c r="J95" s="41">
        <v>656.33333333333326</v>
      </c>
      <c r="K95" s="41">
        <v>680.81666666666661</v>
      </c>
      <c r="L95" s="41">
        <v>699.63333333333321</v>
      </c>
      <c r="M95" s="31">
        <v>662</v>
      </c>
      <c r="N95" s="31">
        <v>618.70000000000005</v>
      </c>
      <c r="O95" s="42">
        <v>4944000</v>
      </c>
      <c r="P95" s="43">
        <v>-6.0313630880579009E-3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10.65</v>
      </c>
      <c r="F96" s="40">
        <v>10.35</v>
      </c>
      <c r="G96" s="41">
        <v>9.7999999999999989</v>
      </c>
      <c r="H96" s="41">
        <v>8.9499999999999993</v>
      </c>
      <c r="I96" s="41">
        <v>8.3999999999999986</v>
      </c>
      <c r="J96" s="41">
        <v>11.2</v>
      </c>
      <c r="K96" s="41">
        <v>11.75</v>
      </c>
      <c r="L96" s="41">
        <v>12.6</v>
      </c>
      <c r="M96" s="31">
        <v>10.9</v>
      </c>
      <c r="N96" s="31">
        <v>9.5</v>
      </c>
      <c r="O96" s="42">
        <v>820820000</v>
      </c>
      <c r="P96" s="43">
        <v>-3.9560979605209275E-2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48.9</v>
      </c>
      <c r="F97" s="40">
        <v>48.766666666666673</v>
      </c>
      <c r="G97" s="41">
        <v>47.883333333333347</v>
      </c>
      <c r="H97" s="41">
        <v>46.866666666666674</v>
      </c>
      <c r="I97" s="41">
        <v>45.983333333333348</v>
      </c>
      <c r="J97" s="41">
        <v>49.783333333333346</v>
      </c>
      <c r="K97" s="41">
        <v>50.666666666666671</v>
      </c>
      <c r="L97" s="41">
        <v>51.683333333333344</v>
      </c>
      <c r="M97" s="31">
        <v>49.65</v>
      </c>
      <c r="N97" s="31">
        <v>47.75</v>
      </c>
      <c r="O97" s="42">
        <v>201666000</v>
      </c>
      <c r="P97" s="43">
        <v>1.661797806618457E-2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792.15</v>
      </c>
      <c r="F98" s="40">
        <v>796.91666666666663</v>
      </c>
      <c r="G98" s="41">
        <v>752.83333333333326</v>
      </c>
      <c r="H98" s="41">
        <v>713.51666666666665</v>
      </c>
      <c r="I98" s="41">
        <v>669.43333333333328</v>
      </c>
      <c r="J98" s="41">
        <v>836.23333333333323</v>
      </c>
      <c r="K98" s="41">
        <v>880.31666666666649</v>
      </c>
      <c r="L98" s="41">
        <v>919.63333333333321</v>
      </c>
      <c r="M98" s="31">
        <v>841</v>
      </c>
      <c r="N98" s="31">
        <v>757.6</v>
      </c>
      <c r="O98" s="42">
        <v>16175000</v>
      </c>
      <c r="P98" s="43">
        <v>7.5197341088491895E-2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500.75</v>
      </c>
      <c r="F99" s="40">
        <v>502.86666666666662</v>
      </c>
      <c r="G99" s="41">
        <v>496.73333333333323</v>
      </c>
      <c r="H99" s="41">
        <v>492.71666666666664</v>
      </c>
      <c r="I99" s="41">
        <v>486.58333333333326</v>
      </c>
      <c r="J99" s="41">
        <v>506.88333333333321</v>
      </c>
      <c r="K99" s="41">
        <v>513.01666666666654</v>
      </c>
      <c r="L99" s="41">
        <v>517.03333333333319</v>
      </c>
      <c r="M99" s="31">
        <v>509</v>
      </c>
      <c r="N99" s="31">
        <v>498.85</v>
      </c>
      <c r="O99" s="42">
        <v>16248375</v>
      </c>
      <c r="P99" s="43">
        <v>2.3559982676483328E-2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220.6</v>
      </c>
      <c r="F100" s="40">
        <v>219.58333333333334</v>
      </c>
      <c r="G100" s="41">
        <v>214.16666666666669</v>
      </c>
      <c r="H100" s="41">
        <v>207.73333333333335</v>
      </c>
      <c r="I100" s="41">
        <v>202.31666666666669</v>
      </c>
      <c r="J100" s="41">
        <v>226.01666666666668</v>
      </c>
      <c r="K100" s="41">
        <v>231.43333333333337</v>
      </c>
      <c r="L100" s="41">
        <v>237.86666666666667</v>
      </c>
      <c r="M100" s="31">
        <v>225</v>
      </c>
      <c r="N100" s="31">
        <v>213.15</v>
      </c>
      <c r="O100" s="42">
        <v>14114100</v>
      </c>
      <c r="P100" s="43">
        <v>1.9723865877712032E-2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203.8</v>
      </c>
      <c r="F101" s="40">
        <v>205.43333333333337</v>
      </c>
      <c r="G101" s="41">
        <v>198.96666666666673</v>
      </c>
      <c r="H101" s="41">
        <v>194.13333333333335</v>
      </c>
      <c r="I101" s="41">
        <v>187.66666666666671</v>
      </c>
      <c r="J101" s="41">
        <v>210.26666666666674</v>
      </c>
      <c r="K101" s="41">
        <v>216.73333333333338</v>
      </c>
      <c r="L101" s="41">
        <v>221.56666666666675</v>
      </c>
      <c r="M101" s="31">
        <v>211.9</v>
      </c>
      <c r="N101" s="31">
        <v>200.6</v>
      </c>
      <c r="O101" s="42">
        <v>11481100</v>
      </c>
      <c r="P101" s="43">
        <v>2.4851151954439554E-2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8501.4</v>
      </c>
      <c r="F102" s="40">
        <v>8680.5666666666675</v>
      </c>
      <c r="G102" s="41">
        <v>8186.383333333335</v>
      </c>
      <c r="H102" s="41">
        <v>7871.3666666666668</v>
      </c>
      <c r="I102" s="41">
        <v>7377.1833333333343</v>
      </c>
      <c r="J102" s="41">
        <v>8995.5833333333358</v>
      </c>
      <c r="K102" s="41">
        <v>9489.7666666666664</v>
      </c>
      <c r="L102" s="41">
        <v>9804.7833333333365</v>
      </c>
      <c r="M102" s="31">
        <v>9174.75</v>
      </c>
      <c r="N102" s="31">
        <v>8365.5499999999993</v>
      </c>
      <c r="O102" s="42">
        <v>252975</v>
      </c>
      <c r="P102" s="43">
        <v>-8.5243974132863023E-3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2019.15</v>
      </c>
      <c r="F103" s="40">
        <v>2029.3666666666668</v>
      </c>
      <c r="G103" s="41">
        <v>1978.8833333333337</v>
      </c>
      <c r="H103" s="41">
        <v>1938.6166666666668</v>
      </c>
      <c r="I103" s="41">
        <v>1888.1333333333337</v>
      </c>
      <c r="J103" s="41">
        <v>2069.6333333333337</v>
      </c>
      <c r="K103" s="41">
        <v>2120.1166666666672</v>
      </c>
      <c r="L103" s="41">
        <v>2160.3833333333337</v>
      </c>
      <c r="M103" s="31">
        <v>2079.85</v>
      </c>
      <c r="N103" s="31">
        <v>1989.1</v>
      </c>
      <c r="O103" s="42">
        <v>3637000</v>
      </c>
      <c r="P103" s="43">
        <v>-2.8708772866871412E-2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1206.1500000000001</v>
      </c>
      <c r="F104" s="40">
        <v>1200.0166666666667</v>
      </c>
      <c r="G104" s="41">
        <v>1182.7833333333333</v>
      </c>
      <c r="H104" s="41">
        <v>1159.4166666666667</v>
      </c>
      <c r="I104" s="41">
        <v>1142.1833333333334</v>
      </c>
      <c r="J104" s="41">
        <v>1223.3833333333332</v>
      </c>
      <c r="K104" s="41">
        <v>1240.6166666666663</v>
      </c>
      <c r="L104" s="41">
        <v>1263.9833333333331</v>
      </c>
      <c r="M104" s="31">
        <v>1217.25</v>
      </c>
      <c r="N104" s="31">
        <v>1176.6500000000001</v>
      </c>
      <c r="O104" s="42">
        <v>14640300</v>
      </c>
      <c r="P104" s="43">
        <v>-1.0703642887550933E-2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304.7</v>
      </c>
      <c r="F105" s="40">
        <v>303.8</v>
      </c>
      <c r="G105" s="41">
        <v>292.60000000000002</v>
      </c>
      <c r="H105" s="41">
        <v>280.5</v>
      </c>
      <c r="I105" s="41">
        <v>269.3</v>
      </c>
      <c r="J105" s="41">
        <v>315.90000000000003</v>
      </c>
      <c r="K105" s="41">
        <v>327.09999999999997</v>
      </c>
      <c r="L105" s="41">
        <v>339.20000000000005</v>
      </c>
      <c r="M105" s="31">
        <v>315</v>
      </c>
      <c r="N105" s="31">
        <v>291.7</v>
      </c>
      <c r="O105" s="42">
        <v>17827600</v>
      </c>
      <c r="P105" s="43">
        <v>0.41898818809895255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1793.1</v>
      </c>
      <c r="F106" s="40">
        <v>1803.7333333333336</v>
      </c>
      <c r="G106" s="41">
        <v>1774.7666666666671</v>
      </c>
      <c r="H106" s="41">
        <v>1756.4333333333336</v>
      </c>
      <c r="I106" s="41">
        <v>1727.4666666666672</v>
      </c>
      <c r="J106" s="41">
        <v>1822.0666666666671</v>
      </c>
      <c r="K106" s="41">
        <v>1851.0333333333333</v>
      </c>
      <c r="L106" s="41">
        <v>1869.366666666667</v>
      </c>
      <c r="M106" s="31">
        <v>1832.7</v>
      </c>
      <c r="N106" s="31">
        <v>1785.4</v>
      </c>
      <c r="O106" s="42">
        <v>42308400</v>
      </c>
      <c r="P106" s="43">
        <v>-2.487796108583519E-2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131.05000000000001</v>
      </c>
      <c r="F107" s="40">
        <v>131.81666666666669</v>
      </c>
      <c r="G107" s="41">
        <v>129.33333333333337</v>
      </c>
      <c r="H107" s="41">
        <v>127.61666666666667</v>
      </c>
      <c r="I107" s="41">
        <v>125.13333333333335</v>
      </c>
      <c r="J107" s="41">
        <v>133.53333333333339</v>
      </c>
      <c r="K107" s="41">
        <v>136.01666666666668</v>
      </c>
      <c r="L107" s="41">
        <v>137.73333333333341</v>
      </c>
      <c r="M107" s="31">
        <v>134.30000000000001</v>
      </c>
      <c r="N107" s="31">
        <v>130.1</v>
      </c>
      <c r="O107" s="42">
        <v>35444500</v>
      </c>
      <c r="P107" s="43">
        <v>1.2627669452181987E-2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2292.65</v>
      </c>
      <c r="F108" s="40">
        <v>2310.0499999999997</v>
      </c>
      <c r="G108" s="41">
        <v>2243.5999999999995</v>
      </c>
      <c r="H108" s="41">
        <v>2194.5499999999997</v>
      </c>
      <c r="I108" s="41">
        <v>2128.0999999999995</v>
      </c>
      <c r="J108" s="41">
        <v>2359.0999999999995</v>
      </c>
      <c r="K108" s="41">
        <v>2425.5499999999993</v>
      </c>
      <c r="L108" s="41">
        <v>2474.5999999999995</v>
      </c>
      <c r="M108" s="31">
        <v>2376.5</v>
      </c>
      <c r="N108" s="31">
        <v>2261</v>
      </c>
      <c r="O108" s="42">
        <v>1073025</v>
      </c>
      <c r="P108" s="43">
        <v>0.11425233644859813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4433.6000000000004</v>
      </c>
      <c r="F109" s="40">
        <v>4593.95</v>
      </c>
      <c r="G109" s="41">
        <v>4190.6499999999996</v>
      </c>
      <c r="H109" s="41">
        <v>3947.7</v>
      </c>
      <c r="I109" s="41">
        <v>3544.3999999999996</v>
      </c>
      <c r="J109" s="41">
        <v>4836.8999999999996</v>
      </c>
      <c r="K109" s="41">
        <v>5240.2000000000007</v>
      </c>
      <c r="L109" s="41">
        <v>5483.15</v>
      </c>
      <c r="M109" s="31">
        <v>4997.25</v>
      </c>
      <c r="N109" s="31">
        <v>4351</v>
      </c>
      <c r="O109" s="42">
        <v>2357225</v>
      </c>
      <c r="P109" s="43">
        <v>-0.25288421920065923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247.7</v>
      </c>
      <c r="F110" s="40">
        <v>246.78333333333333</v>
      </c>
      <c r="G110" s="41">
        <v>244.16666666666666</v>
      </c>
      <c r="H110" s="41">
        <v>240.63333333333333</v>
      </c>
      <c r="I110" s="41">
        <v>238.01666666666665</v>
      </c>
      <c r="J110" s="41">
        <v>250.31666666666666</v>
      </c>
      <c r="K110" s="41">
        <v>252.93333333333334</v>
      </c>
      <c r="L110" s="41">
        <v>256.4666666666667</v>
      </c>
      <c r="M110" s="31">
        <v>249.4</v>
      </c>
      <c r="N110" s="31">
        <v>243.25</v>
      </c>
      <c r="O110" s="42">
        <v>217116800</v>
      </c>
      <c r="P110" s="43">
        <v>5.1417148347305944E-2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441.85</v>
      </c>
      <c r="F111" s="40">
        <v>438.7833333333333</v>
      </c>
      <c r="G111" s="41">
        <v>430.56666666666661</v>
      </c>
      <c r="H111" s="41">
        <v>419.2833333333333</v>
      </c>
      <c r="I111" s="41">
        <v>411.06666666666661</v>
      </c>
      <c r="J111" s="41">
        <v>450.06666666666661</v>
      </c>
      <c r="K111" s="41">
        <v>458.2833333333333</v>
      </c>
      <c r="L111" s="41">
        <v>469.56666666666661</v>
      </c>
      <c r="M111" s="31">
        <v>447</v>
      </c>
      <c r="N111" s="31">
        <v>427.5</v>
      </c>
      <c r="O111" s="42">
        <v>39835000</v>
      </c>
      <c r="P111" s="43">
        <v>-1.3863101869043198E-2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3196.1</v>
      </c>
      <c r="F112" s="40">
        <v>3231.4166666666665</v>
      </c>
      <c r="G112" s="41">
        <v>3132.7833333333328</v>
      </c>
      <c r="H112" s="41">
        <v>3069.4666666666662</v>
      </c>
      <c r="I112" s="41">
        <v>2970.8333333333326</v>
      </c>
      <c r="J112" s="41">
        <v>3294.7333333333331</v>
      </c>
      <c r="K112" s="41">
        <v>3393.3666666666672</v>
      </c>
      <c r="L112" s="41">
        <v>3456.6833333333334</v>
      </c>
      <c r="M112" s="31">
        <v>3330.05</v>
      </c>
      <c r="N112" s="31">
        <v>3168.1</v>
      </c>
      <c r="O112" s="42">
        <v>114275</v>
      </c>
      <c r="P112" s="43">
        <v>0.21150278293135436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685.85</v>
      </c>
      <c r="F113" s="40">
        <v>686.2833333333333</v>
      </c>
      <c r="G113" s="41">
        <v>675.56666666666661</v>
      </c>
      <c r="H113" s="41">
        <v>665.2833333333333</v>
      </c>
      <c r="I113" s="41">
        <v>654.56666666666661</v>
      </c>
      <c r="J113" s="41">
        <v>696.56666666666661</v>
      </c>
      <c r="K113" s="41">
        <v>707.2833333333333</v>
      </c>
      <c r="L113" s="41">
        <v>717.56666666666661</v>
      </c>
      <c r="M113" s="31">
        <v>697</v>
      </c>
      <c r="N113" s="31">
        <v>676</v>
      </c>
      <c r="O113" s="42">
        <v>43942500</v>
      </c>
      <c r="P113" s="43">
        <v>2.3403338055059432E-3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3974.15</v>
      </c>
      <c r="F114" s="40">
        <v>4080.5500000000006</v>
      </c>
      <c r="G114" s="41">
        <v>3805.6500000000015</v>
      </c>
      <c r="H114" s="41">
        <v>3637.150000000001</v>
      </c>
      <c r="I114" s="41">
        <v>3362.2500000000018</v>
      </c>
      <c r="J114" s="41">
        <v>4249.0500000000011</v>
      </c>
      <c r="K114" s="41">
        <v>4523.95</v>
      </c>
      <c r="L114" s="41">
        <v>4692.4500000000007</v>
      </c>
      <c r="M114" s="31">
        <v>4355.45</v>
      </c>
      <c r="N114" s="31">
        <v>3912.05</v>
      </c>
      <c r="O114" s="42">
        <v>1920750</v>
      </c>
      <c r="P114" s="43">
        <v>5.0594831122658279E-2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2023.9</v>
      </c>
      <c r="F115" s="40">
        <v>2026.6333333333332</v>
      </c>
      <c r="G115" s="41">
        <v>2004.3166666666666</v>
      </c>
      <c r="H115" s="41">
        <v>1984.7333333333333</v>
      </c>
      <c r="I115" s="41">
        <v>1962.4166666666667</v>
      </c>
      <c r="J115" s="41">
        <v>2046.2166666666665</v>
      </c>
      <c r="K115" s="41">
        <v>2068.5333333333328</v>
      </c>
      <c r="L115" s="41">
        <v>2088.1166666666663</v>
      </c>
      <c r="M115" s="31">
        <v>2048.9499999999998</v>
      </c>
      <c r="N115" s="31">
        <v>2007.05</v>
      </c>
      <c r="O115" s="42">
        <v>10558800</v>
      </c>
      <c r="P115" s="43">
        <v>-1.7712946079708258E-2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91.55</v>
      </c>
      <c r="F116" s="40">
        <v>92.05</v>
      </c>
      <c r="G116" s="41">
        <v>89.6</v>
      </c>
      <c r="H116" s="41">
        <v>87.649999999999991</v>
      </c>
      <c r="I116" s="41">
        <v>85.199999999999989</v>
      </c>
      <c r="J116" s="41">
        <v>94</v>
      </c>
      <c r="K116" s="41">
        <v>96.450000000000017</v>
      </c>
      <c r="L116" s="41">
        <v>98.4</v>
      </c>
      <c r="M116" s="31">
        <v>94.5</v>
      </c>
      <c r="N116" s="31">
        <v>90.1</v>
      </c>
      <c r="O116" s="42">
        <v>83546488</v>
      </c>
      <c r="P116" s="43">
        <v>4.6267322306660703E-2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3528.4</v>
      </c>
      <c r="F117" s="40">
        <v>3566.8166666666671</v>
      </c>
      <c r="G117" s="41">
        <v>3459.8833333333341</v>
      </c>
      <c r="H117" s="41">
        <v>3391.3666666666672</v>
      </c>
      <c r="I117" s="41">
        <v>3284.4333333333343</v>
      </c>
      <c r="J117" s="41">
        <v>3635.3333333333339</v>
      </c>
      <c r="K117" s="41">
        <v>3742.2666666666673</v>
      </c>
      <c r="L117" s="41">
        <v>3810.7833333333338</v>
      </c>
      <c r="M117" s="31">
        <v>3673.75</v>
      </c>
      <c r="N117" s="31">
        <v>3498.3</v>
      </c>
      <c r="O117" s="42">
        <v>992500</v>
      </c>
      <c r="P117" s="43">
        <v>6.2918340026773767E-2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437.15</v>
      </c>
      <c r="F118" s="40">
        <v>439.98333333333335</v>
      </c>
      <c r="G118" s="41">
        <v>430.7166666666667</v>
      </c>
      <c r="H118" s="41">
        <v>424.28333333333336</v>
      </c>
      <c r="I118" s="41">
        <v>415.01666666666671</v>
      </c>
      <c r="J118" s="41">
        <v>446.41666666666669</v>
      </c>
      <c r="K118" s="41">
        <v>455.68333333333334</v>
      </c>
      <c r="L118" s="41">
        <v>462.11666666666667</v>
      </c>
      <c r="M118" s="31">
        <v>449.25</v>
      </c>
      <c r="N118" s="31">
        <v>433.55</v>
      </c>
      <c r="O118" s="42">
        <v>20122000</v>
      </c>
      <c r="P118" s="43">
        <v>2.6213790289677682E-2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1814</v>
      </c>
      <c r="F119" s="40">
        <v>1828.8333333333333</v>
      </c>
      <c r="G119" s="41">
        <v>1787.8166666666666</v>
      </c>
      <c r="H119" s="41">
        <v>1761.6333333333334</v>
      </c>
      <c r="I119" s="41">
        <v>1720.6166666666668</v>
      </c>
      <c r="J119" s="41">
        <v>1855.0166666666664</v>
      </c>
      <c r="K119" s="41">
        <v>1896.0333333333333</v>
      </c>
      <c r="L119" s="41">
        <v>1922.2166666666662</v>
      </c>
      <c r="M119" s="31">
        <v>1869.85</v>
      </c>
      <c r="N119" s="31">
        <v>1802.65</v>
      </c>
      <c r="O119" s="42">
        <v>10662225</v>
      </c>
      <c r="P119" s="43">
        <v>-2.3487282110695666E-2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6949.5</v>
      </c>
      <c r="F120" s="40">
        <v>6868.5</v>
      </c>
      <c r="G120" s="41">
        <v>6587.05</v>
      </c>
      <c r="H120" s="41">
        <v>6224.6</v>
      </c>
      <c r="I120" s="41">
        <v>5943.1500000000005</v>
      </c>
      <c r="J120" s="41">
        <v>7230.95</v>
      </c>
      <c r="K120" s="41">
        <v>7512.4000000000005</v>
      </c>
      <c r="L120" s="41">
        <v>7874.8499999999995</v>
      </c>
      <c r="M120" s="31">
        <v>7149.95</v>
      </c>
      <c r="N120" s="31">
        <v>6506.05</v>
      </c>
      <c r="O120" s="42">
        <v>655050</v>
      </c>
      <c r="P120" s="43">
        <v>-4.650655021834061E-2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4950.5</v>
      </c>
      <c r="F121" s="40">
        <v>4988.05</v>
      </c>
      <c r="G121" s="41">
        <v>4596.6500000000005</v>
      </c>
      <c r="H121" s="41">
        <v>4242.8</v>
      </c>
      <c r="I121" s="41">
        <v>3851.4000000000005</v>
      </c>
      <c r="J121" s="41">
        <v>5341.9000000000005</v>
      </c>
      <c r="K121" s="41">
        <v>5733.3</v>
      </c>
      <c r="L121" s="41">
        <v>6087.1500000000005</v>
      </c>
      <c r="M121" s="31">
        <v>5379.45</v>
      </c>
      <c r="N121" s="31">
        <v>4634.2</v>
      </c>
      <c r="O121" s="42">
        <v>819800</v>
      </c>
      <c r="P121" s="43">
        <v>9.3573011573504072E-3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931.1</v>
      </c>
      <c r="F122" s="40">
        <v>930.76666666666677</v>
      </c>
      <c r="G122" s="41">
        <v>921.03333333333353</v>
      </c>
      <c r="H122" s="41">
        <v>910.96666666666681</v>
      </c>
      <c r="I122" s="41">
        <v>901.23333333333358</v>
      </c>
      <c r="J122" s="41">
        <v>940.83333333333348</v>
      </c>
      <c r="K122" s="41">
        <v>950.56666666666683</v>
      </c>
      <c r="L122" s="41">
        <v>960.63333333333344</v>
      </c>
      <c r="M122" s="31">
        <v>940.5</v>
      </c>
      <c r="N122" s="31">
        <v>920.7</v>
      </c>
      <c r="O122" s="42">
        <v>10776300</v>
      </c>
      <c r="P122" s="43">
        <v>-4.0065991044072593E-3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902.7</v>
      </c>
      <c r="F123" s="40">
        <v>909.44999999999993</v>
      </c>
      <c r="G123" s="41">
        <v>890.99999999999989</v>
      </c>
      <c r="H123" s="41">
        <v>879.3</v>
      </c>
      <c r="I123" s="41">
        <v>860.84999999999991</v>
      </c>
      <c r="J123" s="41">
        <v>921.14999999999986</v>
      </c>
      <c r="K123" s="41">
        <v>939.59999999999991</v>
      </c>
      <c r="L123" s="41">
        <v>951.29999999999984</v>
      </c>
      <c r="M123" s="31">
        <v>927.9</v>
      </c>
      <c r="N123" s="31">
        <v>897.75</v>
      </c>
      <c r="O123" s="42">
        <v>9114000</v>
      </c>
      <c r="P123" s="43">
        <v>-8.0768144591923191E-2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185.3</v>
      </c>
      <c r="F124" s="40">
        <v>186.73333333333335</v>
      </c>
      <c r="G124" s="41">
        <v>181.01666666666671</v>
      </c>
      <c r="H124" s="41">
        <v>176.73333333333335</v>
      </c>
      <c r="I124" s="41">
        <v>171.01666666666671</v>
      </c>
      <c r="J124" s="41">
        <v>191.01666666666671</v>
      </c>
      <c r="K124" s="41">
        <v>196.73333333333335</v>
      </c>
      <c r="L124" s="41">
        <v>201.01666666666671</v>
      </c>
      <c r="M124" s="31">
        <v>192.45</v>
      </c>
      <c r="N124" s="31">
        <v>182.45</v>
      </c>
      <c r="O124" s="42">
        <v>22008000</v>
      </c>
      <c r="P124" s="43">
        <v>-2.3602484472049691E-2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196.6</v>
      </c>
      <c r="F125" s="40">
        <v>197.65</v>
      </c>
      <c r="G125" s="41">
        <v>193.05</v>
      </c>
      <c r="H125" s="41">
        <v>189.5</v>
      </c>
      <c r="I125" s="41">
        <v>184.9</v>
      </c>
      <c r="J125" s="41">
        <v>201.20000000000002</v>
      </c>
      <c r="K125" s="41">
        <v>205.79999999999998</v>
      </c>
      <c r="L125" s="41">
        <v>209.35000000000002</v>
      </c>
      <c r="M125" s="31">
        <v>202.25</v>
      </c>
      <c r="N125" s="31">
        <v>194.1</v>
      </c>
      <c r="O125" s="42">
        <v>23706000</v>
      </c>
      <c r="P125" s="43">
        <v>2.5316455696202533E-4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562.6</v>
      </c>
      <c r="F126" s="40">
        <v>567.13333333333333</v>
      </c>
      <c r="G126" s="41">
        <v>555.76666666666665</v>
      </c>
      <c r="H126" s="41">
        <v>548.93333333333328</v>
      </c>
      <c r="I126" s="41">
        <v>537.56666666666661</v>
      </c>
      <c r="J126" s="41">
        <v>573.9666666666667</v>
      </c>
      <c r="K126" s="41">
        <v>585.33333333333326</v>
      </c>
      <c r="L126" s="41">
        <v>592.16666666666674</v>
      </c>
      <c r="M126" s="31">
        <v>578.5</v>
      </c>
      <c r="N126" s="31">
        <v>560.29999999999995</v>
      </c>
      <c r="O126" s="42">
        <v>7814000</v>
      </c>
      <c r="P126" s="43">
        <v>-2.8075548749361919E-3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7602.9</v>
      </c>
      <c r="F127" s="40">
        <v>7604.0166666666673</v>
      </c>
      <c r="G127" s="41">
        <v>7519.2333333333345</v>
      </c>
      <c r="H127" s="41">
        <v>7435.5666666666675</v>
      </c>
      <c r="I127" s="41">
        <v>7350.7833333333347</v>
      </c>
      <c r="J127" s="41">
        <v>7687.6833333333343</v>
      </c>
      <c r="K127" s="41">
        <v>7772.4666666666672</v>
      </c>
      <c r="L127" s="41">
        <v>7856.1333333333341</v>
      </c>
      <c r="M127" s="31">
        <v>7688.8</v>
      </c>
      <c r="N127" s="31">
        <v>7520.35</v>
      </c>
      <c r="O127" s="42">
        <v>2454400</v>
      </c>
      <c r="P127" s="43">
        <v>-1.2472841393739439E-2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842.75</v>
      </c>
      <c r="F128" s="40">
        <v>849.25</v>
      </c>
      <c r="G128" s="41">
        <v>832.35</v>
      </c>
      <c r="H128" s="41">
        <v>821.95</v>
      </c>
      <c r="I128" s="41">
        <v>805.05000000000007</v>
      </c>
      <c r="J128" s="41">
        <v>859.65</v>
      </c>
      <c r="K128" s="41">
        <v>876.55000000000007</v>
      </c>
      <c r="L128" s="41">
        <v>886.94999999999993</v>
      </c>
      <c r="M128" s="31">
        <v>866.15</v>
      </c>
      <c r="N128" s="31">
        <v>838.85</v>
      </c>
      <c r="O128" s="42">
        <v>16738750</v>
      </c>
      <c r="P128" s="43">
        <v>5.2751572327044027E-2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1935.25</v>
      </c>
      <c r="F129" s="40">
        <v>1936.3999999999999</v>
      </c>
      <c r="G129" s="41">
        <v>1900.3499999999997</v>
      </c>
      <c r="H129" s="41">
        <v>1865.4499999999998</v>
      </c>
      <c r="I129" s="41">
        <v>1829.3999999999996</v>
      </c>
      <c r="J129" s="41">
        <v>1971.2999999999997</v>
      </c>
      <c r="K129" s="41">
        <v>2007.35</v>
      </c>
      <c r="L129" s="41">
        <v>2042.2499999999998</v>
      </c>
      <c r="M129" s="31">
        <v>1972.45</v>
      </c>
      <c r="N129" s="31">
        <v>1901.5</v>
      </c>
      <c r="O129" s="42">
        <v>1771000</v>
      </c>
      <c r="P129" s="43">
        <v>-3.5455585207777356E-2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2829.45</v>
      </c>
      <c r="F130" s="40">
        <v>2787.7833333333328</v>
      </c>
      <c r="G130" s="41">
        <v>2695.8666666666659</v>
      </c>
      <c r="H130" s="41">
        <v>2562.2833333333328</v>
      </c>
      <c r="I130" s="41">
        <v>2470.3666666666659</v>
      </c>
      <c r="J130" s="41">
        <v>2921.3666666666659</v>
      </c>
      <c r="K130" s="41">
        <v>3013.2833333333328</v>
      </c>
      <c r="L130" s="41">
        <v>3146.8666666666659</v>
      </c>
      <c r="M130" s="31">
        <v>2879.7</v>
      </c>
      <c r="N130" s="31">
        <v>2654.2</v>
      </c>
      <c r="O130" s="42">
        <v>763400</v>
      </c>
      <c r="P130" s="43">
        <v>0.11640830652237497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985.6</v>
      </c>
      <c r="F131" s="40">
        <v>978.88333333333333</v>
      </c>
      <c r="G131" s="41">
        <v>967.11666666666667</v>
      </c>
      <c r="H131" s="41">
        <v>948.63333333333333</v>
      </c>
      <c r="I131" s="41">
        <v>936.86666666666667</v>
      </c>
      <c r="J131" s="41">
        <v>997.36666666666667</v>
      </c>
      <c r="K131" s="41">
        <v>1009.1333333333333</v>
      </c>
      <c r="L131" s="41">
        <v>1027.6166666666668</v>
      </c>
      <c r="M131" s="31">
        <v>990.65</v>
      </c>
      <c r="N131" s="31">
        <v>960.4</v>
      </c>
      <c r="O131" s="42">
        <v>2349100</v>
      </c>
      <c r="P131" s="43">
        <v>-2.5613372876786195E-2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1044.55</v>
      </c>
      <c r="F132" s="40">
        <v>1050.1999999999998</v>
      </c>
      <c r="G132" s="41">
        <v>1031.7999999999997</v>
      </c>
      <c r="H132" s="41">
        <v>1019.05</v>
      </c>
      <c r="I132" s="41">
        <v>1000.6499999999999</v>
      </c>
      <c r="J132" s="41">
        <v>1062.9499999999996</v>
      </c>
      <c r="K132" s="41">
        <v>1081.3499999999997</v>
      </c>
      <c r="L132" s="41">
        <v>1094.0999999999995</v>
      </c>
      <c r="M132" s="31">
        <v>1068.5999999999999</v>
      </c>
      <c r="N132" s="31">
        <v>1037.45</v>
      </c>
      <c r="O132" s="42">
        <v>4311600</v>
      </c>
      <c r="P132" s="43">
        <v>1.9001701644923426E-2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4783.1000000000004</v>
      </c>
      <c r="F133" s="40">
        <v>4764.3833333333341</v>
      </c>
      <c r="G133" s="41">
        <v>4608.9666666666681</v>
      </c>
      <c r="H133" s="41">
        <v>4434.8333333333339</v>
      </c>
      <c r="I133" s="41">
        <v>4279.4166666666679</v>
      </c>
      <c r="J133" s="41">
        <v>4938.5166666666682</v>
      </c>
      <c r="K133" s="41">
        <v>5093.9333333333343</v>
      </c>
      <c r="L133" s="41">
        <v>5268.0666666666684</v>
      </c>
      <c r="M133" s="31">
        <v>4919.8</v>
      </c>
      <c r="N133" s="31">
        <v>4590.25</v>
      </c>
      <c r="O133" s="42">
        <v>2746400</v>
      </c>
      <c r="P133" s="43">
        <v>-3.3230076034919738E-2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230.9</v>
      </c>
      <c r="F134" s="40">
        <v>231.76666666666665</v>
      </c>
      <c r="G134" s="41">
        <v>226.33333333333331</v>
      </c>
      <c r="H134" s="41">
        <v>221.76666666666665</v>
      </c>
      <c r="I134" s="41">
        <v>216.33333333333331</v>
      </c>
      <c r="J134" s="41">
        <v>236.33333333333331</v>
      </c>
      <c r="K134" s="41">
        <v>241.76666666666665</v>
      </c>
      <c r="L134" s="41">
        <v>246.33333333333331</v>
      </c>
      <c r="M134" s="31">
        <v>237.2</v>
      </c>
      <c r="N134" s="31">
        <v>227.2</v>
      </c>
      <c r="O134" s="42">
        <v>33659500</v>
      </c>
      <c r="P134" s="43">
        <v>1.5093941313067342E-2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3473.65</v>
      </c>
      <c r="F135" s="40">
        <v>3484.0333333333328</v>
      </c>
      <c r="G135" s="41">
        <v>3360.0666666666657</v>
      </c>
      <c r="H135" s="41">
        <v>3246.4833333333327</v>
      </c>
      <c r="I135" s="41">
        <v>3122.5166666666655</v>
      </c>
      <c r="J135" s="41">
        <v>3597.6166666666659</v>
      </c>
      <c r="K135" s="41">
        <v>3721.583333333333</v>
      </c>
      <c r="L135" s="41">
        <v>3835.1666666666661</v>
      </c>
      <c r="M135" s="31">
        <v>3608</v>
      </c>
      <c r="N135" s="31">
        <v>3370.45</v>
      </c>
      <c r="O135" s="42">
        <v>1852825</v>
      </c>
      <c r="P135" s="43">
        <v>1.3511111111111111E-2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82589.55</v>
      </c>
      <c r="F136" s="40">
        <v>82023.466666666674</v>
      </c>
      <c r="G136" s="41">
        <v>80566.083333333343</v>
      </c>
      <c r="H136" s="41">
        <v>78542.616666666669</v>
      </c>
      <c r="I136" s="41">
        <v>77085.233333333337</v>
      </c>
      <c r="J136" s="41">
        <v>84046.933333333349</v>
      </c>
      <c r="K136" s="41">
        <v>85504.31666666668</v>
      </c>
      <c r="L136" s="41">
        <v>87527.783333333355</v>
      </c>
      <c r="M136" s="31">
        <v>83480.850000000006</v>
      </c>
      <c r="N136" s="31">
        <v>80000</v>
      </c>
      <c r="O136" s="42">
        <v>60720</v>
      </c>
      <c r="P136" s="43">
        <v>-5.258230613200187E-2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1534.7</v>
      </c>
      <c r="F137" s="40">
        <v>1539.0833333333333</v>
      </c>
      <c r="G137" s="41">
        <v>1511.1666666666665</v>
      </c>
      <c r="H137" s="41">
        <v>1487.6333333333332</v>
      </c>
      <c r="I137" s="41">
        <v>1459.7166666666665</v>
      </c>
      <c r="J137" s="41">
        <v>1562.6166666666666</v>
      </c>
      <c r="K137" s="41">
        <v>1590.5333333333331</v>
      </c>
      <c r="L137" s="41">
        <v>1614.0666666666666</v>
      </c>
      <c r="M137" s="31">
        <v>1567</v>
      </c>
      <c r="N137" s="31">
        <v>1515.55</v>
      </c>
      <c r="O137" s="42">
        <v>3584250</v>
      </c>
      <c r="P137" s="43">
        <v>-3.3178231843010317E-2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461.75</v>
      </c>
      <c r="F138" s="40">
        <v>459.58333333333331</v>
      </c>
      <c r="G138" s="41">
        <v>448.16666666666663</v>
      </c>
      <c r="H138" s="41">
        <v>434.58333333333331</v>
      </c>
      <c r="I138" s="41">
        <v>423.16666666666663</v>
      </c>
      <c r="J138" s="41">
        <v>473.16666666666663</v>
      </c>
      <c r="K138" s="41">
        <v>484.58333333333326</v>
      </c>
      <c r="L138" s="41">
        <v>498.16666666666663</v>
      </c>
      <c r="M138" s="31">
        <v>471</v>
      </c>
      <c r="N138" s="31">
        <v>446</v>
      </c>
      <c r="O138" s="42">
        <v>3596800</v>
      </c>
      <c r="P138" s="43">
        <v>2.181818181818182E-2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109.7</v>
      </c>
      <c r="F139" s="40">
        <v>109.25</v>
      </c>
      <c r="G139" s="41">
        <v>106</v>
      </c>
      <c r="H139" s="41">
        <v>102.3</v>
      </c>
      <c r="I139" s="41">
        <v>99.05</v>
      </c>
      <c r="J139" s="41">
        <v>112.95</v>
      </c>
      <c r="K139" s="41">
        <v>116.2</v>
      </c>
      <c r="L139" s="41">
        <v>119.9</v>
      </c>
      <c r="M139" s="31">
        <v>112.5</v>
      </c>
      <c r="N139" s="31">
        <v>105.55</v>
      </c>
      <c r="O139" s="42">
        <v>92429000</v>
      </c>
      <c r="P139" s="43">
        <v>-7.8162088843675828E-2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6929.35</v>
      </c>
      <c r="F140" s="40">
        <v>6922.6166666666677</v>
      </c>
      <c r="G140" s="41">
        <v>6744.9333333333352</v>
      </c>
      <c r="H140" s="41">
        <v>6560.5166666666673</v>
      </c>
      <c r="I140" s="41">
        <v>6382.8333333333348</v>
      </c>
      <c r="J140" s="41">
        <v>7107.0333333333356</v>
      </c>
      <c r="K140" s="41">
        <v>7284.7166666666681</v>
      </c>
      <c r="L140" s="41">
        <v>7469.1333333333359</v>
      </c>
      <c r="M140" s="31">
        <v>7100.3</v>
      </c>
      <c r="N140" s="31">
        <v>6738.2</v>
      </c>
      <c r="O140" s="42">
        <v>993750</v>
      </c>
      <c r="P140" s="43">
        <v>-5.2552552552552556E-3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3507.85</v>
      </c>
      <c r="F141" s="40">
        <v>3512.9666666666672</v>
      </c>
      <c r="G141" s="41">
        <v>3295.9333333333343</v>
      </c>
      <c r="H141" s="41">
        <v>3084.0166666666673</v>
      </c>
      <c r="I141" s="41">
        <v>2866.9833333333345</v>
      </c>
      <c r="J141" s="41">
        <v>3724.8833333333341</v>
      </c>
      <c r="K141" s="41">
        <v>3941.916666666667</v>
      </c>
      <c r="L141" s="41">
        <v>4153.8333333333339</v>
      </c>
      <c r="M141" s="31">
        <v>3730</v>
      </c>
      <c r="N141" s="31">
        <v>3301.05</v>
      </c>
      <c r="O141" s="42">
        <v>830925</v>
      </c>
      <c r="P141" s="43">
        <v>1.4281790716836034E-2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19252.95</v>
      </c>
      <c r="F142" s="40">
        <v>19476.2</v>
      </c>
      <c r="G142" s="41">
        <v>18801.45</v>
      </c>
      <c r="H142" s="41">
        <v>18349.95</v>
      </c>
      <c r="I142" s="41">
        <v>17675.2</v>
      </c>
      <c r="J142" s="41">
        <v>19927.7</v>
      </c>
      <c r="K142" s="41">
        <v>20602.45</v>
      </c>
      <c r="L142" s="41">
        <v>21053.95</v>
      </c>
      <c r="M142" s="31">
        <v>20150.95</v>
      </c>
      <c r="N142" s="31">
        <v>19024.7</v>
      </c>
      <c r="O142" s="42">
        <v>297300</v>
      </c>
      <c r="P142" s="43">
        <v>2.1911343333895165E-3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149.9</v>
      </c>
      <c r="F143" s="40">
        <v>150.46666666666667</v>
      </c>
      <c r="G143" s="41">
        <v>147.73333333333335</v>
      </c>
      <c r="H143" s="41">
        <v>145.56666666666669</v>
      </c>
      <c r="I143" s="41">
        <v>142.83333333333337</v>
      </c>
      <c r="J143" s="41">
        <v>152.63333333333333</v>
      </c>
      <c r="K143" s="41">
        <v>155.36666666666662</v>
      </c>
      <c r="L143" s="41">
        <v>157.5333333333333</v>
      </c>
      <c r="M143" s="31">
        <v>153.19999999999999</v>
      </c>
      <c r="N143" s="31">
        <v>148.30000000000001</v>
      </c>
      <c r="O143" s="42">
        <v>114817900</v>
      </c>
      <c r="P143" s="43">
        <v>3.9250146455770355E-3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146.80000000000001</v>
      </c>
      <c r="F144" s="40">
        <v>147.56666666666666</v>
      </c>
      <c r="G144" s="41">
        <v>145.18333333333334</v>
      </c>
      <c r="H144" s="41">
        <v>143.56666666666666</v>
      </c>
      <c r="I144" s="41">
        <v>141.18333333333334</v>
      </c>
      <c r="J144" s="41">
        <v>149.18333333333334</v>
      </c>
      <c r="K144" s="41">
        <v>151.56666666666666</v>
      </c>
      <c r="L144" s="41">
        <v>153.18333333333334</v>
      </c>
      <c r="M144" s="31">
        <v>149.94999999999999</v>
      </c>
      <c r="N144" s="31">
        <v>145.94999999999999</v>
      </c>
      <c r="O144" s="42">
        <v>67755900</v>
      </c>
      <c r="P144" s="43">
        <v>-9.9401469808318807E-2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885.4</v>
      </c>
      <c r="F145" s="40">
        <v>895</v>
      </c>
      <c r="G145" s="41">
        <v>861.8</v>
      </c>
      <c r="H145" s="41">
        <v>838.19999999999993</v>
      </c>
      <c r="I145" s="41">
        <v>804.99999999999989</v>
      </c>
      <c r="J145" s="41">
        <v>918.6</v>
      </c>
      <c r="K145" s="41">
        <v>951.80000000000007</v>
      </c>
      <c r="L145" s="41">
        <v>975.40000000000009</v>
      </c>
      <c r="M145" s="31">
        <v>928.2</v>
      </c>
      <c r="N145" s="31">
        <v>871.4</v>
      </c>
      <c r="O145" s="42">
        <v>1850100</v>
      </c>
      <c r="P145" s="43">
        <v>-4.1446872645064057E-3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4694.8999999999996</v>
      </c>
      <c r="F146" s="40">
        <v>4784.0999999999995</v>
      </c>
      <c r="G146" s="41">
        <v>4587.5499999999993</v>
      </c>
      <c r="H146" s="41">
        <v>4480.2</v>
      </c>
      <c r="I146" s="41">
        <v>4283.6499999999996</v>
      </c>
      <c r="J146" s="41">
        <v>4891.4499999999989</v>
      </c>
      <c r="K146" s="41">
        <v>5088</v>
      </c>
      <c r="L146" s="41">
        <v>5195.3499999999985</v>
      </c>
      <c r="M146" s="31">
        <v>4980.6499999999996</v>
      </c>
      <c r="N146" s="31">
        <v>4676.75</v>
      </c>
      <c r="O146" s="42">
        <v>964750</v>
      </c>
      <c r="P146" s="43">
        <v>6.6518847006651885E-3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155.6</v>
      </c>
      <c r="F147" s="40">
        <v>156.54999999999998</v>
      </c>
      <c r="G147" s="41">
        <v>153.29999999999995</v>
      </c>
      <c r="H147" s="41">
        <v>150.99999999999997</v>
      </c>
      <c r="I147" s="41">
        <v>147.74999999999994</v>
      </c>
      <c r="J147" s="41">
        <v>158.84999999999997</v>
      </c>
      <c r="K147" s="41">
        <v>162.10000000000002</v>
      </c>
      <c r="L147" s="41">
        <v>164.39999999999998</v>
      </c>
      <c r="M147" s="31">
        <v>159.80000000000001</v>
      </c>
      <c r="N147" s="31">
        <v>154.25</v>
      </c>
      <c r="O147" s="42">
        <v>60214000</v>
      </c>
      <c r="P147" s="43">
        <v>2.356020942408377E-2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37545.1</v>
      </c>
      <c r="F148" s="40">
        <v>37841.9</v>
      </c>
      <c r="G148" s="41">
        <v>37003.200000000004</v>
      </c>
      <c r="H148" s="41">
        <v>36461.300000000003</v>
      </c>
      <c r="I148" s="41">
        <v>35622.600000000006</v>
      </c>
      <c r="J148" s="41">
        <v>38383.800000000003</v>
      </c>
      <c r="K148" s="41">
        <v>39222.5</v>
      </c>
      <c r="L148" s="41">
        <v>39764.400000000001</v>
      </c>
      <c r="M148" s="31">
        <v>38680.6</v>
      </c>
      <c r="N148" s="31">
        <v>37300</v>
      </c>
      <c r="O148" s="42">
        <v>101250</v>
      </c>
      <c r="P148" s="43">
        <v>-2.9893647599885026E-2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2672.55</v>
      </c>
      <c r="F149" s="40">
        <v>2686.4666666666667</v>
      </c>
      <c r="G149" s="41">
        <v>2598.9333333333334</v>
      </c>
      <c r="H149" s="41">
        <v>2525.3166666666666</v>
      </c>
      <c r="I149" s="41">
        <v>2437.7833333333333</v>
      </c>
      <c r="J149" s="41">
        <v>2760.0833333333335</v>
      </c>
      <c r="K149" s="41">
        <v>2847.6166666666672</v>
      </c>
      <c r="L149" s="41">
        <v>2921.2333333333336</v>
      </c>
      <c r="M149" s="31">
        <v>2774</v>
      </c>
      <c r="N149" s="31">
        <v>2612.85</v>
      </c>
      <c r="O149" s="42">
        <v>4059275</v>
      </c>
      <c r="P149" s="43">
        <v>-8.7992419114660888E-4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4219.3500000000004</v>
      </c>
      <c r="F150" s="40">
        <v>4158.4833333333336</v>
      </c>
      <c r="G150" s="41">
        <v>4032.9666666666672</v>
      </c>
      <c r="H150" s="41">
        <v>3846.5833333333335</v>
      </c>
      <c r="I150" s="41">
        <v>3721.0666666666671</v>
      </c>
      <c r="J150" s="41">
        <v>4344.8666666666668</v>
      </c>
      <c r="K150" s="41">
        <v>4470.3833333333332</v>
      </c>
      <c r="L150" s="41">
        <v>4656.7666666666673</v>
      </c>
      <c r="M150" s="31">
        <v>4284</v>
      </c>
      <c r="N150" s="31">
        <v>3972.1</v>
      </c>
      <c r="O150" s="42">
        <v>296700</v>
      </c>
      <c r="P150" s="43">
        <v>-8.1708449396471677E-2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231.65</v>
      </c>
      <c r="F151" s="40">
        <v>231.18333333333337</v>
      </c>
      <c r="G151" s="41">
        <v>228.56666666666672</v>
      </c>
      <c r="H151" s="41">
        <v>225.48333333333335</v>
      </c>
      <c r="I151" s="41">
        <v>222.8666666666667</v>
      </c>
      <c r="J151" s="41">
        <v>234.26666666666674</v>
      </c>
      <c r="K151" s="41">
        <v>236.88333333333335</v>
      </c>
      <c r="L151" s="41">
        <v>239.96666666666675</v>
      </c>
      <c r="M151" s="31">
        <v>233.8</v>
      </c>
      <c r="N151" s="31">
        <v>228.1</v>
      </c>
      <c r="O151" s="42">
        <v>25305000</v>
      </c>
      <c r="P151" s="43">
        <v>-4.6677215189873417E-2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140.85</v>
      </c>
      <c r="F152" s="40">
        <v>141.35</v>
      </c>
      <c r="G152" s="41">
        <v>138.44999999999999</v>
      </c>
      <c r="H152" s="41">
        <v>136.04999999999998</v>
      </c>
      <c r="I152" s="41">
        <v>133.14999999999998</v>
      </c>
      <c r="J152" s="41">
        <v>143.75</v>
      </c>
      <c r="K152" s="41">
        <v>146.65000000000003</v>
      </c>
      <c r="L152" s="41">
        <v>149.05000000000001</v>
      </c>
      <c r="M152" s="31">
        <v>144.25</v>
      </c>
      <c r="N152" s="31">
        <v>138.94999999999999</v>
      </c>
      <c r="O152" s="42">
        <v>40473600</v>
      </c>
      <c r="P152" s="43">
        <v>3.8167938931297711E-2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5278.25</v>
      </c>
      <c r="F153" s="40">
        <v>5294.9333333333334</v>
      </c>
      <c r="G153" s="41">
        <v>5201.3166666666666</v>
      </c>
      <c r="H153" s="41">
        <v>5124.3833333333332</v>
      </c>
      <c r="I153" s="41">
        <v>5030.7666666666664</v>
      </c>
      <c r="J153" s="41">
        <v>5371.8666666666668</v>
      </c>
      <c r="K153" s="41">
        <v>5465.4833333333336</v>
      </c>
      <c r="L153" s="41">
        <v>5542.416666666667</v>
      </c>
      <c r="M153" s="31">
        <v>5388.55</v>
      </c>
      <c r="N153" s="31">
        <v>5218</v>
      </c>
      <c r="O153" s="42">
        <v>220375</v>
      </c>
      <c r="P153" s="43">
        <v>-4.1326808047852097E-2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2425.65</v>
      </c>
      <c r="F154" s="40">
        <v>2436.3833333333332</v>
      </c>
      <c r="G154" s="41">
        <v>2392.7666666666664</v>
      </c>
      <c r="H154" s="41">
        <v>2359.8833333333332</v>
      </c>
      <c r="I154" s="41">
        <v>2316.2666666666664</v>
      </c>
      <c r="J154" s="41">
        <v>2469.2666666666664</v>
      </c>
      <c r="K154" s="41">
        <v>2512.8833333333332</v>
      </c>
      <c r="L154" s="41">
        <v>2545.7666666666664</v>
      </c>
      <c r="M154" s="31">
        <v>2480</v>
      </c>
      <c r="N154" s="31">
        <v>2403.5</v>
      </c>
      <c r="O154" s="42">
        <v>2278500</v>
      </c>
      <c r="P154" s="43">
        <v>-1.788793103448276E-2</v>
      </c>
    </row>
    <row r="155" spans="1:16" ht="12.75" customHeight="1">
      <c r="A155" s="31">
        <v>145</v>
      </c>
      <c r="B155" s="348" t="s">
        <v>39</v>
      </c>
      <c r="C155" s="33" t="s">
        <v>180</v>
      </c>
      <c r="D155" s="34">
        <v>44497</v>
      </c>
      <c r="E155" s="40">
        <v>3061.15</v>
      </c>
      <c r="F155" s="40">
        <v>3109.2666666666664</v>
      </c>
      <c r="G155" s="41">
        <v>2976.8833333333328</v>
      </c>
      <c r="H155" s="41">
        <v>2892.6166666666663</v>
      </c>
      <c r="I155" s="41">
        <v>2760.2333333333327</v>
      </c>
      <c r="J155" s="41">
        <v>3193.5333333333328</v>
      </c>
      <c r="K155" s="41">
        <v>3325.9166666666661</v>
      </c>
      <c r="L155" s="41">
        <v>3410.1833333333329</v>
      </c>
      <c r="M155" s="31">
        <v>3241.65</v>
      </c>
      <c r="N155" s="31">
        <v>3025</v>
      </c>
      <c r="O155" s="42">
        <v>1345500</v>
      </c>
      <c r="P155" s="43">
        <v>6.1119873817034702E-2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43.15</v>
      </c>
      <c r="F156" s="40">
        <v>43.333333333333336</v>
      </c>
      <c r="G156" s="41">
        <v>42.166666666666671</v>
      </c>
      <c r="H156" s="41">
        <v>41.183333333333337</v>
      </c>
      <c r="I156" s="41">
        <v>40.016666666666673</v>
      </c>
      <c r="J156" s="41">
        <v>44.31666666666667</v>
      </c>
      <c r="K156" s="41">
        <v>45.483333333333341</v>
      </c>
      <c r="L156" s="41">
        <v>46.466666666666669</v>
      </c>
      <c r="M156" s="31">
        <v>44.5</v>
      </c>
      <c r="N156" s="31">
        <v>42.35</v>
      </c>
      <c r="O156" s="42">
        <v>310768000</v>
      </c>
      <c r="P156" s="43">
        <v>-5.7501940993788817E-2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2305.5</v>
      </c>
      <c r="F157" s="40">
        <v>2324.5666666666666</v>
      </c>
      <c r="G157" s="41">
        <v>2249.1833333333334</v>
      </c>
      <c r="H157" s="41">
        <v>2192.8666666666668</v>
      </c>
      <c r="I157" s="41">
        <v>2117.4833333333336</v>
      </c>
      <c r="J157" s="41">
        <v>2380.8833333333332</v>
      </c>
      <c r="K157" s="41">
        <v>2456.2666666666664</v>
      </c>
      <c r="L157" s="41">
        <v>2512.583333333333</v>
      </c>
      <c r="M157" s="31">
        <v>2399.9499999999998</v>
      </c>
      <c r="N157" s="31">
        <v>2268.25</v>
      </c>
      <c r="O157" s="42">
        <v>1296000</v>
      </c>
      <c r="P157" s="43">
        <v>-3.4205231388329982E-2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195.15</v>
      </c>
      <c r="F158" s="40">
        <v>196.38333333333333</v>
      </c>
      <c r="G158" s="41">
        <v>193.01666666666665</v>
      </c>
      <c r="H158" s="41">
        <v>190.88333333333333</v>
      </c>
      <c r="I158" s="41">
        <v>187.51666666666665</v>
      </c>
      <c r="J158" s="41">
        <v>198.51666666666665</v>
      </c>
      <c r="K158" s="41">
        <v>201.88333333333333</v>
      </c>
      <c r="L158" s="41">
        <v>204.01666666666665</v>
      </c>
      <c r="M158" s="31">
        <v>199.75</v>
      </c>
      <c r="N158" s="31">
        <v>194.25</v>
      </c>
      <c r="O158" s="42">
        <v>33053934</v>
      </c>
      <c r="P158" s="43">
        <v>8.0736315194574523E-4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1679.8</v>
      </c>
      <c r="F159" s="40">
        <v>1687.0833333333333</v>
      </c>
      <c r="G159" s="41">
        <v>1655.1666666666665</v>
      </c>
      <c r="H159" s="41">
        <v>1630.5333333333333</v>
      </c>
      <c r="I159" s="41">
        <v>1598.6166666666666</v>
      </c>
      <c r="J159" s="41">
        <v>1711.7166666666665</v>
      </c>
      <c r="K159" s="41">
        <v>1743.633333333333</v>
      </c>
      <c r="L159" s="41">
        <v>1768.2666666666664</v>
      </c>
      <c r="M159" s="31">
        <v>1719</v>
      </c>
      <c r="N159" s="31">
        <v>1662.45</v>
      </c>
      <c r="O159" s="42">
        <v>2833534</v>
      </c>
      <c r="P159" s="43">
        <v>2.8735632183908046E-4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986.4</v>
      </c>
      <c r="F160" s="40">
        <v>985.43333333333339</v>
      </c>
      <c r="G160" s="41">
        <v>968.11666666666679</v>
      </c>
      <c r="H160" s="41">
        <v>949.83333333333337</v>
      </c>
      <c r="I160" s="41">
        <v>932.51666666666677</v>
      </c>
      <c r="J160" s="41">
        <v>1003.7166666666668</v>
      </c>
      <c r="K160" s="41">
        <v>1021.0333333333334</v>
      </c>
      <c r="L160" s="41">
        <v>1039.3166666666668</v>
      </c>
      <c r="M160" s="31">
        <v>1002.75</v>
      </c>
      <c r="N160" s="31">
        <v>967.15</v>
      </c>
      <c r="O160" s="42">
        <v>2402950</v>
      </c>
      <c r="P160" s="43">
        <v>-7.7220077220077222E-3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189.5</v>
      </c>
      <c r="F161" s="40">
        <v>189.06666666666669</v>
      </c>
      <c r="G161" s="41">
        <v>186.13333333333338</v>
      </c>
      <c r="H161" s="41">
        <v>182.76666666666668</v>
      </c>
      <c r="I161" s="41">
        <v>179.83333333333337</v>
      </c>
      <c r="J161" s="41">
        <v>192.43333333333339</v>
      </c>
      <c r="K161" s="41">
        <v>195.36666666666673</v>
      </c>
      <c r="L161" s="41">
        <v>198.73333333333341</v>
      </c>
      <c r="M161" s="31">
        <v>192</v>
      </c>
      <c r="N161" s="31">
        <v>185.7</v>
      </c>
      <c r="O161" s="42">
        <v>31175000</v>
      </c>
      <c r="P161" s="43">
        <v>2.3907038765596723E-2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153.75</v>
      </c>
      <c r="F162" s="40">
        <v>154.76666666666665</v>
      </c>
      <c r="G162" s="41">
        <v>151.3833333333333</v>
      </c>
      <c r="H162" s="41">
        <v>149.01666666666665</v>
      </c>
      <c r="I162" s="41">
        <v>145.6333333333333</v>
      </c>
      <c r="J162" s="41">
        <v>157.1333333333333</v>
      </c>
      <c r="K162" s="41">
        <v>160.51666666666662</v>
      </c>
      <c r="L162" s="41">
        <v>162.8833333333333</v>
      </c>
      <c r="M162" s="31">
        <v>158.15</v>
      </c>
      <c r="N162" s="31">
        <v>152.4</v>
      </c>
      <c r="O162" s="42">
        <v>37566000</v>
      </c>
      <c r="P162" s="43">
        <v>1.0816919599612528E-2</v>
      </c>
    </row>
    <row r="163" spans="1:16" ht="12.75" customHeight="1">
      <c r="A163" s="31">
        <v>153</v>
      </c>
      <c r="B163" s="349" t="s">
        <v>80</v>
      </c>
      <c r="C163" s="33" t="s">
        <v>188</v>
      </c>
      <c r="D163" s="34">
        <v>44497</v>
      </c>
      <c r="E163" s="40">
        <v>2712.15</v>
      </c>
      <c r="F163" s="40">
        <v>2721.0333333333333</v>
      </c>
      <c r="G163" s="41">
        <v>2692.1166666666668</v>
      </c>
      <c r="H163" s="41">
        <v>2672.0833333333335</v>
      </c>
      <c r="I163" s="41">
        <v>2643.166666666667</v>
      </c>
      <c r="J163" s="41">
        <v>2741.0666666666666</v>
      </c>
      <c r="K163" s="41">
        <v>2769.9833333333336</v>
      </c>
      <c r="L163" s="41">
        <v>2790.0166666666664</v>
      </c>
      <c r="M163" s="31">
        <v>2749.95</v>
      </c>
      <c r="N163" s="31">
        <v>2701</v>
      </c>
      <c r="O163" s="42">
        <v>30401000</v>
      </c>
      <c r="P163" s="43">
        <v>2.6090184960172808E-2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119.55</v>
      </c>
      <c r="F164" s="40">
        <v>120.21666666666665</v>
      </c>
      <c r="G164" s="41">
        <v>117.63333333333331</v>
      </c>
      <c r="H164" s="41">
        <v>115.71666666666665</v>
      </c>
      <c r="I164" s="41">
        <v>113.13333333333331</v>
      </c>
      <c r="J164" s="41">
        <v>122.13333333333331</v>
      </c>
      <c r="K164" s="41">
        <v>124.71666666666665</v>
      </c>
      <c r="L164" s="41">
        <v>126.63333333333331</v>
      </c>
      <c r="M164" s="31">
        <v>122.8</v>
      </c>
      <c r="N164" s="31">
        <v>118.3</v>
      </c>
      <c r="O164" s="42">
        <v>185041000</v>
      </c>
      <c r="P164" s="43">
        <v>-3.6267379149967839E-2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1172.3499999999999</v>
      </c>
      <c r="F165" s="40">
        <v>1179.3166666666666</v>
      </c>
      <c r="G165" s="41">
        <v>1153.6333333333332</v>
      </c>
      <c r="H165" s="41">
        <v>1134.9166666666665</v>
      </c>
      <c r="I165" s="41">
        <v>1109.2333333333331</v>
      </c>
      <c r="J165" s="41">
        <v>1198.0333333333333</v>
      </c>
      <c r="K165" s="41">
        <v>1223.7166666666667</v>
      </c>
      <c r="L165" s="41">
        <v>1242.4333333333334</v>
      </c>
      <c r="M165" s="31">
        <v>1205</v>
      </c>
      <c r="N165" s="31">
        <v>1160.5999999999999</v>
      </c>
      <c r="O165" s="42">
        <v>8873250</v>
      </c>
      <c r="P165" s="43">
        <v>3.4359153698198988E-2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501.95</v>
      </c>
      <c r="F166" s="40">
        <v>498.26666666666665</v>
      </c>
      <c r="G166" s="41">
        <v>487.23333333333329</v>
      </c>
      <c r="H166" s="41">
        <v>472.51666666666665</v>
      </c>
      <c r="I166" s="41">
        <v>461.48333333333329</v>
      </c>
      <c r="J166" s="41">
        <v>512.98333333333335</v>
      </c>
      <c r="K166" s="41">
        <v>524.01666666666665</v>
      </c>
      <c r="L166" s="41">
        <v>538.73333333333335</v>
      </c>
      <c r="M166" s="31">
        <v>509.3</v>
      </c>
      <c r="N166" s="31">
        <v>483.55</v>
      </c>
      <c r="O166" s="42">
        <v>83265000</v>
      </c>
      <c r="P166" s="43">
        <v>-1.5954617975536253E-2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27558.35</v>
      </c>
      <c r="F167" s="40">
        <v>27627.733333333334</v>
      </c>
      <c r="G167" s="41">
        <v>27189.916666666668</v>
      </c>
      <c r="H167" s="41">
        <v>26821.483333333334</v>
      </c>
      <c r="I167" s="41">
        <v>26383.666666666668</v>
      </c>
      <c r="J167" s="41">
        <v>27996.166666666668</v>
      </c>
      <c r="K167" s="41">
        <v>28433.983333333334</v>
      </c>
      <c r="L167" s="41">
        <v>28802.416666666668</v>
      </c>
      <c r="M167" s="31">
        <v>28065.55</v>
      </c>
      <c r="N167" s="31">
        <v>27259.3</v>
      </c>
      <c r="O167" s="42">
        <v>186350</v>
      </c>
      <c r="P167" s="43">
        <v>-6.6631130063965881E-3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2214.85</v>
      </c>
      <c r="F168" s="40">
        <v>2249.2166666666667</v>
      </c>
      <c r="G168" s="41">
        <v>2170.6333333333332</v>
      </c>
      <c r="H168" s="41">
        <v>2126.4166666666665</v>
      </c>
      <c r="I168" s="41">
        <v>2047.833333333333</v>
      </c>
      <c r="J168" s="41">
        <v>2293.4333333333334</v>
      </c>
      <c r="K168" s="41">
        <v>2372.0166666666664</v>
      </c>
      <c r="L168" s="41">
        <v>2416.2333333333336</v>
      </c>
      <c r="M168" s="31">
        <v>2327.8000000000002</v>
      </c>
      <c r="N168" s="31">
        <v>2205</v>
      </c>
      <c r="O168" s="42">
        <v>1716275</v>
      </c>
      <c r="P168" s="43">
        <v>-2.9996891513832762E-2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2218.0500000000002</v>
      </c>
      <c r="F169" s="40">
        <v>2233.7666666666664</v>
      </c>
      <c r="G169" s="41">
        <v>2167.6833333333329</v>
      </c>
      <c r="H169" s="41">
        <v>2117.3166666666666</v>
      </c>
      <c r="I169" s="41">
        <v>2051.2333333333331</v>
      </c>
      <c r="J169" s="41">
        <v>2284.1333333333328</v>
      </c>
      <c r="K169" s="41">
        <v>2350.2166666666667</v>
      </c>
      <c r="L169" s="41">
        <v>2400.5833333333326</v>
      </c>
      <c r="M169" s="31">
        <v>2299.85</v>
      </c>
      <c r="N169" s="31">
        <v>2183.4</v>
      </c>
      <c r="O169" s="42">
        <v>3399375</v>
      </c>
      <c r="P169" s="43">
        <v>-1.6099855282199711E-2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1442.25</v>
      </c>
      <c r="F170" s="40">
        <v>1442.4166666666667</v>
      </c>
      <c r="G170" s="41">
        <v>1405.7833333333335</v>
      </c>
      <c r="H170" s="41">
        <v>1369.3166666666668</v>
      </c>
      <c r="I170" s="41">
        <v>1332.6833333333336</v>
      </c>
      <c r="J170" s="41">
        <v>1478.8833333333334</v>
      </c>
      <c r="K170" s="41">
        <v>1515.5166666666667</v>
      </c>
      <c r="L170" s="41">
        <v>1551.9833333333333</v>
      </c>
      <c r="M170" s="31">
        <v>1479.05</v>
      </c>
      <c r="N170" s="31">
        <v>1405.95</v>
      </c>
      <c r="O170" s="42">
        <v>4054000</v>
      </c>
      <c r="P170" s="43">
        <v>-1.9920703993811042E-2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545</v>
      </c>
      <c r="F171" s="40">
        <v>545.78333333333342</v>
      </c>
      <c r="G171" s="41">
        <v>537.66666666666686</v>
      </c>
      <c r="H171" s="41">
        <v>530.33333333333348</v>
      </c>
      <c r="I171" s="41">
        <v>522.21666666666692</v>
      </c>
      <c r="J171" s="41">
        <v>553.11666666666679</v>
      </c>
      <c r="K171" s="41">
        <v>561.23333333333335</v>
      </c>
      <c r="L171" s="41">
        <v>568.56666666666672</v>
      </c>
      <c r="M171" s="31">
        <v>553.9</v>
      </c>
      <c r="N171" s="31">
        <v>538.45000000000005</v>
      </c>
      <c r="O171" s="42">
        <v>3280500</v>
      </c>
      <c r="P171" s="43">
        <v>2.2685089709218397E-3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818.45</v>
      </c>
      <c r="F172" s="40">
        <v>822.15</v>
      </c>
      <c r="G172" s="41">
        <v>806.25</v>
      </c>
      <c r="H172" s="41">
        <v>794.05000000000007</v>
      </c>
      <c r="I172" s="41">
        <v>778.15000000000009</v>
      </c>
      <c r="J172" s="41">
        <v>834.34999999999991</v>
      </c>
      <c r="K172" s="41">
        <v>850.24999999999977</v>
      </c>
      <c r="L172" s="41">
        <v>862.44999999999982</v>
      </c>
      <c r="M172" s="31">
        <v>838.05</v>
      </c>
      <c r="N172" s="31">
        <v>809.95</v>
      </c>
      <c r="O172" s="42">
        <v>30592800</v>
      </c>
      <c r="P172" s="43">
        <v>-1.9183337900794738E-3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543.6</v>
      </c>
      <c r="F173" s="40">
        <v>543.66666666666663</v>
      </c>
      <c r="G173" s="41">
        <v>535.93333333333328</v>
      </c>
      <c r="H173" s="41">
        <v>528.26666666666665</v>
      </c>
      <c r="I173" s="41">
        <v>520.5333333333333</v>
      </c>
      <c r="J173" s="41">
        <v>551.33333333333326</v>
      </c>
      <c r="K173" s="41">
        <v>559.06666666666661</v>
      </c>
      <c r="L173" s="41">
        <v>566.73333333333323</v>
      </c>
      <c r="M173" s="31">
        <v>551.4</v>
      </c>
      <c r="N173" s="31">
        <v>536</v>
      </c>
      <c r="O173" s="42">
        <v>12712500</v>
      </c>
      <c r="P173" s="43">
        <v>-6.2148217636022515E-3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606.25</v>
      </c>
      <c r="F174" s="40">
        <v>607.1</v>
      </c>
      <c r="G174" s="41">
        <v>600.80000000000007</v>
      </c>
      <c r="H174" s="41">
        <v>595.35</v>
      </c>
      <c r="I174" s="41">
        <v>589.05000000000007</v>
      </c>
      <c r="J174" s="41">
        <v>612.55000000000007</v>
      </c>
      <c r="K174" s="41">
        <v>618.85</v>
      </c>
      <c r="L174" s="41">
        <v>624.30000000000007</v>
      </c>
      <c r="M174" s="31">
        <v>613.4</v>
      </c>
      <c r="N174" s="31">
        <v>601.65</v>
      </c>
      <c r="O174" s="42">
        <v>1987300</v>
      </c>
      <c r="P174" s="43">
        <v>1.8736383442265796E-2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1035.2</v>
      </c>
      <c r="F175" s="40">
        <v>1044.8166666666666</v>
      </c>
      <c r="G175" s="41">
        <v>1001.1333333333332</v>
      </c>
      <c r="H175" s="41">
        <v>967.06666666666661</v>
      </c>
      <c r="I175" s="41">
        <v>923.38333333333321</v>
      </c>
      <c r="J175" s="41">
        <v>1078.8833333333332</v>
      </c>
      <c r="K175" s="41">
        <v>1122.5666666666666</v>
      </c>
      <c r="L175" s="41">
        <v>1156.6333333333332</v>
      </c>
      <c r="M175" s="31">
        <v>1088.5</v>
      </c>
      <c r="N175" s="31">
        <v>1010.75</v>
      </c>
      <c r="O175" s="42">
        <v>11281000</v>
      </c>
      <c r="P175" s="43">
        <v>-1.6991983269431857E-2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829.9</v>
      </c>
      <c r="F176" s="40">
        <v>836.5333333333333</v>
      </c>
      <c r="G176" s="41">
        <v>819.16666666666663</v>
      </c>
      <c r="H176" s="41">
        <v>808.43333333333328</v>
      </c>
      <c r="I176" s="41">
        <v>791.06666666666661</v>
      </c>
      <c r="J176" s="41">
        <v>847.26666666666665</v>
      </c>
      <c r="K176" s="41">
        <v>864.63333333333344</v>
      </c>
      <c r="L176" s="41">
        <v>875.36666666666667</v>
      </c>
      <c r="M176" s="31">
        <v>853.9</v>
      </c>
      <c r="N176" s="31">
        <v>825.8</v>
      </c>
      <c r="O176" s="42">
        <v>11325150</v>
      </c>
      <c r="P176" s="43">
        <v>1.7218382442100156E-2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488.65</v>
      </c>
      <c r="F177" s="40">
        <v>486.55</v>
      </c>
      <c r="G177" s="41">
        <v>474.85</v>
      </c>
      <c r="H177" s="41">
        <v>461.05</v>
      </c>
      <c r="I177" s="41">
        <v>449.35</v>
      </c>
      <c r="J177" s="41">
        <v>500.35</v>
      </c>
      <c r="K177" s="41">
        <v>512.04999999999995</v>
      </c>
      <c r="L177" s="41">
        <v>525.85</v>
      </c>
      <c r="M177" s="31">
        <v>498.25</v>
      </c>
      <c r="N177" s="31">
        <v>472.75</v>
      </c>
      <c r="O177" s="42">
        <v>83282700</v>
      </c>
      <c r="P177" s="43">
        <v>-1.8786077808518632E-3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231.4</v>
      </c>
      <c r="F178" s="40">
        <v>228.81666666666669</v>
      </c>
      <c r="G178" s="41">
        <v>220.78333333333339</v>
      </c>
      <c r="H178" s="41">
        <v>210.16666666666669</v>
      </c>
      <c r="I178" s="41">
        <v>202.13333333333338</v>
      </c>
      <c r="J178" s="41">
        <v>239.43333333333339</v>
      </c>
      <c r="K178" s="41">
        <v>247.4666666666667</v>
      </c>
      <c r="L178" s="41">
        <v>258.08333333333337</v>
      </c>
      <c r="M178" s="31">
        <v>236.85</v>
      </c>
      <c r="N178" s="31">
        <v>218.2</v>
      </c>
      <c r="O178" s="42">
        <v>112893750</v>
      </c>
      <c r="P178" s="43">
        <v>5.4473236239833557E-2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1348.55</v>
      </c>
      <c r="F179" s="40">
        <v>1353.2</v>
      </c>
      <c r="G179" s="41">
        <v>1326.5</v>
      </c>
      <c r="H179" s="41">
        <v>1304.45</v>
      </c>
      <c r="I179" s="41">
        <v>1277.75</v>
      </c>
      <c r="J179" s="41">
        <v>1375.25</v>
      </c>
      <c r="K179" s="41">
        <v>1401.9500000000003</v>
      </c>
      <c r="L179" s="41">
        <v>1424</v>
      </c>
      <c r="M179" s="31">
        <v>1379.9</v>
      </c>
      <c r="N179" s="31">
        <v>1331.15</v>
      </c>
      <c r="O179" s="42">
        <v>44203400</v>
      </c>
      <c r="P179" s="43">
        <v>7.8099261642216233E-3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3617.4</v>
      </c>
      <c r="F180" s="40">
        <v>3617.4666666666667</v>
      </c>
      <c r="G180" s="41">
        <v>3590.0833333333335</v>
      </c>
      <c r="H180" s="41">
        <v>3562.7666666666669</v>
      </c>
      <c r="I180" s="41">
        <v>3535.3833333333337</v>
      </c>
      <c r="J180" s="41">
        <v>3644.7833333333333</v>
      </c>
      <c r="K180" s="41">
        <v>3672.1666666666665</v>
      </c>
      <c r="L180" s="41">
        <v>3699.4833333333331</v>
      </c>
      <c r="M180" s="31">
        <v>3644.85</v>
      </c>
      <c r="N180" s="31">
        <v>3590.15</v>
      </c>
      <c r="O180" s="42">
        <v>15478800</v>
      </c>
      <c r="P180" s="43">
        <v>3.4381828752430788E-2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1545.45</v>
      </c>
      <c r="F181" s="40">
        <v>1546.5833333333333</v>
      </c>
      <c r="G181" s="41">
        <v>1515.8666666666666</v>
      </c>
      <c r="H181" s="41">
        <v>1486.2833333333333</v>
      </c>
      <c r="I181" s="41">
        <v>1455.5666666666666</v>
      </c>
      <c r="J181" s="41">
        <v>1576.1666666666665</v>
      </c>
      <c r="K181" s="41">
        <v>1606.8833333333332</v>
      </c>
      <c r="L181" s="41">
        <v>1636.4666666666665</v>
      </c>
      <c r="M181" s="31">
        <v>1577.3</v>
      </c>
      <c r="N181" s="31">
        <v>1517</v>
      </c>
      <c r="O181" s="42">
        <v>11634000</v>
      </c>
      <c r="P181" s="43">
        <v>1.2321186175211444E-2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2421.25</v>
      </c>
      <c r="F182" s="40">
        <v>2447.3666666666668</v>
      </c>
      <c r="G182" s="41">
        <v>2386.0333333333338</v>
      </c>
      <c r="H182" s="41">
        <v>2350.8166666666671</v>
      </c>
      <c r="I182" s="41">
        <v>2289.483333333334</v>
      </c>
      <c r="J182" s="41">
        <v>2482.5833333333335</v>
      </c>
      <c r="K182" s="41">
        <v>2543.9166666666665</v>
      </c>
      <c r="L182" s="41">
        <v>2579.1333333333332</v>
      </c>
      <c r="M182" s="31">
        <v>2508.6999999999998</v>
      </c>
      <c r="N182" s="31">
        <v>2412.15</v>
      </c>
      <c r="O182" s="42">
        <v>5196750</v>
      </c>
      <c r="P182" s="43">
        <v>0.14245671887881287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2991.35</v>
      </c>
      <c r="F183" s="40">
        <v>3007.8666666666668</v>
      </c>
      <c r="G183" s="41">
        <v>2928.7333333333336</v>
      </c>
      <c r="H183" s="41">
        <v>2866.1166666666668</v>
      </c>
      <c r="I183" s="41">
        <v>2786.9833333333336</v>
      </c>
      <c r="J183" s="41">
        <v>3070.4833333333336</v>
      </c>
      <c r="K183" s="41">
        <v>3149.6166666666668</v>
      </c>
      <c r="L183" s="41">
        <v>3212.2333333333336</v>
      </c>
      <c r="M183" s="31">
        <v>3087</v>
      </c>
      <c r="N183" s="31">
        <v>2945.25</v>
      </c>
      <c r="O183" s="42">
        <v>646000</v>
      </c>
      <c r="P183" s="43">
        <v>1.973164956590371E-2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501</v>
      </c>
      <c r="F184" s="40">
        <v>504.75</v>
      </c>
      <c r="G184" s="41">
        <v>492.79999999999995</v>
      </c>
      <c r="H184" s="41">
        <v>484.59999999999997</v>
      </c>
      <c r="I184" s="41">
        <v>472.64999999999992</v>
      </c>
      <c r="J184" s="41">
        <v>512.95000000000005</v>
      </c>
      <c r="K184" s="41">
        <v>524.90000000000009</v>
      </c>
      <c r="L184" s="41">
        <v>533.1</v>
      </c>
      <c r="M184" s="31">
        <v>516.70000000000005</v>
      </c>
      <c r="N184" s="31">
        <v>496.55</v>
      </c>
      <c r="O184" s="42">
        <v>4312500</v>
      </c>
      <c r="P184" s="43">
        <v>-2.6743398781313474E-2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1112.1500000000001</v>
      </c>
      <c r="F185" s="40">
        <v>1113.8999999999999</v>
      </c>
      <c r="G185" s="41">
        <v>1085.2999999999997</v>
      </c>
      <c r="H185" s="41">
        <v>1058.4499999999998</v>
      </c>
      <c r="I185" s="41">
        <v>1029.8499999999997</v>
      </c>
      <c r="J185" s="41">
        <v>1140.7499999999998</v>
      </c>
      <c r="K185" s="41">
        <v>1169.3499999999997</v>
      </c>
      <c r="L185" s="41">
        <v>1196.1999999999998</v>
      </c>
      <c r="M185" s="31">
        <v>1142.5</v>
      </c>
      <c r="N185" s="31">
        <v>1087.05</v>
      </c>
      <c r="O185" s="42">
        <v>1890075</v>
      </c>
      <c r="P185" s="43">
        <v>1.536688436419516E-3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581.45000000000005</v>
      </c>
      <c r="F186" s="40">
        <v>581.66666666666663</v>
      </c>
      <c r="G186" s="41">
        <v>571.33333333333326</v>
      </c>
      <c r="H186" s="41">
        <v>561.21666666666658</v>
      </c>
      <c r="I186" s="41">
        <v>550.88333333333321</v>
      </c>
      <c r="J186" s="41">
        <v>591.7833333333333</v>
      </c>
      <c r="K186" s="41">
        <v>602.11666666666656</v>
      </c>
      <c r="L186" s="41">
        <v>612.23333333333335</v>
      </c>
      <c r="M186" s="31">
        <v>592</v>
      </c>
      <c r="N186" s="31">
        <v>571.54999999999995</v>
      </c>
      <c r="O186" s="42">
        <v>8089200</v>
      </c>
      <c r="P186" s="43">
        <v>-9.938313913639479E-3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1666.65</v>
      </c>
      <c r="F187" s="40">
        <v>1669.95</v>
      </c>
      <c r="G187" s="41">
        <v>1644.95</v>
      </c>
      <c r="H187" s="41">
        <v>1623.25</v>
      </c>
      <c r="I187" s="41">
        <v>1598.25</v>
      </c>
      <c r="J187" s="41">
        <v>1691.65</v>
      </c>
      <c r="K187" s="41">
        <v>1716.65</v>
      </c>
      <c r="L187" s="41">
        <v>1738.3500000000001</v>
      </c>
      <c r="M187" s="31">
        <v>1694.95</v>
      </c>
      <c r="N187" s="31">
        <v>1648.25</v>
      </c>
      <c r="O187" s="42">
        <v>1339100</v>
      </c>
      <c r="P187" s="43">
        <v>-1.1880165289256199E-2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7161.4</v>
      </c>
      <c r="F188" s="40">
        <v>7204.05</v>
      </c>
      <c r="G188" s="41">
        <v>7078.1</v>
      </c>
      <c r="H188" s="41">
        <v>6994.8</v>
      </c>
      <c r="I188" s="41">
        <v>6868.85</v>
      </c>
      <c r="J188" s="41">
        <v>7287.35</v>
      </c>
      <c r="K188" s="41">
        <v>7413.2999999999993</v>
      </c>
      <c r="L188" s="41">
        <v>7496.6</v>
      </c>
      <c r="M188" s="31">
        <v>7330</v>
      </c>
      <c r="N188" s="31">
        <v>7120.75</v>
      </c>
      <c r="O188" s="42">
        <v>2481100</v>
      </c>
      <c r="P188" s="43">
        <v>9.274702029858032E-3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717.8</v>
      </c>
      <c r="F189" s="40">
        <v>721.93333333333339</v>
      </c>
      <c r="G189" s="41">
        <v>708.01666666666677</v>
      </c>
      <c r="H189" s="41">
        <v>698.23333333333335</v>
      </c>
      <c r="I189" s="41">
        <v>684.31666666666672</v>
      </c>
      <c r="J189" s="41">
        <v>731.71666666666681</v>
      </c>
      <c r="K189" s="41">
        <v>745.63333333333333</v>
      </c>
      <c r="L189" s="41">
        <v>755.41666666666686</v>
      </c>
      <c r="M189" s="31">
        <v>735.85</v>
      </c>
      <c r="N189" s="31">
        <v>712.15</v>
      </c>
      <c r="O189" s="42">
        <v>25837500</v>
      </c>
      <c r="P189" s="43">
        <v>-3.7094591207579328E-3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357.35</v>
      </c>
      <c r="F190" s="40">
        <v>357.40000000000003</v>
      </c>
      <c r="G190" s="41">
        <v>348.30000000000007</v>
      </c>
      <c r="H190" s="41">
        <v>339.25000000000006</v>
      </c>
      <c r="I190" s="41">
        <v>330.15000000000009</v>
      </c>
      <c r="J190" s="41">
        <v>366.45000000000005</v>
      </c>
      <c r="K190" s="41">
        <v>375.55000000000007</v>
      </c>
      <c r="L190" s="41">
        <v>384.6</v>
      </c>
      <c r="M190" s="31">
        <v>366.5</v>
      </c>
      <c r="N190" s="31">
        <v>348.35</v>
      </c>
      <c r="O190" s="42">
        <v>126464500</v>
      </c>
      <c r="P190" s="43">
        <v>-8.5721283370071024E-4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1253.3</v>
      </c>
      <c r="F191" s="40">
        <v>1267.2166666666665</v>
      </c>
      <c r="G191" s="41">
        <v>1235.0333333333328</v>
      </c>
      <c r="H191" s="41">
        <v>1216.7666666666664</v>
      </c>
      <c r="I191" s="41">
        <v>1184.5833333333328</v>
      </c>
      <c r="J191" s="41">
        <v>1285.4833333333329</v>
      </c>
      <c r="K191" s="41">
        <v>1317.6666666666667</v>
      </c>
      <c r="L191" s="41">
        <v>1335.9333333333329</v>
      </c>
      <c r="M191" s="31">
        <v>1299.4000000000001</v>
      </c>
      <c r="N191" s="31">
        <v>1248.95</v>
      </c>
      <c r="O191" s="42">
        <v>2346000</v>
      </c>
      <c r="P191" s="43">
        <v>0.1890522047643183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704.85</v>
      </c>
      <c r="F192" s="40">
        <v>708.75</v>
      </c>
      <c r="G192" s="41">
        <v>693.5</v>
      </c>
      <c r="H192" s="41">
        <v>682.15</v>
      </c>
      <c r="I192" s="41">
        <v>666.9</v>
      </c>
      <c r="J192" s="41">
        <v>720.1</v>
      </c>
      <c r="K192" s="41">
        <v>735.35</v>
      </c>
      <c r="L192" s="41">
        <v>746.7</v>
      </c>
      <c r="M192" s="31">
        <v>724</v>
      </c>
      <c r="N192" s="31">
        <v>697.4</v>
      </c>
      <c r="O192" s="42">
        <v>32232000</v>
      </c>
      <c r="P192" s="43">
        <v>-3.4692606258086157E-2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322.45</v>
      </c>
      <c r="F193" s="40">
        <v>319.08333333333331</v>
      </c>
      <c r="G193" s="41">
        <v>311.01666666666665</v>
      </c>
      <c r="H193" s="41">
        <v>299.58333333333331</v>
      </c>
      <c r="I193" s="41">
        <v>291.51666666666665</v>
      </c>
      <c r="J193" s="41">
        <v>330.51666666666665</v>
      </c>
      <c r="K193" s="41">
        <v>338.58333333333337</v>
      </c>
      <c r="L193" s="41">
        <v>350.01666666666665</v>
      </c>
      <c r="M193" s="31">
        <v>327.14999999999998</v>
      </c>
      <c r="N193" s="31">
        <v>307.64999999999998</v>
      </c>
      <c r="O193" s="42">
        <v>76086000</v>
      </c>
      <c r="P193" s="43">
        <v>0.10625490709238419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78" t="s">
        <v>16</v>
      </c>
      <c r="B8" s="480"/>
      <c r="C8" s="484" t="s">
        <v>20</v>
      </c>
      <c r="D8" s="484" t="s">
        <v>21</v>
      </c>
      <c r="E8" s="475" t="s">
        <v>22</v>
      </c>
      <c r="F8" s="476"/>
      <c r="G8" s="477"/>
      <c r="H8" s="475" t="s">
        <v>23</v>
      </c>
      <c r="I8" s="476"/>
      <c r="J8" s="477"/>
      <c r="K8" s="26"/>
      <c r="L8" s="53"/>
      <c r="M8" s="53"/>
      <c r="N8" s="1"/>
      <c r="O8" s="1"/>
    </row>
    <row r="9" spans="1:15" ht="36" customHeight="1">
      <c r="A9" s="482"/>
      <c r="B9" s="483"/>
      <c r="C9" s="483"/>
      <c r="D9" s="48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18266.599999999999</v>
      </c>
      <c r="D10" s="35">
        <v>18311.416666666664</v>
      </c>
      <c r="E10" s="35">
        <v>18164.533333333329</v>
      </c>
      <c r="F10" s="35">
        <v>18062.466666666664</v>
      </c>
      <c r="G10" s="35">
        <v>17915.583333333328</v>
      </c>
      <c r="H10" s="35">
        <v>18413.48333333333</v>
      </c>
      <c r="I10" s="35">
        <v>18560.366666666661</v>
      </c>
      <c r="J10" s="35">
        <v>18662.433333333331</v>
      </c>
      <c r="K10" s="37">
        <v>18458.3</v>
      </c>
      <c r="L10" s="37">
        <v>18209.349999999999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39518.199999999997</v>
      </c>
      <c r="D11" s="40">
        <v>39528.51666666667</v>
      </c>
      <c r="E11" s="40">
        <v>39282.483333333337</v>
      </c>
      <c r="F11" s="40">
        <v>39046.76666666667</v>
      </c>
      <c r="G11" s="40">
        <v>38800.733333333337</v>
      </c>
      <c r="H11" s="40">
        <v>39764.233333333337</v>
      </c>
      <c r="I11" s="40">
        <v>40010.266666666677</v>
      </c>
      <c r="J11" s="40">
        <v>40245.983333333337</v>
      </c>
      <c r="K11" s="31">
        <v>39774.550000000003</v>
      </c>
      <c r="L11" s="31">
        <v>39292.800000000003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2417.65</v>
      </c>
      <c r="D12" s="40">
        <v>2433.8333333333335</v>
      </c>
      <c r="E12" s="40">
        <v>2389.1166666666668</v>
      </c>
      <c r="F12" s="40">
        <v>2360.5833333333335</v>
      </c>
      <c r="G12" s="40">
        <v>2315.8666666666668</v>
      </c>
      <c r="H12" s="40">
        <v>2462.3666666666668</v>
      </c>
      <c r="I12" s="40">
        <v>2507.083333333333</v>
      </c>
      <c r="J12" s="40">
        <v>2535.6166666666668</v>
      </c>
      <c r="K12" s="31">
        <v>2478.5500000000002</v>
      </c>
      <c r="L12" s="31">
        <v>2405.3000000000002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5201.3500000000004</v>
      </c>
      <c r="D13" s="40">
        <v>5219.833333333333</v>
      </c>
      <c r="E13" s="40">
        <v>5153.2166666666662</v>
      </c>
      <c r="F13" s="40">
        <v>5105.083333333333</v>
      </c>
      <c r="G13" s="40">
        <v>5038.4666666666662</v>
      </c>
      <c r="H13" s="40">
        <v>5267.9666666666662</v>
      </c>
      <c r="I13" s="40">
        <v>5334.583333333333</v>
      </c>
      <c r="J13" s="40">
        <v>5382.7166666666662</v>
      </c>
      <c r="K13" s="31">
        <v>5286.45</v>
      </c>
      <c r="L13" s="31">
        <v>5171.7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36846.800000000003</v>
      </c>
      <c r="D14" s="40">
        <v>36948.400000000001</v>
      </c>
      <c r="E14" s="40">
        <v>36432.9</v>
      </c>
      <c r="F14" s="40">
        <v>36019</v>
      </c>
      <c r="G14" s="40">
        <v>35503.5</v>
      </c>
      <c r="H14" s="40">
        <v>37362.300000000003</v>
      </c>
      <c r="I14" s="40">
        <v>37877.800000000003</v>
      </c>
      <c r="J14" s="40">
        <v>38291.700000000004</v>
      </c>
      <c r="K14" s="31">
        <v>37463.9</v>
      </c>
      <c r="L14" s="31">
        <v>36534.5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4212.2</v>
      </c>
      <c r="D15" s="40">
        <v>4240.0333333333328</v>
      </c>
      <c r="E15" s="40">
        <v>4157.9166666666661</v>
      </c>
      <c r="F15" s="40">
        <v>4103.6333333333332</v>
      </c>
      <c r="G15" s="40">
        <v>4021.5166666666664</v>
      </c>
      <c r="H15" s="40">
        <v>4294.3166666666657</v>
      </c>
      <c r="I15" s="40">
        <v>4376.4333333333325</v>
      </c>
      <c r="J15" s="40">
        <v>4430.7166666666653</v>
      </c>
      <c r="K15" s="31">
        <v>4322.1499999999996</v>
      </c>
      <c r="L15" s="31">
        <v>4185.75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8709.15</v>
      </c>
      <c r="D16" s="40">
        <v>8733.8666666666668</v>
      </c>
      <c r="E16" s="40">
        <v>8599.7833333333328</v>
      </c>
      <c r="F16" s="40">
        <v>8490.4166666666661</v>
      </c>
      <c r="G16" s="40">
        <v>8356.3333333333321</v>
      </c>
      <c r="H16" s="40">
        <v>8843.2333333333336</v>
      </c>
      <c r="I16" s="40">
        <v>8977.3166666666657</v>
      </c>
      <c r="J16" s="40">
        <v>9086.6833333333343</v>
      </c>
      <c r="K16" s="31">
        <v>8867.9500000000007</v>
      </c>
      <c r="L16" s="31">
        <v>8624.5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2263.6</v>
      </c>
      <c r="D17" s="40">
        <v>2281.2000000000003</v>
      </c>
      <c r="E17" s="40">
        <v>2203.4000000000005</v>
      </c>
      <c r="F17" s="40">
        <v>2143.2000000000003</v>
      </c>
      <c r="G17" s="40">
        <v>2065.4000000000005</v>
      </c>
      <c r="H17" s="40">
        <v>2341.4000000000005</v>
      </c>
      <c r="I17" s="40">
        <v>2419.2000000000007</v>
      </c>
      <c r="J17" s="40">
        <v>2479.4000000000005</v>
      </c>
      <c r="K17" s="31">
        <v>2359</v>
      </c>
      <c r="L17" s="31">
        <v>2221</v>
      </c>
      <c r="M17" s="31">
        <v>38.17624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1157.25</v>
      </c>
      <c r="D18" s="40">
        <v>1165.2</v>
      </c>
      <c r="E18" s="40">
        <v>1142.0500000000002</v>
      </c>
      <c r="F18" s="40">
        <v>1126.8500000000001</v>
      </c>
      <c r="G18" s="40">
        <v>1103.7000000000003</v>
      </c>
      <c r="H18" s="40">
        <v>1180.4000000000001</v>
      </c>
      <c r="I18" s="40">
        <v>1203.5500000000002</v>
      </c>
      <c r="J18" s="40">
        <v>1218.75</v>
      </c>
      <c r="K18" s="31">
        <v>1188.3499999999999</v>
      </c>
      <c r="L18" s="31">
        <v>1150</v>
      </c>
      <c r="M18" s="31">
        <v>5.4129199999999997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1013.25</v>
      </c>
      <c r="D19" s="40">
        <v>1031.3333333333333</v>
      </c>
      <c r="E19" s="40">
        <v>952.41666666666652</v>
      </c>
      <c r="F19" s="40">
        <v>891.58333333333326</v>
      </c>
      <c r="G19" s="40">
        <v>812.66666666666652</v>
      </c>
      <c r="H19" s="40">
        <v>1092.1666666666665</v>
      </c>
      <c r="I19" s="40">
        <v>1171.083333333333</v>
      </c>
      <c r="J19" s="40">
        <v>1231.9166666666665</v>
      </c>
      <c r="K19" s="31">
        <v>1110.25</v>
      </c>
      <c r="L19" s="31">
        <v>970.5</v>
      </c>
      <c r="M19" s="31">
        <v>30.666239999999998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20686.099999999999</v>
      </c>
      <c r="D20" s="40">
        <v>20793.666666666668</v>
      </c>
      <c r="E20" s="40">
        <v>20221.333333333336</v>
      </c>
      <c r="F20" s="40">
        <v>19756.566666666669</v>
      </c>
      <c r="G20" s="40">
        <v>19184.233333333337</v>
      </c>
      <c r="H20" s="40">
        <v>21258.433333333334</v>
      </c>
      <c r="I20" s="40">
        <v>21830.76666666667</v>
      </c>
      <c r="J20" s="40">
        <v>22295.533333333333</v>
      </c>
      <c r="K20" s="31">
        <v>21366</v>
      </c>
      <c r="L20" s="31">
        <v>20328.900000000001</v>
      </c>
      <c r="M20" s="31">
        <v>0.43185000000000001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1589.7</v>
      </c>
      <c r="D21" s="40">
        <v>1578.7166666666665</v>
      </c>
      <c r="E21" s="40">
        <v>1550.083333333333</v>
      </c>
      <c r="F21" s="40">
        <v>1510.4666666666665</v>
      </c>
      <c r="G21" s="40">
        <v>1481.833333333333</v>
      </c>
      <c r="H21" s="40">
        <v>1618.333333333333</v>
      </c>
      <c r="I21" s="40">
        <v>1646.9666666666667</v>
      </c>
      <c r="J21" s="40">
        <v>1686.583333333333</v>
      </c>
      <c r="K21" s="31">
        <v>1607.35</v>
      </c>
      <c r="L21" s="31">
        <v>1539.1</v>
      </c>
      <c r="M21" s="31">
        <v>27.689969999999999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1179.1500000000001</v>
      </c>
      <c r="D22" s="40">
        <v>1170.4833333333333</v>
      </c>
      <c r="E22" s="40">
        <v>1130.9666666666667</v>
      </c>
      <c r="F22" s="40">
        <v>1082.7833333333333</v>
      </c>
      <c r="G22" s="40">
        <v>1043.2666666666667</v>
      </c>
      <c r="H22" s="40">
        <v>1218.6666666666667</v>
      </c>
      <c r="I22" s="40">
        <v>1258.1833333333336</v>
      </c>
      <c r="J22" s="40">
        <v>1306.3666666666668</v>
      </c>
      <c r="K22" s="31">
        <v>1210</v>
      </c>
      <c r="L22" s="31">
        <v>1122.3</v>
      </c>
      <c r="M22" s="31">
        <v>2.4162300000000001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794.9</v>
      </c>
      <c r="D23" s="40">
        <v>791.76666666666677</v>
      </c>
      <c r="E23" s="40">
        <v>780.63333333333355</v>
      </c>
      <c r="F23" s="40">
        <v>766.36666666666679</v>
      </c>
      <c r="G23" s="40">
        <v>755.23333333333358</v>
      </c>
      <c r="H23" s="40">
        <v>806.03333333333353</v>
      </c>
      <c r="I23" s="40">
        <v>817.16666666666674</v>
      </c>
      <c r="J23" s="40">
        <v>831.43333333333351</v>
      </c>
      <c r="K23" s="31">
        <v>802.9</v>
      </c>
      <c r="L23" s="31">
        <v>777.5</v>
      </c>
      <c r="M23" s="31">
        <v>54.670490000000001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1403.05</v>
      </c>
      <c r="D24" s="40">
        <v>1411</v>
      </c>
      <c r="E24" s="40">
        <v>1382.05</v>
      </c>
      <c r="F24" s="40">
        <v>1361.05</v>
      </c>
      <c r="G24" s="40">
        <v>1332.1</v>
      </c>
      <c r="H24" s="40">
        <v>1432</v>
      </c>
      <c r="I24" s="40">
        <v>1460.9499999999998</v>
      </c>
      <c r="J24" s="40">
        <v>1481.95</v>
      </c>
      <c r="K24" s="31">
        <v>1439.95</v>
      </c>
      <c r="L24" s="31">
        <v>1390</v>
      </c>
      <c r="M24" s="31">
        <v>4.9798200000000001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1710.2</v>
      </c>
      <c r="D25" s="40">
        <v>1713.3999999999999</v>
      </c>
      <c r="E25" s="40">
        <v>1676.7999999999997</v>
      </c>
      <c r="F25" s="40">
        <v>1643.3999999999999</v>
      </c>
      <c r="G25" s="40">
        <v>1606.7999999999997</v>
      </c>
      <c r="H25" s="40">
        <v>1746.7999999999997</v>
      </c>
      <c r="I25" s="40">
        <v>1783.3999999999996</v>
      </c>
      <c r="J25" s="40">
        <v>1816.7999999999997</v>
      </c>
      <c r="K25" s="31">
        <v>1750</v>
      </c>
      <c r="L25" s="31">
        <v>1680</v>
      </c>
      <c r="M25" s="31">
        <v>0.70059000000000005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103.75</v>
      </c>
      <c r="D26" s="40">
        <v>104.60000000000001</v>
      </c>
      <c r="E26" s="40">
        <v>102.30000000000001</v>
      </c>
      <c r="F26" s="40">
        <v>100.85000000000001</v>
      </c>
      <c r="G26" s="40">
        <v>98.550000000000011</v>
      </c>
      <c r="H26" s="40">
        <v>106.05000000000001</v>
      </c>
      <c r="I26" s="40">
        <v>108.35</v>
      </c>
      <c r="J26" s="40">
        <v>109.80000000000001</v>
      </c>
      <c r="K26" s="31">
        <v>106.9</v>
      </c>
      <c r="L26" s="31">
        <v>103.15</v>
      </c>
      <c r="M26" s="31">
        <v>30.34976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252.5</v>
      </c>
      <c r="D27" s="40">
        <v>251.48333333333335</v>
      </c>
      <c r="E27" s="40">
        <v>246.36666666666667</v>
      </c>
      <c r="F27" s="40">
        <v>240.23333333333332</v>
      </c>
      <c r="G27" s="40">
        <v>235.11666666666665</v>
      </c>
      <c r="H27" s="40">
        <v>257.61666666666667</v>
      </c>
      <c r="I27" s="40">
        <v>262.73333333333335</v>
      </c>
      <c r="J27" s="40">
        <v>268.86666666666673</v>
      </c>
      <c r="K27" s="31">
        <v>256.60000000000002</v>
      </c>
      <c r="L27" s="31">
        <v>245.35</v>
      </c>
      <c r="M27" s="31">
        <v>35.657130000000002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2216.25</v>
      </c>
      <c r="D28" s="40">
        <v>2195.4500000000003</v>
      </c>
      <c r="E28" s="40">
        <v>2160.9000000000005</v>
      </c>
      <c r="F28" s="40">
        <v>2105.5500000000002</v>
      </c>
      <c r="G28" s="40">
        <v>2071.0000000000005</v>
      </c>
      <c r="H28" s="40">
        <v>2250.8000000000006</v>
      </c>
      <c r="I28" s="40">
        <v>2285.3500000000008</v>
      </c>
      <c r="J28" s="40">
        <v>2340.7000000000007</v>
      </c>
      <c r="K28" s="31">
        <v>2230</v>
      </c>
      <c r="L28" s="31">
        <v>2140.1</v>
      </c>
      <c r="M28" s="31">
        <v>0.77768999999999999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776.7</v>
      </c>
      <c r="D29" s="40">
        <v>779.18333333333339</v>
      </c>
      <c r="E29" s="40">
        <v>765.36666666666679</v>
      </c>
      <c r="F29" s="40">
        <v>754.03333333333342</v>
      </c>
      <c r="G29" s="40">
        <v>740.21666666666681</v>
      </c>
      <c r="H29" s="40">
        <v>790.51666666666677</v>
      </c>
      <c r="I29" s="40">
        <v>804.33333333333337</v>
      </c>
      <c r="J29" s="40">
        <v>815.66666666666674</v>
      </c>
      <c r="K29" s="31">
        <v>793</v>
      </c>
      <c r="L29" s="31">
        <v>767.85</v>
      </c>
      <c r="M29" s="31">
        <v>2.8077999999999999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3824.1</v>
      </c>
      <c r="D30" s="40">
        <v>3810.4666666666672</v>
      </c>
      <c r="E30" s="40">
        <v>3751.9333333333343</v>
      </c>
      <c r="F30" s="40">
        <v>3679.7666666666673</v>
      </c>
      <c r="G30" s="40">
        <v>3621.2333333333345</v>
      </c>
      <c r="H30" s="40">
        <v>3882.6333333333341</v>
      </c>
      <c r="I30" s="40">
        <v>3941.166666666667</v>
      </c>
      <c r="J30" s="40">
        <v>4013.3333333333339</v>
      </c>
      <c r="K30" s="31">
        <v>3869</v>
      </c>
      <c r="L30" s="31">
        <v>3738.3</v>
      </c>
      <c r="M30" s="31">
        <v>1.4323300000000001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704.05</v>
      </c>
      <c r="D31" s="40">
        <v>702.18333333333339</v>
      </c>
      <c r="E31" s="40">
        <v>694.36666666666679</v>
      </c>
      <c r="F31" s="40">
        <v>684.68333333333339</v>
      </c>
      <c r="G31" s="40">
        <v>676.86666666666679</v>
      </c>
      <c r="H31" s="40">
        <v>711.86666666666679</v>
      </c>
      <c r="I31" s="40">
        <v>719.68333333333339</v>
      </c>
      <c r="J31" s="40">
        <v>729.36666666666679</v>
      </c>
      <c r="K31" s="31">
        <v>710</v>
      </c>
      <c r="L31" s="31">
        <v>692.5</v>
      </c>
      <c r="M31" s="31">
        <v>11.725820000000001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392.75</v>
      </c>
      <c r="D32" s="40">
        <v>393.41666666666669</v>
      </c>
      <c r="E32" s="40">
        <v>386.93333333333339</v>
      </c>
      <c r="F32" s="40">
        <v>381.11666666666673</v>
      </c>
      <c r="G32" s="40">
        <v>374.63333333333344</v>
      </c>
      <c r="H32" s="40">
        <v>399.23333333333335</v>
      </c>
      <c r="I32" s="40">
        <v>405.71666666666658</v>
      </c>
      <c r="J32" s="40">
        <v>411.5333333333333</v>
      </c>
      <c r="K32" s="31">
        <v>399.9</v>
      </c>
      <c r="L32" s="31">
        <v>387.6</v>
      </c>
      <c r="M32" s="31">
        <v>52.453330000000001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4146.75</v>
      </c>
      <c r="D33" s="40">
        <v>4199.7</v>
      </c>
      <c r="E33" s="40">
        <v>4082.0499999999993</v>
      </c>
      <c r="F33" s="40">
        <v>4017.3499999999995</v>
      </c>
      <c r="G33" s="40">
        <v>3899.6999999999989</v>
      </c>
      <c r="H33" s="40">
        <v>4264.3999999999996</v>
      </c>
      <c r="I33" s="40">
        <v>4382.0499999999993</v>
      </c>
      <c r="J33" s="40">
        <v>4446.75</v>
      </c>
      <c r="K33" s="31">
        <v>4317.3500000000004</v>
      </c>
      <c r="L33" s="31">
        <v>4135</v>
      </c>
      <c r="M33" s="31">
        <v>5.1032099999999998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225.7</v>
      </c>
      <c r="D34" s="40">
        <v>226.76666666666665</v>
      </c>
      <c r="E34" s="40">
        <v>219.6333333333333</v>
      </c>
      <c r="F34" s="40">
        <v>213.56666666666663</v>
      </c>
      <c r="G34" s="40">
        <v>206.43333333333328</v>
      </c>
      <c r="H34" s="40">
        <v>232.83333333333331</v>
      </c>
      <c r="I34" s="40">
        <v>239.96666666666664</v>
      </c>
      <c r="J34" s="40">
        <v>246.03333333333333</v>
      </c>
      <c r="K34" s="31">
        <v>233.9</v>
      </c>
      <c r="L34" s="31">
        <v>220.7</v>
      </c>
      <c r="M34" s="31">
        <v>61.637149999999998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136.6</v>
      </c>
      <c r="D35" s="40">
        <v>137.31666666666669</v>
      </c>
      <c r="E35" s="40">
        <v>133.88333333333338</v>
      </c>
      <c r="F35" s="40">
        <v>131.16666666666669</v>
      </c>
      <c r="G35" s="40">
        <v>127.73333333333338</v>
      </c>
      <c r="H35" s="40">
        <v>140.03333333333339</v>
      </c>
      <c r="I35" s="40">
        <v>143.46666666666673</v>
      </c>
      <c r="J35" s="40">
        <v>146.18333333333339</v>
      </c>
      <c r="K35" s="31">
        <v>140.75</v>
      </c>
      <c r="L35" s="31">
        <v>134.6</v>
      </c>
      <c r="M35" s="31">
        <v>177.84386000000001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3169.6</v>
      </c>
      <c r="D36" s="40">
        <v>3175.3999999999996</v>
      </c>
      <c r="E36" s="40">
        <v>3130.8499999999995</v>
      </c>
      <c r="F36" s="40">
        <v>3092.1</v>
      </c>
      <c r="G36" s="40">
        <v>3047.5499999999997</v>
      </c>
      <c r="H36" s="40">
        <v>3214.1499999999992</v>
      </c>
      <c r="I36" s="40">
        <v>3258.6999999999994</v>
      </c>
      <c r="J36" s="40">
        <v>3297.4499999999989</v>
      </c>
      <c r="K36" s="31">
        <v>3219.95</v>
      </c>
      <c r="L36" s="31">
        <v>3136.65</v>
      </c>
      <c r="M36" s="31">
        <v>12.055400000000001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701.7</v>
      </c>
      <c r="D37" s="40">
        <v>703.28333333333342</v>
      </c>
      <c r="E37" s="40">
        <v>689.86666666666679</v>
      </c>
      <c r="F37" s="40">
        <v>678.03333333333342</v>
      </c>
      <c r="G37" s="40">
        <v>664.61666666666679</v>
      </c>
      <c r="H37" s="40">
        <v>715.11666666666679</v>
      </c>
      <c r="I37" s="40">
        <v>728.53333333333353</v>
      </c>
      <c r="J37" s="40">
        <v>740.36666666666679</v>
      </c>
      <c r="K37" s="31">
        <v>716.7</v>
      </c>
      <c r="L37" s="31">
        <v>691.45</v>
      </c>
      <c r="M37" s="31">
        <v>20.49982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4596.3999999999996</v>
      </c>
      <c r="D38" s="40">
        <v>4642.2166666666662</v>
      </c>
      <c r="E38" s="40">
        <v>4424.4333333333325</v>
      </c>
      <c r="F38" s="40">
        <v>4252.4666666666662</v>
      </c>
      <c r="G38" s="40">
        <v>4034.6833333333325</v>
      </c>
      <c r="H38" s="40">
        <v>4814.1833333333325</v>
      </c>
      <c r="I38" s="40">
        <v>5031.9666666666672</v>
      </c>
      <c r="J38" s="40">
        <v>5203.9333333333325</v>
      </c>
      <c r="K38" s="31">
        <v>4860</v>
      </c>
      <c r="L38" s="31">
        <v>4470.25</v>
      </c>
      <c r="M38" s="31">
        <v>16.775569999999998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804.8</v>
      </c>
      <c r="D39" s="40">
        <v>803.5333333333333</v>
      </c>
      <c r="E39" s="40">
        <v>793.26666666666665</v>
      </c>
      <c r="F39" s="40">
        <v>781.73333333333335</v>
      </c>
      <c r="G39" s="40">
        <v>771.4666666666667</v>
      </c>
      <c r="H39" s="40">
        <v>815.06666666666661</v>
      </c>
      <c r="I39" s="40">
        <v>825.33333333333326</v>
      </c>
      <c r="J39" s="40">
        <v>836.86666666666656</v>
      </c>
      <c r="K39" s="31">
        <v>813.8</v>
      </c>
      <c r="L39" s="31">
        <v>792</v>
      </c>
      <c r="M39" s="31">
        <v>90.230670000000003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3848.65</v>
      </c>
      <c r="D40" s="40">
        <v>3862.1833333333329</v>
      </c>
      <c r="E40" s="40">
        <v>3814.4666666666658</v>
      </c>
      <c r="F40" s="40">
        <v>3780.2833333333328</v>
      </c>
      <c r="G40" s="40">
        <v>3732.5666666666657</v>
      </c>
      <c r="H40" s="40">
        <v>3896.3666666666659</v>
      </c>
      <c r="I40" s="40">
        <v>3944.083333333333</v>
      </c>
      <c r="J40" s="40">
        <v>3978.266666666666</v>
      </c>
      <c r="K40" s="31">
        <v>3909.9</v>
      </c>
      <c r="L40" s="31">
        <v>3828</v>
      </c>
      <c r="M40" s="31">
        <v>3.2145000000000001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7761.35</v>
      </c>
      <c r="D41" s="40">
        <v>7723.3</v>
      </c>
      <c r="E41" s="40">
        <v>7613.05</v>
      </c>
      <c r="F41" s="40">
        <v>7464.75</v>
      </c>
      <c r="G41" s="40">
        <v>7354.5</v>
      </c>
      <c r="H41" s="40">
        <v>7871.6</v>
      </c>
      <c r="I41" s="40">
        <v>7981.85</v>
      </c>
      <c r="J41" s="40">
        <v>8130.1500000000005</v>
      </c>
      <c r="K41" s="31">
        <v>7833.55</v>
      </c>
      <c r="L41" s="31">
        <v>7575</v>
      </c>
      <c r="M41" s="31">
        <v>11.02899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18603.2</v>
      </c>
      <c r="D42" s="40">
        <v>18690.149999999998</v>
      </c>
      <c r="E42" s="40">
        <v>18317.299999999996</v>
      </c>
      <c r="F42" s="40">
        <v>18031.399999999998</v>
      </c>
      <c r="G42" s="40">
        <v>17658.549999999996</v>
      </c>
      <c r="H42" s="40">
        <v>18976.049999999996</v>
      </c>
      <c r="I42" s="40">
        <v>19348.899999999994</v>
      </c>
      <c r="J42" s="40">
        <v>19634.799999999996</v>
      </c>
      <c r="K42" s="31">
        <v>19063</v>
      </c>
      <c r="L42" s="31">
        <v>18404.25</v>
      </c>
      <c r="M42" s="31">
        <v>2.2479800000000001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4783.8</v>
      </c>
      <c r="D43" s="40">
        <v>4786.1499999999996</v>
      </c>
      <c r="E43" s="40">
        <v>4684.2999999999993</v>
      </c>
      <c r="F43" s="40">
        <v>4584.7999999999993</v>
      </c>
      <c r="G43" s="40">
        <v>4482.9499999999989</v>
      </c>
      <c r="H43" s="40">
        <v>4885.6499999999996</v>
      </c>
      <c r="I43" s="40">
        <v>4987.5</v>
      </c>
      <c r="J43" s="40">
        <v>5087</v>
      </c>
      <c r="K43" s="31">
        <v>4888</v>
      </c>
      <c r="L43" s="31">
        <v>4686.6499999999996</v>
      </c>
      <c r="M43" s="31">
        <v>0.21787999999999999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2487.1999999999998</v>
      </c>
      <c r="D44" s="40">
        <v>2502.2333333333331</v>
      </c>
      <c r="E44" s="40">
        <v>2427.2166666666662</v>
      </c>
      <c r="F44" s="40">
        <v>2367.2333333333331</v>
      </c>
      <c r="G44" s="40">
        <v>2292.2166666666662</v>
      </c>
      <c r="H44" s="40">
        <v>2562.2166666666662</v>
      </c>
      <c r="I44" s="40">
        <v>2637.2333333333336</v>
      </c>
      <c r="J44" s="40">
        <v>2697.2166666666662</v>
      </c>
      <c r="K44" s="31">
        <v>2577.25</v>
      </c>
      <c r="L44" s="31">
        <v>2442.25</v>
      </c>
      <c r="M44" s="31">
        <v>4.07538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316.60000000000002</v>
      </c>
      <c r="D45" s="40">
        <v>315.98333333333335</v>
      </c>
      <c r="E45" s="40">
        <v>311.61666666666667</v>
      </c>
      <c r="F45" s="40">
        <v>306.63333333333333</v>
      </c>
      <c r="G45" s="40">
        <v>302.26666666666665</v>
      </c>
      <c r="H45" s="40">
        <v>320.9666666666667</v>
      </c>
      <c r="I45" s="40">
        <v>325.33333333333337</v>
      </c>
      <c r="J45" s="40">
        <v>330.31666666666672</v>
      </c>
      <c r="K45" s="31">
        <v>320.35000000000002</v>
      </c>
      <c r="L45" s="31">
        <v>311</v>
      </c>
      <c r="M45" s="31">
        <v>51.661670000000001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92.2</v>
      </c>
      <c r="D46" s="40">
        <v>90.733333333333348</v>
      </c>
      <c r="E46" s="40">
        <v>88.366666666666703</v>
      </c>
      <c r="F46" s="40">
        <v>84.53333333333336</v>
      </c>
      <c r="G46" s="40">
        <v>82.166666666666714</v>
      </c>
      <c r="H46" s="40">
        <v>94.566666666666691</v>
      </c>
      <c r="I46" s="40">
        <v>96.933333333333337</v>
      </c>
      <c r="J46" s="40">
        <v>100.76666666666668</v>
      </c>
      <c r="K46" s="31">
        <v>93.1</v>
      </c>
      <c r="L46" s="31">
        <v>86.9</v>
      </c>
      <c r="M46" s="31">
        <v>768.35176000000001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59.6</v>
      </c>
      <c r="D47" s="40">
        <v>59.866666666666674</v>
      </c>
      <c r="E47" s="40">
        <v>58.533333333333346</v>
      </c>
      <c r="F47" s="40">
        <v>57.466666666666669</v>
      </c>
      <c r="G47" s="40">
        <v>56.13333333333334</v>
      </c>
      <c r="H47" s="40">
        <v>60.933333333333351</v>
      </c>
      <c r="I47" s="40">
        <v>62.26666666666668</v>
      </c>
      <c r="J47" s="40">
        <v>63.333333333333357</v>
      </c>
      <c r="K47" s="31">
        <v>61.2</v>
      </c>
      <c r="L47" s="31">
        <v>58.8</v>
      </c>
      <c r="M47" s="31">
        <v>110.4629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2085.4</v>
      </c>
      <c r="D48" s="40">
        <v>2124.7333333333331</v>
      </c>
      <c r="E48" s="40">
        <v>2036.7166666666662</v>
      </c>
      <c r="F48" s="40">
        <v>1988.0333333333333</v>
      </c>
      <c r="G48" s="40">
        <v>1900.0166666666664</v>
      </c>
      <c r="H48" s="40">
        <v>2173.4166666666661</v>
      </c>
      <c r="I48" s="40">
        <v>2261.4333333333334</v>
      </c>
      <c r="J48" s="40">
        <v>2310.1166666666659</v>
      </c>
      <c r="K48" s="31">
        <v>2212.75</v>
      </c>
      <c r="L48" s="31">
        <v>2076.0500000000002</v>
      </c>
      <c r="M48" s="31">
        <v>17.154530000000001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799.6</v>
      </c>
      <c r="D49" s="40">
        <v>805.65</v>
      </c>
      <c r="E49" s="40">
        <v>788.3</v>
      </c>
      <c r="F49" s="40">
        <v>777</v>
      </c>
      <c r="G49" s="40">
        <v>759.65</v>
      </c>
      <c r="H49" s="40">
        <v>816.94999999999993</v>
      </c>
      <c r="I49" s="40">
        <v>834.30000000000007</v>
      </c>
      <c r="J49" s="40">
        <v>845.59999999999991</v>
      </c>
      <c r="K49" s="31">
        <v>823</v>
      </c>
      <c r="L49" s="31">
        <v>794.35</v>
      </c>
      <c r="M49" s="31">
        <v>9.6472099999999994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204.8</v>
      </c>
      <c r="D50" s="40">
        <v>205.95000000000002</v>
      </c>
      <c r="E50" s="40">
        <v>201.70000000000005</v>
      </c>
      <c r="F50" s="40">
        <v>198.60000000000002</v>
      </c>
      <c r="G50" s="40">
        <v>194.35000000000005</v>
      </c>
      <c r="H50" s="40">
        <v>209.05000000000004</v>
      </c>
      <c r="I50" s="40">
        <v>213.29999999999998</v>
      </c>
      <c r="J50" s="40">
        <v>216.40000000000003</v>
      </c>
      <c r="K50" s="31">
        <v>210.2</v>
      </c>
      <c r="L50" s="31">
        <v>202.85</v>
      </c>
      <c r="M50" s="31">
        <v>53.609810000000003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774.05</v>
      </c>
      <c r="D51" s="40">
        <v>778.30000000000007</v>
      </c>
      <c r="E51" s="40">
        <v>757.60000000000014</v>
      </c>
      <c r="F51" s="40">
        <v>741.15000000000009</v>
      </c>
      <c r="G51" s="40">
        <v>720.45000000000016</v>
      </c>
      <c r="H51" s="40">
        <v>794.75000000000011</v>
      </c>
      <c r="I51" s="40">
        <v>815.45000000000016</v>
      </c>
      <c r="J51" s="40">
        <v>831.90000000000009</v>
      </c>
      <c r="K51" s="31">
        <v>799</v>
      </c>
      <c r="L51" s="31">
        <v>761.85</v>
      </c>
      <c r="M51" s="31">
        <v>27.438870000000001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72.900000000000006</v>
      </c>
      <c r="D52" s="40">
        <v>71.583333333333329</v>
      </c>
      <c r="E52" s="40">
        <v>69.566666666666663</v>
      </c>
      <c r="F52" s="40">
        <v>66.233333333333334</v>
      </c>
      <c r="G52" s="40">
        <v>64.216666666666669</v>
      </c>
      <c r="H52" s="40">
        <v>74.916666666666657</v>
      </c>
      <c r="I52" s="40">
        <v>76.933333333333337</v>
      </c>
      <c r="J52" s="40">
        <v>80.266666666666652</v>
      </c>
      <c r="K52" s="31">
        <v>73.599999999999994</v>
      </c>
      <c r="L52" s="31">
        <v>68.25</v>
      </c>
      <c r="M52" s="31">
        <v>906.67103999999995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441.1</v>
      </c>
      <c r="D53" s="40">
        <v>443.45</v>
      </c>
      <c r="E53" s="40">
        <v>434</v>
      </c>
      <c r="F53" s="40">
        <v>426.90000000000003</v>
      </c>
      <c r="G53" s="40">
        <v>417.45000000000005</v>
      </c>
      <c r="H53" s="40">
        <v>450.54999999999995</v>
      </c>
      <c r="I53" s="40">
        <v>459.99999999999989</v>
      </c>
      <c r="J53" s="40">
        <v>467.09999999999991</v>
      </c>
      <c r="K53" s="31">
        <v>452.9</v>
      </c>
      <c r="L53" s="31">
        <v>436.35</v>
      </c>
      <c r="M53" s="31">
        <v>65.434629999999999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708.45</v>
      </c>
      <c r="D54" s="40">
        <v>701.25</v>
      </c>
      <c r="E54" s="40">
        <v>688.6</v>
      </c>
      <c r="F54" s="40">
        <v>668.75</v>
      </c>
      <c r="G54" s="40">
        <v>656.1</v>
      </c>
      <c r="H54" s="40">
        <v>721.1</v>
      </c>
      <c r="I54" s="40">
        <v>733.75000000000011</v>
      </c>
      <c r="J54" s="40">
        <v>753.6</v>
      </c>
      <c r="K54" s="31">
        <v>713.9</v>
      </c>
      <c r="L54" s="31">
        <v>681.4</v>
      </c>
      <c r="M54" s="31">
        <v>212.17305999999999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341.75</v>
      </c>
      <c r="D55" s="40">
        <v>343.05</v>
      </c>
      <c r="E55" s="40">
        <v>339.45000000000005</v>
      </c>
      <c r="F55" s="40">
        <v>337.15000000000003</v>
      </c>
      <c r="G55" s="40">
        <v>333.55000000000007</v>
      </c>
      <c r="H55" s="40">
        <v>345.35</v>
      </c>
      <c r="I55" s="40">
        <v>348.95000000000005</v>
      </c>
      <c r="J55" s="40">
        <v>351.25</v>
      </c>
      <c r="K55" s="31">
        <v>346.65</v>
      </c>
      <c r="L55" s="31">
        <v>340.75</v>
      </c>
      <c r="M55" s="31">
        <v>16.104590000000002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1119.3499999999999</v>
      </c>
      <c r="D56" s="40">
        <v>1126.1499999999999</v>
      </c>
      <c r="E56" s="40">
        <v>1104.2999999999997</v>
      </c>
      <c r="F56" s="40">
        <v>1089.2499999999998</v>
      </c>
      <c r="G56" s="40">
        <v>1067.3999999999996</v>
      </c>
      <c r="H56" s="40">
        <v>1141.1999999999998</v>
      </c>
      <c r="I56" s="40">
        <v>1163.0499999999997</v>
      </c>
      <c r="J56" s="40">
        <v>1178.0999999999999</v>
      </c>
      <c r="K56" s="31">
        <v>1148</v>
      </c>
      <c r="L56" s="31">
        <v>1111.0999999999999</v>
      </c>
      <c r="M56" s="31">
        <v>0.61955000000000005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17145.3</v>
      </c>
      <c r="D57" s="40">
        <v>17194.25</v>
      </c>
      <c r="E57" s="40">
        <v>16952.95</v>
      </c>
      <c r="F57" s="40">
        <v>16760.600000000002</v>
      </c>
      <c r="G57" s="40">
        <v>16519.300000000003</v>
      </c>
      <c r="H57" s="40">
        <v>17386.599999999999</v>
      </c>
      <c r="I57" s="40">
        <v>17627.900000000001</v>
      </c>
      <c r="J57" s="40">
        <v>17820.249999999996</v>
      </c>
      <c r="K57" s="31">
        <v>17435.55</v>
      </c>
      <c r="L57" s="31">
        <v>17001.900000000001</v>
      </c>
      <c r="M57" s="31">
        <v>0.33418999999999999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3762</v>
      </c>
      <c r="D58" s="40">
        <v>3806.4500000000003</v>
      </c>
      <c r="E58" s="40">
        <v>3695.5500000000006</v>
      </c>
      <c r="F58" s="40">
        <v>3629.1000000000004</v>
      </c>
      <c r="G58" s="40">
        <v>3518.2000000000007</v>
      </c>
      <c r="H58" s="40">
        <v>3872.9000000000005</v>
      </c>
      <c r="I58" s="40">
        <v>3983.8</v>
      </c>
      <c r="J58" s="40">
        <v>4050.2500000000005</v>
      </c>
      <c r="K58" s="31">
        <v>3917.35</v>
      </c>
      <c r="L58" s="31">
        <v>3740</v>
      </c>
      <c r="M58" s="31">
        <v>5.2300199999999997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93.35</v>
      </c>
      <c r="D59" s="40">
        <v>94.783333333333346</v>
      </c>
      <c r="E59" s="40">
        <v>91.566666666666691</v>
      </c>
      <c r="F59" s="40">
        <v>89.783333333333346</v>
      </c>
      <c r="G59" s="40">
        <v>86.566666666666691</v>
      </c>
      <c r="H59" s="40">
        <v>96.566666666666691</v>
      </c>
      <c r="I59" s="40">
        <v>99.78333333333336</v>
      </c>
      <c r="J59" s="40">
        <v>101.56666666666669</v>
      </c>
      <c r="K59" s="31">
        <v>98</v>
      </c>
      <c r="L59" s="31">
        <v>93</v>
      </c>
      <c r="M59" s="31">
        <v>65.30686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517.20000000000005</v>
      </c>
      <c r="D60" s="40">
        <v>520.0333333333333</v>
      </c>
      <c r="E60" s="40">
        <v>512.16666666666663</v>
      </c>
      <c r="F60" s="40">
        <v>507.13333333333333</v>
      </c>
      <c r="G60" s="40">
        <v>499.26666666666665</v>
      </c>
      <c r="H60" s="40">
        <v>525.06666666666661</v>
      </c>
      <c r="I60" s="40">
        <v>532.93333333333339</v>
      </c>
      <c r="J60" s="40">
        <v>537.96666666666658</v>
      </c>
      <c r="K60" s="31">
        <v>527.9</v>
      </c>
      <c r="L60" s="31">
        <v>515</v>
      </c>
      <c r="M60" s="31">
        <v>11.59491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195.3</v>
      </c>
      <c r="D61" s="40">
        <v>193.1</v>
      </c>
      <c r="E61" s="40">
        <v>188.85</v>
      </c>
      <c r="F61" s="40">
        <v>182.4</v>
      </c>
      <c r="G61" s="40">
        <v>178.15</v>
      </c>
      <c r="H61" s="40">
        <v>199.54999999999998</v>
      </c>
      <c r="I61" s="40">
        <v>203.79999999999998</v>
      </c>
      <c r="J61" s="40">
        <v>210.24999999999997</v>
      </c>
      <c r="K61" s="31">
        <v>197.35</v>
      </c>
      <c r="L61" s="31">
        <v>186.65</v>
      </c>
      <c r="M61" s="31">
        <v>218.18788000000001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139.55000000000001</v>
      </c>
      <c r="D62" s="40">
        <v>140.41666666666666</v>
      </c>
      <c r="E62" s="40">
        <v>138.23333333333332</v>
      </c>
      <c r="F62" s="40">
        <v>136.91666666666666</v>
      </c>
      <c r="G62" s="40">
        <v>134.73333333333332</v>
      </c>
      <c r="H62" s="40">
        <v>141.73333333333332</v>
      </c>
      <c r="I62" s="40">
        <v>143.91666666666666</v>
      </c>
      <c r="J62" s="40">
        <v>145.23333333333332</v>
      </c>
      <c r="K62" s="31">
        <v>142.6</v>
      </c>
      <c r="L62" s="31">
        <v>139.1</v>
      </c>
      <c r="M62" s="31">
        <v>6.7484299999999999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594.79999999999995</v>
      </c>
      <c r="D63" s="40">
        <v>600.31666666666672</v>
      </c>
      <c r="E63" s="40">
        <v>584.53333333333342</v>
      </c>
      <c r="F63" s="40">
        <v>574.26666666666665</v>
      </c>
      <c r="G63" s="40">
        <v>558.48333333333335</v>
      </c>
      <c r="H63" s="40">
        <v>610.58333333333348</v>
      </c>
      <c r="I63" s="40">
        <v>626.36666666666679</v>
      </c>
      <c r="J63" s="40">
        <v>636.63333333333355</v>
      </c>
      <c r="K63" s="31">
        <v>616.1</v>
      </c>
      <c r="L63" s="31">
        <v>590.04999999999995</v>
      </c>
      <c r="M63" s="31">
        <v>23.956240000000001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905.9</v>
      </c>
      <c r="D64" s="40">
        <v>906.19999999999993</v>
      </c>
      <c r="E64" s="40">
        <v>899.69999999999982</v>
      </c>
      <c r="F64" s="40">
        <v>893.49999999999989</v>
      </c>
      <c r="G64" s="40">
        <v>886.99999999999977</v>
      </c>
      <c r="H64" s="40">
        <v>912.39999999999986</v>
      </c>
      <c r="I64" s="40">
        <v>918.90000000000009</v>
      </c>
      <c r="J64" s="40">
        <v>925.09999999999991</v>
      </c>
      <c r="K64" s="31">
        <v>912.7</v>
      </c>
      <c r="L64" s="31">
        <v>900</v>
      </c>
      <c r="M64" s="31">
        <v>19.41581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167.9</v>
      </c>
      <c r="D65" s="40">
        <v>166.96666666666667</v>
      </c>
      <c r="E65" s="40">
        <v>164.18333333333334</v>
      </c>
      <c r="F65" s="40">
        <v>160.46666666666667</v>
      </c>
      <c r="G65" s="40">
        <v>157.68333333333334</v>
      </c>
      <c r="H65" s="40">
        <v>170.68333333333334</v>
      </c>
      <c r="I65" s="40">
        <v>173.4666666666667</v>
      </c>
      <c r="J65" s="40">
        <v>177.18333333333334</v>
      </c>
      <c r="K65" s="31">
        <v>169.75</v>
      </c>
      <c r="L65" s="31">
        <v>163.25</v>
      </c>
      <c r="M65" s="31">
        <v>21.455670000000001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180.5</v>
      </c>
      <c r="D66" s="40">
        <v>180.43333333333331</v>
      </c>
      <c r="E66" s="40">
        <v>177.46666666666661</v>
      </c>
      <c r="F66" s="40">
        <v>174.43333333333331</v>
      </c>
      <c r="G66" s="40">
        <v>171.46666666666661</v>
      </c>
      <c r="H66" s="40">
        <v>183.46666666666661</v>
      </c>
      <c r="I66" s="40">
        <v>186.43333333333331</v>
      </c>
      <c r="J66" s="40">
        <v>189.46666666666661</v>
      </c>
      <c r="K66" s="31">
        <v>183.4</v>
      </c>
      <c r="L66" s="31">
        <v>177.4</v>
      </c>
      <c r="M66" s="31">
        <v>159.2123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5820.4</v>
      </c>
      <c r="D67" s="40">
        <v>5843.4666666666672</v>
      </c>
      <c r="E67" s="40">
        <v>5656.9333333333343</v>
      </c>
      <c r="F67" s="40">
        <v>5493.4666666666672</v>
      </c>
      <c r="G67" s="40">
        <v>5306.9333333333343</v>
      </c>
      <c r="H67" s="40">
        <v>6006.9333333333343</v>
      </c>
      <c r="I67" s="40">
        <v>6193.4666666666672</v>
      </c>
      <c r="J67" s="40">
        <v>6356.9333333333343</v>
      </c>
      <c r="K67" s="31">
        <v>6030</v>
      </c>
      <c r="L67" s="31">
        <v>5680</v>
      </c>
      <c r="M67" s="31">
        <v>5.5066899999999999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1613.6</v>
      </c>
      <c r="D68" s="40">
        <v>1622.4166666666667</v>
      </c>
      <c r="E68" s="40">
        <v>1596.4333333333334</v>
      </c>
      <c r="F68" s="40">
        <v>1579.2666666666667</v>
      </c>
      <c r="G68" s="40">
        <v>1553.2833333333333</v>
      </c>
      <c r="H68" s="40">
        <v>1639.5833333333335</v>
      </c>
      <c r="I68" s="40">
        <v>1665.5666666666666</v>
      </c>
      <c r="J68" s="40">
        <v>1682.7333333333336</v>
      </c>
      <c r="K68" s="31">
        <v>1648.4</v>
      </c>
      <c r="L68" s="31">
        <v>1605.25</v>
      </c>
      <c r="M68" s="31">
        <v>4.3674499999999998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674.3</v>
      </c>
      <c r="D69" s="40">
        <v>675.16666666666663</v>
      </c>
      <c r="E69" s="40">
        <v>664.38333333333321</v>
      </c>
      <c r="F69" s="40">
        <v>654.46666666666658</v>
      </c>
      <c r="G69" s="40">
        <v>643.68333333333317</v>
      </c>
      <c r="H69" s="40">
        <v>685.08333333333326</v>
      </c>
      <c r="I69" s="40">
        <v>695.86666666666679</v>
      </c>
      <c r="J69" s="40">
        <v>705.7833333333333</v>
      </c>
      <c r="K69" s="31">
        <v>685.95</v>
      </c>
      <c r="L69" s="31">
        <v>665.25</v>
      </c>
      <c r="M69" s="31">
        <v>27.844609999999999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835.5</v>
      </c>
      <c r="D70" s="40">
        <v>833.91666666666663</v>
      </c>
      <c r="E70" s="40">
        <v>822.13333333333321</v>
      </c>
      <c r="F70" s="40">
        <v>808.76666666666654</v>
      </c>
      <c r="G70" s="40">
        <v>796.98333333333312</v>
      </c>
      <c r="H70" s="40">
        <v>847.2833333333333</v>
      </c>
      <c r="I70" s="40">
        <v>859.06666666666683</v>
      </c>
      <c r="J70" s="40">
        <v>872.43333333333339</v>
      </c>
      <c r="K70" s="31">
        <v>845.7</v>
      </c>
      <c r="L70" s="31">
        <v>820.55</v>
      </c>
      <c r="M70" s="31">
        <v>6.5948700000000002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454.2</v>
      </c>
      <c r="D71" s="40">
        <v>457.68333333333334</v>
      </c>
      <c r="E71" s="40">
        <v>447.56666666666666</v>
      </c>
      <c r="F71" s="40">
        <v>440.93333333333334</v>
      </c>
      <c r="G71" s="40">
        <v>430.81666666666666</v>
      </c>
      <c r="H71" s="40">
        <v>464.31666666666666</v>
      </c>
      <c r="I71" s="40">
        <v>474.43333333333334</v>
      </c>
      <c r="J71" s="40">
        <v>481.06666666666666</v>
      </c>
      <c r="K71" s="31">
        <v>467.8</v>
      </c>
      <c r="L71" s="31">
        <v>451.05</v>
      </c>
      <c r="M71" s="31">
        <v>22.65457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883.15</v>
      </c>
      <c r="D72" s="40">
        <v>891.85</v>
      </c>
      <c r="E72" s="40">
        <v>862.35</v>
      </c>
      <c r="F72" s="40">
        <v>841.55</v>
      </c>
      <c r="G72" s="40">
        <v>812.05</v>
      </c>
      <c r="H72" s="40">
        <v>912.65000000000009</v>
      </c>
      <c r="I72" s="40">
        <v>942.15000000000009</v>
      </c>
      <c r="J72" s="40">
        <v>962.95000000000016</v>
      </c>
      <c r="K72" s="31">
        <v>921.35</v>
      </c>
      <c r="L72" s="31">
        <v>871.05</v>
      </c>
      <c r="M72" s="31">
        <v>13.848330000000001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412.95</v>
      </c>
      <c r="D73" s="40">
        <v>412.88333333333327</v>
      </c>
      <c r="E73" s="40">
        <v>405.36666666666656</v>
      </c>
      <c r="F73" s="40">
        <v>397.7833333333333</v>
      </c>
      <c r="G73" s="40">
        <v>390.26666666666659</v>
      </c>
      <c r="H73" s="40">
        <v>420.46666666666653</v>
      </c>
      <c r="I73" s="40">
        <v>427.98333333333329</v>
      </c>
      <c r="J73" s="40">
        <v>435.56666666666649</v>
      </c>
      <c r="K73" s="31">
        <v>420.4</v>
      </c>
      <c r="L73" s="31">
        <v>405.3</v>
      </c>
      <c r="M73" s="31">
        <v>95.377870000000001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592.65</v>
      </c>
      <c r="D74" s="40">
        <v>597.18333333333328</v>
      </c>
      <c r="E74" s="40">
        <v>586.51666666666654</v>
      </c>
      <c r="F74" s="40">
        <v>580.38333333333321</v>
      </c>
      <c r="G74" s="40">
        <v>569.71666666666647</v>
      </c>
      <c r="H74" s="40">
        <v>603.31666666666661</v>
      </c>
      <c r="I74" s="40">
        <v>613.98333333333335</v>
      </c>
      <c r="J74" s="40">
        <v>620.11666666666667</v>
      </c>
      <c r="K74" s="31">
        <v>607.85</v>
      </c>
      <c r="L74" s="31">
        <v>591.04999999999995</v>
      </c>
      <c r="M74" s="31">
        <v>27.847020000000001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1972.1</v>
      </c>
      <c r="D75" s="40">
        <v>1991.6833333333332</v>
      </c>
      <c r="E75" s="40">
        <v>1933.5166666666664</v>
      </c>
      <c r="F75" s="40">
        <v>1894.9333333333332</v>
      </c>
      <c r="G75" s="40">
        <v>1836.7666666666664</v>
      </c>
      <c r="H75" s="40">
        <v>2030.2666666666664</v>
      </c>
      <c r="I75" s="40">
        <v>2088.4333333333329</v>
      </c>
      <c r="J75" s="40">
        <v>2127.0166666666664</v>
      </c>
      <c r="K75" s="31">
        <v>2049.85</v>
      </c>
      <c r="L75" s="31">
        <v>1953.1</v>
      </c>
      <c r="M75" s="31">
        <v>1.9150400000000001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2555.1</v>
      </c>
      <c r="D76" s="40">
        <v>2647.0166666666664</v>
      </c>
      <c r="E76" s="40">
        <v>2408.083333333333</v>
      </c>
      <c r="F76" s="40">
        <v>2261.0666666666666</v>
      </c>
      <c r="G76" s="40">
        <v>2022.1333333333332</v>
      </c>
      <c r="H76" s="40">
        <v>2794.0333333333328</v>
      </c>
      <c r="I76" s="40">
        <v>3032.9666666666662</v>
      </c>
      <c r="J76" s="40">
        <v>3179.9833333333327</v>
      </c>
      <c r="K76" s="31">
        <v>2885.95</v>
      </c>
      <c r="L76" s="31">
        <v>2500</v>
      </c>
      <c r="M76" s="31">
        <v>54.6858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217.2</v>
      </c>
      <c r="D77" s="40">
        <v>212.96666666666667</v>
      </c>
      <c r="E77" s="40">
        <v>205.13333333333333</v>
      </c>
      <c r="F77" s="40">
        <v>193.06666666666666</v>
      </c>
      <c r="G77" s="40">
        <v>185.23333333333332</v>
      </c>
      <c r="H77" s="40">
        <v>225.03333333333333</v>
      </c>
      <c r="I77" s="40">
        <v>232.86666666666665</v>
      </c>
      <c r="J77" s="40">
        <v>244.93333333333334</v>
      </c>
      <c r="K77" s="31">
        <v>220.8</v>
      </c>
      <c r="L77" s="31">
        <v>200.9</v>
      </c>
      <c r="M77" s="31">
        <v>55.007060000000003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5116.3999999999996</v>
      </c>
      <c r="D78" s="40">
        <v>5165.8666666666659</v>
      </c>
      <c r="E78" s="40">
        <v>5039.7333333333318</v>
      </c>
      <c r="F78" s="40">
        <v>4963.0666666666657</v>
      </c>
      <c r="G78" s="40">
        <v>4836.9333333333316</v>
      </c>
      <c r="H78" s="40">
        <v>5242.5333333333319</v>
      </c>
      <c r="I78" s="40">
        <v>5368.6666666666652</v>
      </c>
      <c r="J78" s="40">
        <v>5445.3333333333321</v>
      </c>
      <c r="K78" s="31">
        <v>5292</v>
      </c>
      <c r="L78" s="31">
        <v>5089.2</v>
      </c>
      <c r="M78" s="31">
        <v>6.2300399999999998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5209.3500000000004</v>
      </c>
      <c r="D79" s="40">
        <v>5268.4666666666672</v>
      </c>
      <c r="E79" s="40">
        <v>4816.9333333333343</v>
      </c>
      <c r="F79" s="40">
        <v>4424.5166666666673</v>
      </c>
      <c r="G79" s="40">
        <v>3972.9833333333345</v>
      </c>
      <c r="H79" s="40">
        <v>5660.8833333333341</v>
      </c>
      <c r="I79" s="40">
        <v>6112.416666666667</v>
      </c>
      <c r="J79" s="40">
        <v>6504.8333333333339</v>
      </c>
      <c r="K79" s="31">
        <v>5720</v>
      </c>
      <c r="L79" s="31">
        <v>4876.05</v>
      </c>
      <c r="M79" s="31">
        <v>15.992800000000001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3526.6</v>
      </c>
      <c r="D80" s="40">
        <v>3584.6333333333332</v>
      </c>
      <c r="E80" s="40">
        <v>3454.4666666666662</v>
      </c>
      <c r="F80" s="40">
        <v>3382.333333333333</v>
      </c>
      <c r="G80" s="40">
        <v>3252.1666666666661</v>
      </c>
      <c r="H80" s="40">
        <v>3656.7666666666664</v>
      </c>
      <c r="I80" s="40">
        <v>3786.9333333333334</v>
      </c>
      <c r="J80" s="40">
        <v>3859.0666666666666</v>
      </c>
      <c r="K80" s="31">
        <v>3714.8</v>
      </c>
      <c r="L80" s="31">
        <v>3512.5</v>
      </c>
      <c r="M80" s="31">
        <v>2.1202700000000001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4753.8999999999996</v>
      </c>
      <c r="D81" s="40">
        <v>4772.1166666666659</v>
      </c>
      <c r="E81" s="40">
        <v>4699.7833333333319</v>
      </c>
      <c r="F81" s="40">
        <v>4645.6666666666661</v>
      </c>
      <c r="G81" s="40">
        <v>4573.3333333333321</v>
      </c>
      <c r="H81" s="40">
        <v>4826.2333333333318</v>
      </c>
      <c r="I81" s="40">
        <v>4898.5666666666657</v>
      </c>
      <c r="J81" s="40">
        <v>4952.6833333333316</v>
      </c>
      <c r="K81" s="31">
        <v>4844.45</v>
      </c>
      <c r="L81" s="31">
        <v>4718</v>
      </c>
      <c r="M81" s="31">
        <v>3.1609699999999998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2651.2</v>
      </c>
      <c r="D82" s="40">
        <v>2659.5</v>
      </c>
      <c r="E82" s="40">
        <v>2608</v>
      </c>
      <c r="F82" s="40">
        <v>2564.8000000000002</v>
      </c>
      <c r="G82" s="40">
        <v>2513.3000000000002</v>
      </c>
      <c r="H82" s="40">
        <v>2702.7</v>
      </c>
      <c r="I82" s="40">
        <v>2754.2</v>
      </c>
      <c r="J82" s="40">
        <v>2797.3999999999996</v>
      </c>
      <c r="K82" s="31">
        <v>2711</v>
      </c>
      <c r="L82" s="31">
        <v>2616.3000000000002</v>
      </c>
      <c r="M82" s="31">
        <v>11.5962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533.04999999999995</v>
      </c>
      <c r="D83" s="40">
        <v>535.19999999999993</v>
      </c>
      <c r="E83" s="40">
        <v>525.14999999999986</v>
      </c>
      <c r="F83" s="40">
        <v>517.24999999999989</v>
      </c>
      <c r="G83" s="40">
        <v>507.19999999999982</v>
      </c>
      <c r="H83" s="40">
        <v>543.09999999999991</v>
      </c>
      <c r="I83" s="40">
        <v>553.14999999999986</v>
      </c>
      <c r="J83" s="40">
        <v>561.04999999999995</v>
      </c>
      <c r="K83" s="31">
        <v>545.25</v>
      </c>
      <c r="L83" s="31">
        <v>527.29999999999995</v>
      </c>
      <c r="M83" s="31">
        <v>4.7504200000000001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1670.55</v>
      </c>
      <c r="D84" s="40">
        <v>1680.2833333333335</v>
      </c>
      <c r="E84" s="40">
        <v>1625.666666666667</v>
      </c>
      <c r="F84" s="40">
        <v>1580.7833333333335</v>
      </c>
      <c r="G84" s="40">
        <v>1526.166666666667</v>
      </c>
      <c r="H84" s="40">
        <v>1725.166666666667</v>
      </c>
      <c r="I84" s="40">
        <v>1779.7833333333333</v>
      </c>
      <c r="J84" s="40">
        <v>1824.666666666667</v>
      </c>
      <c r="K84" s="31">
        <v>1734.9</v>
      </c>
      <c r="L84" s="31">
        <v>1635.4</v>
      </c>
      <c r="M84" s="31">
        <v>1.01709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1438.35</v>
      </c>
      <c r="D85" s="40">
        <v>1455.1166666666668</v>
      </c>
      <c r="E85" s="40">
        <v>1405.2333333333336</v>
      </c>
      <c r="F85" s="40">
        <v>1372.1166666666668</v>
      </c>
      <c r="G85" s="40">
        <v>1322.2333333333336</v>
      </c>
      <c r="H85" s="40">
        <v>1488.2333333333336</v>
      </c>
      <c r="I85" s="40">
        <v>1538.1166666666668</v>
      </c>
      <c r="J85" s="40">
        <v>1571.2333333333336</v>
      </c>
      <c r="K85" s="31">
        <v>1505</v>
      </c>
      <c r="L85" s="31">
        <v>1422</v>
      </c>
      <c r="M85" s="31">
        <v>16.459129999999998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180.4</v>
      </c>
      <c r="D86" s="40">
        <v>180.79999999999998</v>
      </c>
      <c r="E86" s="40">
        <v>178.69999999999996</v>
      </c>
      <c r="F86" s="40">
        <v>176.99999999999997</v>
      </c>
      <c r="G86" s="40">
        <v>174.89999999999995</v>
      </c>
      <c r="H86" s="40">
        <v>182.49999999999997</v>
      </c>
      <c r="I86" s="40">
        <v>184.6</v>
      </c>
      <c r="J86" s="40">
        <v>186.29999999999998</v>
      </c>
      <c r="K86" s="31">
        <v>182.9</v>
      </c>
      <c r="L86" s="31">
        <v>179.1</v>
      </c>
      <c r="M86" s="31">
        <v>28.601929999999999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94</v>
      </c>
      <c r="D87" s="40">
        <v>93.133333333333326</v>
      </c>
      <c r="E87" s="40">
        <v>91.866666666666646</v>
      </c>
      <c r="F87" s="40">
        <v>89.73333333333332</v>
      </c>
      <c r="G87" s="40">
        <v>88.46666666666664</v>
      </c>
      <c r="H87" s="40">
        <v>95.266666666666652</v>
      </c>
      <c r="I87" s="40">
        <v>96.533333333333331</v>
      </c>
      <c r="J87" s="40">
        <v>98.666666666666657</v>
      </c>
      <c r="K87" s="31">
        <v>94.4</v>
      </c>
      <c r="L87" s="31">
        <v>91</v>
      </c>
      <c r="M87" s="31">
        <v>200.59711999999999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254.05</v>
      </c>
      <c r="D88" s="40">
        <v>255.83333333333334</v>
      </c>
      <c r="E88" s="40">
        <v>248.76666666666671</v>
      </c>
      <c r="F88" s="40">
        <v>243.48333333333338</v>
      </c>
      <c r="G88" s="40">
        <v>236.41666666666674</v>
      </c>
      <c r="H88" s="40">
        <v>261.11666666666667</v>
      </c>
      <c r="I88" s="40">
        <v>268.18333333333334</v>
      </c>
      <c r="J88" s="40">
        <v>273.46666666666664</v>
      </c>
      <c r="K88" s="31">
        <v>262.89999999999998</v>
      </c>
      <c r="L88" s="31">
        <v>250.55</v>
      </c>
      <c r="M88" s="31">
        <v>17.370329999999999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151.6</v>
      </c>
      <c r="D89" s="40">
        <v>152.33333333333331</v>
      </c>
      <c r="E89" s="40">
        <v>149.46666666666664</v>
      </c>
      <c r="F89" s="40">
        <v>147.33333333333331</v>
      </c>
      <c r="G89" s="40">
        <v>144.46666666666664</v>
      </c>
      <c r="H89" s="40">
        <v>154.46666666666664</v>
      </c>
      <c r="I89" s="40">
        <v>157.33333333333331</v>
      </c>
      <c r="J89" s="40">
        <v>159.46666666666664</v>
      </c>
      <c r="K89" s="31">
        <v>155.19999999999999</v>
      </c>
      <c r="L89" s="31">
        <v>150.19999999999999</v>
      </c>
      <c r="M89" s="31">
        <v>85.274739999999994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41.95</v>
      </c>
      <c r="D90" s="40">
        <v>41.650000000000006</v>
      </c>
      <c r="E90" s="40">
        <v>40.70000000000001</v>
      </c>
      <c r="F90" s="40">
        <v>39.450000000000003</v>
      </c>
      <c r="G90" s="40">
        <v>38.500000000000007</v>
      </c>
      <c r="H90" s="40">
        <v>42.900000000000013</v>
      </c>
      <c r="I90" s="40">
        <v>43.85</v>
      </c>
      <c r="J90" s="40">
        <v>45.100000000000016</v>
      </c>
      <c r="K90" s="31">
        <v>42.6</v>
      </c>
      <c r="L90" s="31">
        <v>40.4</v>
      </c>
      <c r="M90" s="31">
        <v>229.36969999999999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3543.1</v>
      </c>
      <c r="D91" s="40">
        <v>3597.15</v>
      </c>
      <c r="E91" s="40">
        <v>3457.3</v>
      </c>
      <c r="F91" s="40">
        <v>3371.5</v>
      </c>
      <c r="G91" s="40">
        <v>3231.65</v>
      </c>
      <c r="H91" s="40">
        <v>3682.9500000000003</v>
      </c>
      <c r="I91" s="40">
        <v>3822.7999999999997</v>
      </c>
      <c r="J91" s="40">
        <v>3908.6000000000004</v>
      </c>
      <c r="K91" s="31">
        <v>3737</v>
      </c>
      <c r="L91" s="31">
        <v>3511.35</v>
      </c>
      <c r="M91" s="31">
        <v>2.01532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505.9</v>
      </c>
      <c r="D92" s="40">
        <v>510.06666666666666</v>
      </c>
      <c r="E92" s="40">
        <v>499.13333333333333</v>
      </c>
      <c r="F92" s="40">
        <v>492.36666666666667</v>
      </c>
      <c r="G92" s="40">
        <v>481.43333333333334</v>
      </c>
      <c r="H92" s="40">
        <v>516.83333333333326</v>
      </c>
      <c r="I92" s="40">
        <v>527.76666666666665</v>
      </c>
      <c r="J92" s="40">
        <v>534.5333333333333</v>
      </c>
      <c r="K92" s="31">
        <v>521</v>
      </c>
      <c r="L92" s="31">
        <v>503.3</v>
      </c>
      <c r="M92" s="31">
        <v>9.1367999999999991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624.54999999999995</v>
      </c>
      <c r="D93" s="40">
        <v>627.51666666666665</v>
      </c>
      <c r="E93" s="40">
        <v>620.08333333333326</v>
      </c>
      <c r="F93" s="40">
        <v>615.61666666666656</v>
      </c>
      <c r="G93" s="40">
        <v>608.18333333333317</v>
      </c>
      <c r="H93" s="40">
        <v>631.98333333333335</v>
      </c>
      <c r="I93" s="40">
        <v>639.41666666666674</v>
      </c>
      <c r="J93" s="40">
        <v>643.88333333333344</v>
      </c>
      <c r="K93" s="31">
        <v>634.95000000000005</v>
      </c>
      <c r="L93" s="31">
        <v>623.04999999999995</v>
      </c>
      <c r="M93" s="31">
        <v>0.51376999999999995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992.4</v>
      </c>
      <c r="D94" s="40">
        <v>999.56666666666661</v>
      </c>
      <c r="E94" s="40">
        <v>980.33333333333326</v>
      </c>
      <c r="F94" s="40">
        <v>968.26666666666665</v>
      </c>
      <c r="G94" s="40">
        <v>949.0333333333333</v>
      </c>
      <c r="H94" s="40">
        <v>1011.6333333333332</v>
      </c>
      <c r="I94" s="40">
        <v>1030.8666666666666</v>
      </c>
      <c r="J94" s="40">
        <v>1042.9333333333332</v>
      </c>
      <c r="K94" s="31">
        <v>1018.8</v>
      </c>
      <c r="L94" s="31">
        <v>987.5</v>
      </c>
      <c r="M94" s="31">
        <v>9.9253300000000007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570.4</v>
      </c>
      <c r="D95" s="40">
        <v>566.15</v>
      </c>
      <c r="E95" s="40">
        <v>559.29999999999995</v>
      </c>
      <c r="F95" s="40">
        <v>548.19999999999993</v>
      </c>
      <c r="G95" s="40">
        <v>541.34999999999991</v>
      </c>
      <c r="H95" s="40">
        <v>577.25</v>
      </c>
      <c r="I95" s="40">
        <v>584.10000000000014</v>
      </c>
      <c r="J95" s="40">
        <v>595.20000000000005</v>
      </c>
      <c r="K95" s="31">
        <v>573</v>
      </c>
      <c r="L95" s="31">
        <v>555.04999999999995</v>
      </c>
      <c r="M95" s="31">
        <v>2.08352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2309.6999999999998</v>
      </c>
      <c r="D96" s="40">
        <v>2327.5666666666671</v>
      </c>
      <c r="E96" s="40">
        <v>2244.233333333334</v>
      </c>
      <c r="F96" s="40">
        <v>2178.7666666666669</v>
      </c>
      <c r="G96" s="40">
        <v>2095.4333333333338</v>
      </c>
      <c r="H96" s="40">
        <v>2393.0333333333342</v>
      </c>
      <c r="I96" s="40">
        <v>2476.3666666666672</v>
      </c>
      <c r="J96" s="40">
        <v>2541.8333333333344</v>
      </c>
      <c r="K96" s="31">
        <v>2410.9</v>
      </c>
      <c r="L96" s="31">
        <v>2262.1</v>
      </c>
      <c r="M96" s="31">
        <v>17.429099999999998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1692.5</v>
      </c>
      <c r="D97" s="40">
        <v>1699.4166666666667</v>
      </c>
      <c r="E97" s="40">
        <v>1674.8833333333334</v>
      </c>
      <c r="F97" s="40">
        <v>1657.2666666666667</v>
      </c>
      <c r="G97" s="40">
        <v>1632.7333333333333</v>
      </c>
      <c r="H97" s="40">
        <v>1717.0333333333335</v>
      </c>
      <c r="I97" s="40">
        <v>1741.5666666666668</v>
      </c>
      <c r="J97" s="40">
        <v>1759.1833333333336</v>
      </c>
      <c r="K97" s="31">
        <v>1723.95</v>
      </c>
      <c r="L97" s="31">
        <v>1681.8</v>
      </c>
      <c r="M97" s="31">
        <v>8.3465500000000006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633.54999999999995</v>
      </c>
      <c r="D98" s="40">
        <v>632.5333333333333</v>
      </c>
      <c r="E98" s="40">
        <v>619.81666666666661</v>
      </c>
      <c r="F98" s="40">
        <v>606.08333333333326</v>
      </c>
      <c r="G98" s="40">
        <v>593.36666666666656</v>
      </c>
      <c r="H98" s="40">
        <v>646.26666666666665</v>
      </c>
      <c r="I98" s="40">
        <v>658.98333333333335</v>
      </c>
      <c r="J98" s="40">
        <v>672.7166666666667</v>
      </c>
      <c r="K98" s="31">
        <v>645.25</v>
      </c>
      <c r="L98" s="31">
        <v>618.79999999999995</v>
      </c>
      <c r="M98" s="31">
        <v>18.349879999999999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323.89999999999998</v>
      </c>
      <c r="D99" s="40">
        <v>322.98333333333329</v>
      </c>
      <c r="E99" s="40">
        <v>319.56666666666661</v>
      </c>
      <c r="F99" s="40">
        <v>315.23333333333329</v>
      </c>
      <c r="G99" s="40">
        <v>311.81666666666661</v>
      </c>
      <c r="H99" s="40">
        <v>327.31666666666661</v>
      </c>
      <c r="I99" s="40">
        <v>330.73333333333323</v>
      </c>
      <c r="J99" s="40">
        <v>335.06666666666661</v>
      </c>
      <c r="K99" s="31">
        <v>326.39999999999998</v>
      </c>
      <c r="L99" s="31">
        <v>318.64999999999998</v>
      </c>
      <c r="M99" s="31">
        <v>4.7163599999999999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1232.9000000000001</v>
      </c>
      <c r="D100" s="40">
        <v>1238.9000000000001</v>
      </c>
      <c r="E100" s="40">
        <v>1214.4000000000001</v>
      </c>
      <c r="F100" s="40">
        <v>1195.9000000000001</v>
      </c>
      <c r="G100" s="40">
        <v>1171.4000000000001</v>
      </c>
      <c r="H100" s="40">
        <v>1257.4000000000001</v>
      </c>
      <c r="I100" s="40">
        <v>1281.9000000000001</v>
      </c>
      <c r="J100" s="40">
        <v>1300.4000000000001</v>
      </c>
      <c r="K100" s="31">
        <v>1263.4000000000001</v>
      </c>
      <c r="L100" s="31">
        <v>1220.4000000000001</v>
      </c>
      <c r="M100" s="31">
        <v>82.225620000000006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2860.6</v>
      </c>
      <c r="D101" s="40">
        <v>2874.1166666666668</v>
      </c>
      <c r="E101" s="40">
        <v>2834.6333333333337</v>
      </c>
      <c r="F101" s="40">
        <v>2808.666666666667</v>
      </c>
      <c r="G101" s="40">
        <v>2769.1833333333338</v>
      </c>
      <c r="H101" s="40">
        <v>2900.0833333333335</v>
      </c>
      <c r="I101" s="40">
        <v>2939.5666666666671</v>
      </c>
      <c r="J101" s="40">
        <v>2965.5333333333333</v>
      </c>
      <c r="K101" s="31">
        <v>2913.6</v>
      </c>
      <c r="L101" s="31">
        <v>2848.15</v>
      </c>
      <c r="M101" s="31">
        <v>3.02847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1673.85</v>
      </c>
      <c r="D102" s="40">
        <v>1679.0166666666667</v>
      </c>
      <c r="E102" s="40">
        <v>1659.2833333333333</v>
      </c>
      <c r="F102" s="40">
        <v>1644.7166666666667</v>
      </c>
      <c r="G102" s="40">
        <v>1624.9833333333333</v>
      </c>
      <c r="H102" s="40">
        <v>1693.5833333333333</v>
      </c>
      <c r="I102" s="40">
        <v>1713.3166666666664</v>
      </c>
      <c r="J102" s="40">
        <v>1727.8833333333332</v>
      </c>
      <c r="K102" s="31">
        <v>1698.75</v>
      </c>
      <c r="L102" s="31">
        <v>1664.45</v>
      </c>
      <c r="M102" s="31">
        <v>54.542839999999998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703.4</v>
      </c>
      <c r="D103" s="40">
        <v>702.73333333333323</v>
      </c>
      <c r="E103" s="40">
        <v>695.96666666666647</v>
      </c>
      <c r="F103" s="40">
        <v>688.53333333333319</v>
      </c>
      <c r="G103" s="40">
        <v>681.76666666666642</v>
      </c>
      <c r="H103" s="40">
        <v>710.16666666666652</v>
      </c>
      <c r="I103" s="40">
        <v>716.93333333333317</v>
      </c>
      <c r="J103" s="40">
        <v>724.36666666666656</v>
      </c>
      <c r="K103" s="31">
        <v>709.5</v>
      </c>
      <c r="L103" s="31">
        <v>695.3</v>
      </c>
      <c r="M103" s="31">
        <v>26.06119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1406.7</v>
      </c>
      <c r="D104" s="40">
        <v>1406.25</v>
      </c>
      <c r="E104" s="40">
        <v>1378.6</v>
      </c>
      <c r="F104" s="40">
        <v>1350.5</v>
      </c>
      <c r="G104" s="40">
        <v>1322.85</v>
      </c>
      <c r="H104" s="40">
        <v>1434.35</v>
      </c>
      <c r="I104" s="40">
        <v>1462</v>
      </c>
      <c r="J104" s="40">
        <v>1490.1</v>
      </c>
      <c r="K104" s="31">
        <v>1433.9</v>
      </c>
      <c r="L104" s="31">
        <v>1378.15</v>
      </c>
      <c r="M104" s="31">
        <v>11.930580000000001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2816</v>
      </c>
      <c r="D105" s="40">
        <v>2831.3333333333335</v>
      </c>
      <c r="E105" s="40">
        <v>2786.666666666667</v>
      </c>
      <c r="F105" s="40">
        <v>2757.3333333333335</v>
      </c>
      <c r="G105" s="40">
        <v>2712.666666666667</v>
      </c>
      <c r="H105" s="40">
        <v>2860.666666666667</v>
      </c>
      <c r="I105" s="40">
        <v>2905.3333333333339</v>
      </c>
      <c r="J105" s="40">
        <v>2934.666666666667</v>
      </c>
      <c r="K105" s="31">
        <v>2876</v>
      </c>
      <c r="L105" s="31">
        <v>2802</v>
      </c>
      <c r="M105" s="31">
        <v>4.2472200000000004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512.95000000000005</v>
      </c>
      <c r="D106" s="40">
        <v>518.15</v>
      </c>
      <c r="E106" s="40">
        <v>505.29999999999995</v>
      </c>
      <c r="F106" s="40">
        <v>497.65</v>
      </c>
      <c r="G106" s="40">
        <v>484.79999999999995</v>
      </c>
      <c r="H106" s="40">
        <v>525.79999999999995</v>
      </c>
      <c r="I106" s="40">
        <v>538.65000000000009</v>
      </c>
      <c r="J106" s="40">
        <v>546.29999999999995</v>
      </c>
      <c r="K106" s="31">
        <v>531</v>
      </c>
      <c r="L106" s="31">
        <v>510.5</v>
      </c>
      <c r="M106" s="31">
        <v>94.408439999999999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1409.9</v>
      </c>
      <c r="D107" s="40">
        <v>1416.0833333333333</v>
      </c>
      <c r="E107" s="40">
        <v>1374.1166666666666</v>
      </c>
      <c r="F107" s="40">
        <v>1338.3333333333333</v>
      </c>
      <c r="G107" s="40">
        <v>1296.3666666666666</v>
      </c>
      <c r="H107" s="40">
        <v>1451.8666666666666</v>
      </c>
      <c r="I107" s="40">
        <v>1493.8333333333333</v>
      </c>
      <c r="J107" s="40">
        <v>1529.6166666666666</v>
      </c>
      <c r="K107" s="31">
        <v>1458.05</v>
      </c>
      <c r="L107" s="31">
        <v>1380.3</v>
      </c>
      <c r="M107" s="31">
        <v>10.441179999999999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317.3</v>
      </c>
      <c r="D108" s="40">
        <v>320.45</v>
      </c>
      <c r="E108" s="40">
        <v>312.34999999999997</v>
      </c>
      <c r="F108" s="40">
        <v>307.39999999999998</v>
      </c>
      <c r="G108" s="40">
        <v>299.29999999999995</v>
      </c>
      <c r="H108" s="40">
        <v>325.39999999999998</v>
      </c>
      <c r="I108" s="40">
        <v>333.5</v>
      </c>
      <c r="J108" s="40">
        <v>338.45</v>
      </c>
      <c r="K108" s="31">
        <v>328.55</v>
      </c>
      <c r="L108" s="31">
        <v>315.5</v>
      </c>
      <c r="M108" s="31">
        <v>56.191630000000004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2478.65</v>
      </c>
      <c r="D109" s="40">
        <v>2510.8833333333332</v>
      </c>
      <c r="E109" s="40">
        <v>2437.7666666666664</v>
      </c>
      <c r="F109" s="40">
        <v>2396.8833333333332</v>
      </c>
      <c r="G109" s="40">
        <v>2323.7666666666664</v>
      </c>
      <c r="H109" s="40">
        <v>2551.7666666666664</v>
      </c>
      <c r="I109" s="40">
        <v>2624.8833333333332</v>
      </c>
      <c r="J109" s="40">
        <v>2665.7666666666664</v>
      </c>
      <c r="K109" s="31">
        <v>2584</v>
      </c>
      <c r="L109" s="31">
        <v>2470</v>
      </c>
      <c r="M109" s="31">
        <v>48.646540000000002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359.9</v>
      </c>
      <c r="D110" s="40">
        <v>359.81666666666666</v>
      </c>
      <c r="E110" s="40">
        <v>350.63333333333333</v>
      </c>
      <c r="F110" s="40">
        <v>341.36666666666667</v>
      </c>
      <c r="G110" s="40">
        <v>332.18333333333334</v>
      </c>
      <c r="H110" s="40">
        <v>369.08333333333331</v>
      </c>
      <c r="I110" s="40">
        <v>378.26666666666659</v>
      </c>
      <c r="J110" s="40">
        <v>387.5333333333333</v>
      </c>
      <c r="K110" s="31">
        <v>369</v>
      </c>
      <c r="L110" s="31">
        <v>350.55</v>
      </c>
      <c r="M110" s="31">
        <v>19.813479999999998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2795.1</v>
      </c>
      <c r="D111" s="40">
        <v>2802.7833333333333</v>
      </c>
      <c r="E111" s="40">
        <v>2765.7166666666667</v>
      </c>
      <c r="F111" s="40">
        <v>2736.3333333333335</v>
      </c>
      <c r="G111" s="40">
        <v>2699.2666666666669</v>
      </c>
      <c r="H111" s="40">
        <v>2832.1666666666665</v>
      </c>
      <c r="I111" s="40">
        <v>2869.2333333333331</v>
      </c>
      <c r="J111" s="40">
        <v>2898.6166666666663</v>
      </c>
      <c r="K111" s="31">
        <v>2839.85</v>
      </c>
      <c r="L111" s="31">
        <v>2773.4</v>
      </c>
      <c r="M111" s="31">
        <v>21.06814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745.85</v>
      </c>
      <c r="D112" s="40">
        <v>748.40000000000009</v>
      </c>
      <c r="E112" s="40">
        <v>739.35000000000014</v>
      </c>
      <c r="F112" s="40">
        <v>732.85</v>
      </c>
      <c r="G112" s="40">
        <v>723.80000000000007</v>
      </c>
      <c r="H112" s="40">
        <v>754.9000000000002</v>
      </c>
      <c r="I112" s="40">
        <v>763.95000000000016</v>
      </c>
      <c r="J112" s="40">
        <v>770.45000000000027</v>
      </c>
      <c r="K112" s="31">
        <v>757.45</v>
      </c>
      <c r="L112" s="31">
        <v>741.9</v>
      </c>
      <c r="M112" s="31">
        <v>127.62996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1504.4</v>
      </c>
      <c r="D113" s="40">
        <v>1512</v>
      </c>
      <c r="E113" s="40">
        <v>1489</v>
      </c>
      <c r="F113" s="40">
        <v>1473.6</v>
      </c>
      <c r="G113" s="40">
        <v>1450.6</v>
      </c>
      <c r="H113" s="40">
        <v>1527.4</v>
      </c>
      <c r="I113" s="40">
        <v>1550.4</v>
      </c>
      <c r="J113" s="40">
        <v>1565.8000000000002</v>
      </c>
      <c r="K113" s="31">
        <v>1535</v>
      </c>
      <c r="L113" s="31">
        <v>1496.6</v>
      </c>
      <c r="M113" s="31">
        <v>8.4484200000000005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631.75</v>
      </c>
      <c r="D114" s="40">
        <v>637.41666666666663</v>
      </c>
      <c r="E114" s="40">
        <v>613.48333333333323</v>
      </c>
      <c r="F114" s="40">
        <v>595.21666666666658</v>
      </c>
      <c r="G114" s="40">
        <v>571.28333333333319</v>
      </c>
      <c r="H114" s="40">
        <v>655.68333333333328</v>
      </c>
      <c r="I114" s="40">
        <v>679.61666666666667</v>
      </c>
      <c r="J114" s="40">
        <v>697.88333333333333</v>
      </c>
      <c r="K114" s="31">
        <v>661.35</v>
      </c>
      <c r="L114" s="31">
        <v>619.15</v>
      </c>
      <c r="M114" s="31">
        <v>48.06465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797.15</v>
      </c>
      <c r="D115" s="40">
        <v>822.38333333333333</v>
      </c>
      <c r="E115" s="40">
        <v>759.76666666666665</v>
      </c>
      <c r="F115" s="40">
        <v>722.38333333333333</v>
      </c>
      <c r="G115" s="40">
        <v>659.76666666666665</v>
      </c>
      <c r="H115" s="40">
        <v>859.76666666666665</v>
      </c>
      <c r="I115" s="40">
        <v>922.38333333333321</v>
      </c>
      <c r="J115" s="40">
        <v>959.76666666666665</v>
      </c>
      <c r="K115" s="31">
        <v>885</v>
      </c>
      <c r="L115" s="31">
        <v>785</v>
      </c>
      <c r="M115" s="31">
        <v>18.143160000000002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48.65</v>
      </c>
      <c r="D116" s="40">
        <v>48.583333333333336</v>
      </c>
      <c r="E116" s="40">
        <v>47.766666666666673</v>
      </c>
      <c r="F116" s="40">
        <v>46.88333333333334</v>
      </c>
      <c r="G116" s="40">
        <v>46.066666666666677</v>
      </c>
      <c r="H116" s="40">
        <v>49.466666666666669</v>
      </c>
      <c r="I116" s="40">
        <v>50.283333333333331</v>
      </c>
      <c r="J116" s="40">
        <v>51.166666666666664</v>
      </c>
      <c r="K116" s="31">
        <v>49.4</v>
      </c>
      <c r="L116" s="31">
        <v>47.7</v>
      </c>
      <c r="M116" s="31">
        <v>244.87806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246.6</v>
      </c>
      <c r="D117" s="40">
        <v>245.81666666666669</v>
      </c>
      <c r="E117" s="40">
        <v>243.13333333333338</v>
      </c>
      <c r="F117" s="40">
        <v>239.66666666666669</v>
      </c>
      <c r="G117" s="40">
        <v>236.98333333333338</v>
      </c>
      <c r="H117" s="40">
        <v>249.28333333333339</v>
      </c>
      <c r="I117" s="40">
        <v>251.96666666666673</v>
      </c>
      <c r="J117" s="40">
        <v>255.43333333333339</v>
      </c>
      <c r="K117" s="31">
        <v>248.5</v>
      </c>
      <c r="L117" s="31">
        <v>242.35</v>
      </c>
      <c r="M117" s="31">
        <v>478.22165000000001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246.55</v>
      </c>
      <c r="D118" s="40">
        <v>248.80000000000004</v>
      </c>
      <c r="E118" s="40">
        <v>242.30000000000007</v>
      </c>
      <c r="F118" s="40">
        <v>238.05000000000004</v>
      </c>
      <c r="G118" s="40">
        <v>231.55000000000007</v>
      </c>
      <c r="H118" s="40">
        <v>253.05000000000007</v>
      </c>
      <c r="I118" s="40">
        <v>259.55</v>
      </c>
      <c r="J118" s="40">
        <v>263.80000000000007</v>
      </c>
      <c r="K118" s="31">
        <v>255.3</v>
      </c>
      <c r="L118" s="31">
        <v>244.55</v>
      </c>
      <c r="M118" s="31">
        <v>195.73106000000001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8482.2999999999993</v>
      </c>
      <c r="D119" s="40">
        <v>8643.4333333333325</v>
      </c>
      <c r="E119" s="40">
        <v>8198.9166666666642</v>
      </c>
      <c r="F119" s="40">
        <v>7915.533333333331</v>
      </c>
      <c r="G119" s="40">
        <v>7471.0166666666628</v>
      </c>
      <c r="H119" s="40">
        <v>8926.8166666666657</v>
      </c>
      <c r="I119" s="40">
        <v>9371.3333333333321</v>
      </c>
      <c r="J119" s="40">
        <v>9654.7166666666672</v>
      </c>
      <c r="K119" s="31">
        <v>9087.9500000000007</v>
      </c>
      <c r="L119" s="31">
        <v>8360.0499999999993</v>
      </c>
      <c r="M119" s="31">
        <v>1.86052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219.4</v>
      </c>
      <c r="D120" s="40">
        <v>219.01666666666665</v>
      </c>
      <c r="E120" s="40">
        <v>213.3833333333333</v>
      </c>
      <c r="F120" s="40">
        <v>207.36666666666665</v>
      </c>
      <c r="G120" s="40">
        <v>201.73333333333329</v>
      </c>
      <c r="H120" s="40">
        <v>225.0333333333333</v>
      </c>
      <c r="I120" s="40">
        <v>230.66666666666663</v>
      </c>
      <c r="J120" s="40">
        <v>236.68333333333331</v>
      </c>
      <c r="K120" s="31">
        <v>224.65</v>
      </c>
      <c r="L120" s="31">
        <v>213</v>
      </c>
      <c r="M120" s="31">
        <v>148.27814000000001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130.55000000000001</v>
      </c>
      <c r="D121" s="40">
        <v>131.5</v>
      </c>
      <c r="E121" s="40">
        <v>128.69999999999999</v>
      </c>
      <c r="F121" s="40">
        <v>126.85</v>
      </c>
      <c r="G121" s="40">
        <v>124.04999999999998</v>
      </c>
      <c r="H121" s="40">
        <v>133.35</v>
      </c>
      <c r="I121" s="40">
        <v>136.15</v>
      </c>
      <c r="J121" s="40">
        <v>138</v>
      </c>
      <c r="K121" s="31">
        <v>134.30000000000001</v>
      </c>
      <c r="L121" s="31">
        <v>129.65</v>
      </c>
      <c r="M121" s="31">
        <v>107.55221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4434.3500000000004</v>
      </c>
      <c r="D122" s="40">
        <v>4603.8166666666666</v>
      </c>
      <c r="E122" s="40">
        <v>4207.833333333333</v>
      </c>
      <c r="F122" s="40">
        <v>3981.3166666666666</v>
      </c>
      <c r="G122" s="40">
        <v>3585.333333333333</v>
      </c>
      <c r="H122" s="40">
        <v>4830.333333333333</v>
      </c>
      <c r="I122" s="40">
        <v>5226.3166666666666</v>
      </c>
      <c r="J122" s="40">
        <v>5452.833333333333</v>
      </c>
      <c r="K122" s="31">
        <v>4999.8</v>
      </c>
      <c r="L122" s="31">
        <v>4377.3</v>
      </c>
      <c r="M122" s="31">
        <v>196.66784999999999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499.05</v>
      </c>
      <c r="D123" s="40">
        <v>501.5333333333333</v>
      </c>
      <c r="E123" s="40">
        <v>495.51666666666659</v>
      </c>
      <c r="F123" s="40">
        <v>491.98333333333329</v>
      </c>
      <c r="G123" s="40">
        <v>485.96666666666658</v>
      </c>
      <c r="H123" s="40">
        <v>505.06666666666661</v>
      </c>
      <c r="I123" s="40">
        <v>511.08333333333326</v>
      </c>
      <c r="J123" s="40">
        <v>514.61666666666656</v>
      </c>
      <c r="K123" s="31">
        <v>507.55</v>
      </c>
      <c r="L123" s="31">
        <v>498</v>
      </c>
      <c r="M123" s="31">
        <v>25.092379999999999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303</v>
      </c>
      <c r="D124" s="40">
        <v>302.28333333333336</v>
      </c>
      <c r="E124" s="40">
        <v>291.2166666666667</v>
      </c>
      <c r="F124" s="40">
        <v>279.43333333333334</v>
      </c>
      <c r="G124" s="40">
        <v>268.36666666666667</v>
      </c>
      <c r="H124" s="40">
        <v>314.06666666666672</v>
      </c>
      <c r="I124" s="40">
        <v>325.13333333333344</v>
      </c>
      <c r="J124" s="40">
        <v>336.91666666666674</v>
      </c>
      <c r="K124" s="31">
        <v>313.35000000000002</v>
      </c>
      <c r="L124" s="31">
        <v>290.5</v>
      </c>
      <c r="M124" s="31">
        <v>183.7636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1201.7</v>
      </c>
      <c r="D125" s="40">
        <v>1196.0166666666667</v>
      </c>
      <c r="E125" s="40">
        <v>1178.1333333333332</v>
      </c>
      <c r="F125" s="40">
        <v>1154.5666666666666</v>
      </c>
      <c r="G125" s="40">
        <v>1136.6833333333332</v>
      </c>
      <c r="H125" s="40">
        <v>1219.5833333333333</v>
      </c>
      <c r="I125" s="40">
        <v>1237.4666666666669</v>
      </c>
      <c r="J125" s="40">
        <v>1261.0333333333333</v>
      </c>
      <c r="K125" s="31">
        <v>1213.9000000000001</v>
      </c>
      <c r="L125" s="31">
        <v>1172.45</v>
      </c>
      <c r="M125" s="31">
        <v>28.507719999999999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6917</v>
      </c>
      <c r="D126" s="40">
        <v>6903.6333333333341</v>
      </c>
      <c r="E126" s="40">
        <v>6718.3666666666686</v>
      </c>
      <c r="F126" s="40">
        <v>6519.7333333333345</v>
      </c>
      <c r="G126" s="40">
        <v>6334.466666666669</v>
      </c>
      <c r="H126" s="40">
        <v>7102.2666666666682</v>
      </c>
      <c r="I126" s="40">
        <v>7287.5333333333328</v>
      </c>
      <c r="J126" s="40">
        <v>7486.1666666666679</v>
      </c>
      <c r="K126" s="31">
        <v>7088.9</v>
      </c>
      <c r="L126" s="31">
        <v>6705</v>
      </c>
      <c r="M126" s="31">
        <v>5.0674599999999996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1802.35</v>
      </c>
      <c r="D127" s="40">
        <v>1814.8</v>
      </c>
      <c r="E127" s="40">
        <v>1781.6</v>
      </c>
      <c r="F127" s="40">
        <v>1760.85</v>
      </c>
      <c r="G127" s="40">
        <v>1727.6499999999999</v>
      </c>
      <c r="H127" s="40">
        <v>1835.55</v>
      </c>
      <c r="I127" s="40">
        <v>1868.7500000000002</v>
      </c>
      <c r="J127" s="40">
        <v>1889.5</v>
      </c>
      <c r="K127" s="31">
        <v>1848</v>
      </c>
      <c r="L127" s="31">
        <v>1794.05</v>
      </c>
      <c r="M127" s="31">
        <v>58.761150000000001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2011.95</v>
      </c>
      <c r="D128" s="40">
        <v>2024.1500000000003</v>
      </c>
      <c r="E128" s="40">
        <v>1974.4000000000005</v>
      </c>
      <c r="F128" s="40">
        <v>1936.8500000000001</v>
      </c>
      <c r="G128" s="40">
        <v>1887.1000000000004</v>
      </c>
      <c r="H128" s="40">
        <v>2061.7000000000007</v>
      </c>
      <c r="I128" s="40">
        <v>2111.4500000000003</v>
      </c>
      <c r="J128" s="40">
        <v>2149.0000000000009</v>
      </c>
      <c r="K128" s="31">
        <v>2073.9</v>
      </c>
      <c r="L128" s="31">
        <v>1986.6</v>
      </c>
      <c r="M128" s="31">
        <v>6.8288000000000002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2309.1999999999998</v>
      </c>
      <c r="D129" s="40">
        <v>2330.2666666666664</v>
      </c>
      <c r="E129" s="40">
        <v>2260.5333333333328</v>
      </c>
      <c r="F129" s="40">
        <v>2211.8666666666663</v>
      </c>
      <c r="G129" s="40">
        <v>2142.1333333333328</v>
      </c>
      <c r="H129" s="40">
        <v>2378.9333333333329</v>
      </c>
      <c r="I129" s="40">
        <v>2448.6666666666665</v>
      </c>
      <c r="J129" s="40">
        <v>2497.333333333333</v>
      </c>
      <c r="K129" s="31">
        <v>2400</v>
      </c>
      <c r="L129" s="31">
        <v>2281.6</v>
      </c>
      <c r="M129" s="31">
        <v>4.5691499999999996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376.2</v>
      </c>
      <c r="D130" s="40">
        <v>377.0333333333333</v>
      </c>
      <c r="E130" s="40">
        <v>362.16666666666663</v>
      </c>
      <c r="F130" s="40">
        <v>348.13333333333333</v>
      </c>
      <c r="G130" s="40">
        <v>333.26666666666665</v>
      </c>
      <c r="H130" s="40">
        <v>391.06666666666661</v>
      </c>
      <c r="I130" s="40">
        <v>405.93333333333328</v>
      </c>
      <c r="J130" s="40">
        <v>419.96666666666658</v>
      </c>
      <c r="K130" s="31">
        <v>391.9</v>
      </c>
      <c r="L130" s="31">
        <v>363</v>
      </c>
      <c r="M130" s="31">
        <v>17.763010000000001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685.15</v>
      </c>
      <c r="D131" s="40">
        <v>685.41666666666663</v>
      </c>
      <c r="E131" s="40">
        <v>675.13333333333321</v>
      </c>
      <c r="F131" s="40">
        <v>665.11666666666656</v>
      </c>
      <c r="G131" s="40">
        <v>654.83333333333314</v>
      </c>
      <c r="H131" s="40">
        <v>695.43333333333328</v>
      </c>
      <c r="I131" s="40">
        <v>705.71666666666681</v>
      </c>
      <c r="J131" s="40">
        <v>715.73333333333335</v>
      </c>
      <c r="K131" s="31">
        <v>695.7</v>
      </c>
      <c r="L131" s="31">
        <v>675.4</v>
      </c>
      <c r="M131" s="31">
        <v>32.566989999999997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441.2</v>
      </c>
      <c r="D132" s="40">
        <v>438.08333333333331</v>
      </c>
      <c r="E132" s="40">
        <v>430.16666666666663</v>
      </c>
      <c r="F132" s="40">
        <v>419.13333333333333</v>
      </c>
      <c r="G132" s="40">
        <v>411.21666666666664</v>
      </c>
      <c r="H132" s="40">
        <v>449.11666666666662</v>
      </c>
      <c r="I132" s="40">
        <v>457.03333333333325</v>
      </c>
      <c r="J132" s="40">
        <v>468.06666666666661</v>
      </c>
      <c r="K132" s="31">
        <v>446</v>
      </c>
      <c r="L132" s="31">
        <v>427.05</v>
      </c>
      <c r="M132" s="31">
        <v>73.414389999999997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3965.2</v>
      </c>
      <c r="D133" s="40">
        <v>4067.75</v>
      </c>
      <c r="E133" s="40">
        <v>3795.5</v>
      </c>
      <c r="F133" s="40">
        <v>3625.8</v>
      </c>
      <c r="G133" s="40">
        <v>3353.55</v>
      </c>
      <c r="H133" s="40">
        <v>4237.45</v>
      </c>
      <c r="I133" s="40">
        <v>4509.7</v>
      </c>
      <c r="J133" s="40">
        <v>4679.3999999999996</v>
      </c>
      <c r="K133" s="31">
        <v>4340</v>
      </c>
      <c r="L133" s="31">
        <v>3898.05</v>
      </c>
      <c r="M133" s="31">
        <v>28.065190000000001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2015.45</v>
      </c>
      <c r="D134" s="40">
        <v>2019.5333333333335</v>
      </c>
      <c r="E134" s="40">
        <v>1994.116666666667</v>
      </c>
      <c r="F134" s="40">
        <v>1972.7833333333335</v>
      </c>
      <c r="G134" s="40">
        <v>1947.366666666667</v>
      </c>
      <c r="H134" s="40">
        <v>2040.866666666667</v>
      </c>
      <c r="I134" s="40">
        <v>2066.2833333333338</v>
      </c>
      <c r="J134" s="40">
        <v>2087.6166666666668</v>
      </c>
      <c r="K134" s="31">
        <v>2044.95</v>
      </c>
      <c r="L134" s="31">
        <v>1998.2</v>
      </c>
      <c r="M134" s="31">
        <v>17.948930000000001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91.35</v>
      </c>
      <c r="D135" s="40">
        <v>91.866666666666674</v>
      </c>
      <c r="E135" s="40">
        <v>89.583333333333343</v>
      </c>
      <c r="F135" s="40">
        <v>87.816666666666663</v>
      </c>
      <c r="G135" s="40">
        <v>85.533333333333331</v>
      </c>
      <c r="H135" s="40">
        <v>93.633333333333354</v>
      </c>
      <c r="I135" s="40">
        <v>95.916666666666686</v>
      </c>
      <c r="J135" s="40">
        <v>97.683333333333366</v>
      </c>
      <c r="K135" s="31">
        <v>94.15</v>
      </c>
      <c r="L135" s="31">
        <v>90.1</v>
      </c>
      <c r="M135" s="31">
        <v>128.48965000000001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4953.3</v>
      </c>
      <c r="D136" s="40">
        <v>4983.5166666666664</v>
      </c>
      <c r="E136" s="40">
        <v>4593.0333333333328</v>
      </c>
      <c r="F136" s="40">
        <v>4232.7666666666664</v>
      </c>
      <c r="G136" s="40">
        <v>3842.2833333333328</v>
      </c>
      <c r="H136" s="40">
        <v>5343.7833333333328</v>
      </c>
      <c r="I136" s="40">
        <v>5734.2666666666664</v>
      </c>
      <c r="J136" s="40">
        <v>6094.5333333333328</v>
      </c>
      <c r="K136" s="31">
        <v>5374</v>
      </c>
      <c r="L136" s="31">
        <v>4623.25</v>
      </c>
      <c r="M136" s="31">
        <v>19.349460000000001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435.35</v>
      </c>
      <c r="D137" s="40">
        <v>438.25</v>
      </c>
      <c r="E137" s="40">
        <v>429.1</v>
      </c>
      <c r="F137" s="40">
        <v>422.85</v>
      </c>
      <c r="G137" s="40">
        <v>413.70000000000005</v>
      </c>
      <c r="H137" s="40">
        <v>444.5</v>
      </c>
      <c r="I137" s="40">
        <v>453.65</v>
      </c>
      <c r="J137" s="40">
        <v>459.9</v>
      </c>
      <c r="K137" s="31">
        <v>447.4</v>
      </c>
      <c r="L137" s="31">
        <v>432</v>
      </c>
      <c r="M137" s="31">
        <v>33.038400000000003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6940.15</v>
      </c>
      <c r="D138" s="40">
        <v>6865.05</v>
      </c>
      <c r="E138" s="40">
        <v>6575.1</v>
      </c>
      <c r="F138" s="40">
        <v>6210.05</v>
      </c>
      <c r="G138" s="40">
        <v>5920.1</v>
      </c>
      <c r="H138" s="40">
        <v>7230.1</v>
      </c>
      <c r="I138" s="40">
        <v>7520.0499999999993</v>
      </c>
      <c r="J138" s="40">
        <v>7885.1</v>
      </c>
      <c r="K138" s="31">
        <v>7155</v>
      </c>
      <c r="L138" s="31">
        <v>6500</v>
      </c>
      <c r="M138" s="31">
        <v>18.634889999999999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1806.7</v>
      </c>
      <c r="D139" s="40">
        <v>1823.8833333333334</v>
      </c>
      <c r="E139" s="40">
        <v>1779.1166666666668</v>
      </c>
      <c r="F139" s="40">
        <v>1751.5333333333333</v>
      </c>
      <c r="G139" s="40">
        <v>1706.7666666666667</v>
      </c>
      <c r="H139" s="40">
        <v>1851.4666666666669</v>
      </c>
      <c r="I139" s="40">
        <v>1896.2333333333338</v>
      </c>
      <c r="J139" s="40">
        <v>1923.8166666666671</v>
      </c>
      <c r="K139" s="31">
        <v>1868.65</v>
      </c>
      <c r="L139" s="31">
        <v>1796.3</v>
      </c>
      <c r="M139" s="31">
        <v>32.953760000000003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599.45000000000005</v>
      </c>
      <c r="D140" s="40">
        <v>602.26666666666677</v>
      </c>
      <c r="E140" s="40">
        <v>587.58333333333348</v>
      </c>
      <c r="F140" s="40">
        <v>575.7166666666667</v>
      </c>
      <c r="G140" s="40">
        <v>561.03333333333342</v>
      </c>
      <c r="H140" s="40">
        <v>614.13333333333355</v>
      </c>
      <c r="I140" s="40">
        <v>628.81666666666672</v>
      </c>
      <c r="J140" s="40">
        <v>640.68333333333362</v>
      </c>
      <c r="K140" s="31">
        <v>616.95000000000005</v>
      </c>
      <c r="L140" s="31">
        <v>590.4</v>
      </c>
      <c r="M140" s="31">
        <v>23.648340000000001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929.65</v>
      </c>
      <c r="D141" s="40">
        <v>929.08333333333337</v>
      </c>
      <c r="E141" s="40">
        <v>918.9666666666667</v>
      </c>
      <c r="F141" s="40">
        <v>908.2833333333333</v>
      </c>
      <c r="G141" s="40">
        <v>898.16666666666663</v>
      </c>
      <c r="H141" s="40">
        <v>939.76666666666677</v>
      </c>
      <c r="I141" s="40">
        <v>949.88333333333333</v>
      </c>
      <c r="J141" s="40">
        <v>960.56666666666683</v>
      </c>
      <c r="K141" s="31">
        <v>939.2</v>
      </c>
      <c r="L141" s="31">
        <v>918.4</v>
      </c>
      <c r="M141" s="31">
        <v>13.053850000000001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82516.55</v>
      </c>
      <c r="D142" s="40">
        <v>82299.666666666672</v>
      </c>
      <c r="E142" s="40">
        <v>81216.883333333346</v>
      </c>
      <c r="F142" s="40">
        <v>79917.216666666674</v>
      </c>
      <c r="G142" s="40">
        <v>78834.433333333349</v>
      </c>
      <c r="H142" s="40">
        <v>83599.333333333343</v>
      </c>
      <c r="I142" s="40">
        <v>84682.116666666669</v>
      </c>
      <c r="J142" s="40">
        <v>85981.78333333334</v>
      </c>
      <c r="K142" s="31">
        <v>83382.45</v>
      </c>
      <c r="L142" s="31">
        <v>81000</v>
      </c>
      <c r="M142" s="31">
        <v>0.28021000000000001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1043.75</v>
      </c>
      <c r="D143" s="40">
        <v>1049.9833333333333</v>
      </c>
      <c r="E143" s="40">
        <v>1031.7666666666667</v>
      </c>
      <c r="F143" s="40">
        <v>1019.7833333333333</v>
      </c>
      <c r="G143" s="40">
        <v>1001.5666666666666</v>
      </c>
      <c r="H143" s="40">
        <v>1061.9666666666667</v>
      </c>
      <c r="I143" s="40">
        <v>1080.1833333333334</v>
      </c>
      <c r="J143" s="40">
        <v>1092.1666666666667</v>
      </c>
      <c r="K143" s="31">
        <v>1068.2</v>
      </c>
      <c r="L143" s="31">
        <v>1038</v>
      </c>
      <c r="M143" s="31">
        <v>4.54915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184.5</v>
      </c>
      <c r="D144" s="40">
        <v>186.08333333333334</v>
      </c>
      <c r="E144" s="40">
        <v>180.16666666666669</v>
      </c>
      <c r="F144" s="40">
        <v>175.83333333333334</v>
      </c>
      <c r="G144" s="40">
        <v>169.91666666666669</v>
      </c>
      <c r="H144" s="40">
        <v>190.41666666666669</v>
      </c>
      <c r="I144" s="40">
        <v>196.33333333333337</v>
      </c>
      <c r="J144" s="40">
        <v>200.66666666666669</v>
      </c>
      <c r="K144" s="31">
        <v>192</v>
      </c>
      <c r="L144" s="31">
        <v>181.75</v>
      </c>
      <c r="M144" s="31">
        <v>50.97569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899.35</v>
      </c>
      <c r="D145" s="40">
        <v>906.30000000000007</v>
      </c>
      <c r="E145" s="40">
        <v>887.70000000000016</v>
      </c>
      <c r="F145" s="40">
        <v>876.05000000000007</v>
      </c>
      <c r="G145" s="40">
        <v>857.45000000000016</v>
      </c>
      <c r="H145" s="40">
        <v>917.95000000000016</v>
      </c>
      <c r="I145" s="40">
        <v>936.55000000000007</v>
      </c>
      <c r="J145" s="40">
        <v>948.20000000000016</v>
      </c>
      <c r="K145" s="31">
        <v>924.9</v>
      </c>
      <c r="L145" s="31">
        <v>894.65</v>
      </c>
      <c r="M145" s="31">
        <v>35.512819999999998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195.6</v>
      </c>
      <c r="D146" s="40">
        <v>196.9666666666667</v>
      </c>
      <c r="E146" s="40">
        <v>191.93333333333339</v>
      </c>
      <c r="F146" s="40">
        <v>188.26666666666671</v>
      </c>
      <c r="G146" s="40">
        <v>183.23333333333341</v>
      </c>
      <c r="H146" s="40">
        <v>200.63333333333338</v>
      </c>
      <c r="I146" s="40">
        <v>205.66666666666669</v>
      </c>
      <c r="J146" s="40">
        <v>209.33333333333337</v>
      </c>
      <c r="K146" s="31">
        <v>202</v>
      </c>
      <c r="L146" s="31">
        <v>193.3</v>
      </c>
      <c r="M146" s="31">
        <v>64.247479999999996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560.85</v>
      </c>
      <c r="D147" s="40">
        <v>565.6</v>
      </c>
      <c r="E147" s="40">
        <v>553.70000000000005</v>
      </c>
      <c r="F147" s="40">
        <v>546.55000000000007</v>
      </c>
      <c r="G147" s="40">
        <v>534.65000000000009</v>
      </c>
      <c r="H147" s="40">
        <v>572.75</v>
      </c>
      <c r="I147" s="40">
        <v>584.64999999999986</v>
      </c>
      <c r="J147" s="40">
        <v>591.79999999999995</v>
      </c>
      <c r="K147" s="31">
        <v>577.5</v>
      </c>
      <c r="L147" s="31">
        <v>558.45000000000005</v>
      </c>
      <c r="M147" s="31">
        <v>12.27089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7590.75</v>
      </c>
      <c r="D148" s="40">
        <v>7591.0333333333328</v>
      </c>
      <c r="E148" s="40">
        <v>7514.7166666666653</v>
      </c>
      <c r="F148" s="40">
        <v>7438.6833333333325</v>
      </c>
      <c r="G148" s="40">
        <v>7362.366666666665</v>
      </c>
      <c r="H148" s="40">
        <v>7667.0666666666657</v>
      </c>
      <c r="I148" s="40">
        <v>7743.3833333333332</v>
      </c>
      <c r="J148" s="40">
        <v>7819.4166666666661</v>
      </c>
      <c r="K148" s="31">
        <v>7667.35</v>
      </c>
      <c r="L148" s="31">
        <v>7515</v>
      </c>
      <c r="M148" s="31">
        <v>4.8808199999999999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979.5</v>
      </c>
      <c r="D149" s="40">
        <v>975.6</v>
      </c>
      <c r="E149" s="40">
        <v>963.2</v>
      </c>
      <c r="F149" s="40">
        <v>946.9</v>
      </c>
      <c r="G149" s="40">
        <v>934.5</v>
      </c>
      <c r="H149" s="40">
        <v>991.90000000000009</v>
      </c>
      <c r="I149" s="40">
        <v>1004.3</v>
      </c>
      <c r="J149" s="40">
        <v>1020.6000000000001</v>
      </c>
      <c r="K149" s="31">
        <v>988</v>
      </c>
      <c r="L149" s="31">
        <v>959.3</v>
      </c>
      <c r="M149" s="31">
        <v>24.92736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4779.95</v>
      </c>
      <c r="D150" s="40">
        <v>4763.1166666666659</v>
      </c>
      <c r="E150" s="40">
        <v>4609.5833333333321</v>
      </c>
      <c r="F150" s="40">
        <v>4439.2166666666662</v>
      </c>
      <c r="G150" s="40">
        <v>4285.6833333333325</v>
      </c>
      <c r="H150" s="40">
        <v>4933.4833333333318</v>
      </c>
      <c r="I150" s="40">
        <v>5087.0166666666664</v>
      </c>
      <c r="J150" s="40">
        <v>5257.3833333333314</v>
      </c>
      <c r="K150" s="31">
        <v>4916.6499999999996</v>
      </c>
      <c r="L150" s="31">
        <v>4592.75</v>
      </c>
      <c r="M150" s="31">
        <v>18.683160000000001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3470.15</v>
      </c>
      <c r="D151" s="40">
        <v>3477.8833333333332</v>
      </c>
      <c r="E151" s="40">
        <v>3359.8666666666663</v>
      </c>
      <c r="F151" s="40">
        <v>3249.583333333333</v>
      </c>
      <c r="G151" s="40">
        <v>3131.5666666666662</v>
      </c>
      <c r="H151" s="40">
        <v>3588.1666666666665</v>
      </c>
      <c r="I151" s="40">
        <v>3706.1833333333329</v>
      </c>
      <c r="J151" s="40">
        <v>3816.4666666666667</v>
      </c>
      <c r="K151" s="31">
        <v>3595.9</v>
      </c>
      <c r="L151" s="31">
        <v>3367.6</v>
      </c>
      <c r="M151" s="31">
        <v>9.8675300000000004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1533.25</v>
      </c>
      <c r="D152" s="40">
        <v>1537.8</v>
      </c>
      <c r="E152" s="40">
        <v>1509.3999999999999</v>
      </c>
      <c r="F152" s="40">
        <v>1485.55</v>
      </c>
      <c r="G152" s="40">
        <v>1457.1499999999999</v>
      </c>
      <c r="H152" s="40">
        <v>1561.6499999999999</v>
      </c>
      <c r="I152" s="40">
        <v>1590.05</v>
      </c>
      <c r="J152" s="40">
        <v>1613.8999999999999</v>
      </c>
      <c r="K152" s="31">
        <v>1566.2</v>
      </c>
      <c r="L152" s="31">
        <v>1513.95</v>
      </c>
      <c r="M152" s="31">
        <v>6.7184600000000003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860.15</v>
      </c>
      <c r="D153" s="40">
        <v>868.68333333333339</v>
      </c>
      <c r="E153" s="40">
        <v>848.46666666666681</v>
      </c>
      <c r="F153" s="40">
        <v>836.78333333333342</v>
      </c>
      <c r="G153" s="40">
        <v>816.56666666666683</v>
      </c>
      <c r="H153" s="40">
        <v>880.36666666666679</v>
      </c>
      <c r="I153" s="40">
        <v>900.58333333333348</v>
      </c>
      <c r="J153" s="40">
        <v>912.26666666666677</v>
      </c>
      <c r="K153" s="31">
        <v>888.9</v>
      </c>
      <c r="L153" s="31">
        <v>857</v>
      </c>
      <c r="M153" s="31">
        <v>2.06839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149.15</v>
      </c>
      <c r="D154" s="40">
        <v>150.04999999999998</v>
      </c>
      <c r="E154" s="40">
        <v>147.24999999999997</v>
      </c>
      <c r="F154" s="40">
        <v>145.35</v>
      </c>
      <c r="G154" s="40">
        <v>142.54999999999998</v>
      </c>
      <c r="H154" s="40">
        <v>151.94999999999996</v>
      </c>
      <c r="I154" s="40">
        <v>154.74999999999997</v>
      </c>
      <c r="J154" s="40">
        <v>156.64999999999995</v>
      </c>
      <c r="K154" s="31">
        <v>152.85</v>
      </c>
      <c r="L154" s="31">
        <v>148.15</v>
      </c>
      <c r="M154" s="31">
        <v>121.28713999999999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146.25</v>
      </c>
      <c r="D155" s="40">
        <v>147.4</v>
      </c>
      <c r="E155" s="40">
        <v>144.15</v>
      </c>
      <c r="F155" s="40">
        <v>142.05000000000001</v>
      </c>
      <c r="G155" s="40">
        <v>138.80000000000001</v>
      </c>
      <c r="H155" s="40">
        <v>149.5</v>
      </c>
      <c r="I155" s="40">
        <v>152.75</v>
      </c>
      <c r="J155" s="40">
        <v>154.85</v>
      </c>
      <c r="K155" s="31">
        <v>150.65</v>
      </c>
      <c r="L155" s="31">
        <v>145.30000000000001</v>
      </c>
      <c r="M155" s="31">
        <v>161.29487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3502.4</v>
      </c>
      <c r="D156" s="40">
        <v>3519.5333333333333</v>
      </c>
      <c r="E156" s="40">
        <v>3306.1166666666668</v>
      </c>
      <c r="F156" s="40">
        <v>3109.8333333333335</v>
      </c>
      <c r="G156" s="40">
        <v>2896.416666666667</v>
      </c>
      <c r="H156" s="40">
        <v>3715.8166666666666</v>
      </c>
      <c r="I156" s="40">
        <v>3929.2333333333336</v>
      </c>
      <c r="J156" s="40">
        <v>4125.5166666666664</v>
      </c>
      <c r="K156" s="31">
        <v>3732.95</v>
      </c>
      <c r="L156" s="31">
        <v>3323.25</v>
      </c>
      <c r="M156" s="31">
        <v>13.03571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19277.650000000001</v>
      </c>
      <c r="D157" s="40">
        <v>19509.366666666669</v>
      </c>
      <c r="E157" s="40">
        <v>18818.733333333337</v>
      </c>
      <c r="F157" s="40">
        <v>18359.816666666669</v>
      </c>
      <c r="G157" s="40">
        <v>17669.183333333338</v>
      </c>
      <c r="H157" s="40">
        <v>19968.283333333336</v>
      </c>
      <c r="I157" s="40">
        <v>20658.916666666668</v>
      </c>
      <c r="J157" s="40">
        <v>21117.833333333336</v>
      </c>
      <c r="K157" s="31">
        <v>20200</v>
      </c>
      <c r="L157" s="31">
        <v>19050.45</v>
      </c>
      <c r="M157" s="31">
        <v>2.1776900000000001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461.05</v>
      </c>
      <c r="D158" s="40">
        <v>459.05</v>
      </c>
      <c r="E158" s="40">
        <v>447.40000000000003</v>
      </c>
      <c r="F158" s="40">
        <v>433.75</v>
      </c>
      <c r="G158" s="40">
        <v>422.1</v>
      </c>
      <c r="H158" s="40">
        <v>472.70000000000005</v>
      </c>
      <c r="I158" s="40">
        <v>484.35</v>
      </c>
      <c r="J158" s="40">
        <v>498.00000000000006</v>
      </c>
      <c r="K158" s="31">
        <v>470.7</v>
      </c>
      <c r="L158" s="31">
        <v>445.4</v>
      </c>
      <c r="M158" s="31">
        <v>14.55498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882.2</v>
      </c>
      <c r="D159" s="40">
        <v>890.28333333333342</v>
      </c>
      <c r="E159" s="40">
        <v>859.71666666666681</v>
      </c>
      <c r="F159" s="40">
        <v>837.23333333333335</v>
      </c>
      <c r="G159" s="40">
        <v>806.66666666666674</v>
      </c>
      <c r="H159" s="40">
        <v>912.76666666666688</v>
      </c>
      <c r="I159" s="40">
        <v>943.33333333333348</v>
      </c>
      <c r="J159" s="40">
        <v>965.81666666666695</v>
      </c>
      <c r="K159" s="31">
        <v>920.85</v>
      </c>
      <c r="L159" s="31">
        <v>867.8</v>
      </c>
      <c r="M159" s="31">
        <v>13.737909999999999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154.9</v>
      </c>
      <c r="D160" s="40">
        <v>155.96666666666667</v>
      </c>
      <c r="E160" s="40">
        <v>152.58333333333334</v>
      </c>
      <c r="F160" s="40">
        <v>150.26666666666668</v>
      </c>
      <c r="G160" s="40">
        <v>146.88333333333335</v>
      </c>
      <c r="H160" s="40">
        <v>158.28333333333333</v>
      </c>
      <c r="I160" s="40">
        <v>161.66666666666666</v>
      </c>
      <c r="J160" s="40">
        <v>163.98333333333332</v>
      </c>
      <c r="K160" s="31">
        <v>159.35</v>
      </c>
      <c r="L160" s="31">
        <v>153.65</v>
      </c>
      <c r="M160" s="31">
        <v>171.18996000000001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228.35</v>
      </c>
      <c r="D161" s="40">
        <v>229</v>
      </c>
      <c r="E161" s="40">
        <v>224.45</v>
      </c>
      <c r="F161" s="40">
        <v>220.54999999999998</v>
      </c>
      <c r="G161" s="40">
        <v>215.99999999999997</v>
      </c>
      <c r="H161" s="40">
        <v>232.9</v>
      </c>
      <c r="I161" s="40">
        <v>237.45000000000002</v>
      </c>
      <c r="J161" s="40">
        <v>241.35000000000002</v>
      </c>
      <c r="K161" s="31">
        <v>233.55</v>
      </c>
      <c r="L161" s="31">
        <v>225.1</v>
      </c>
      <c r="M161" s="31">
        <v>7.41784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3054.85</v>
      </c>
      <c r="D162" s="40">
        <v>3106.65</v>
      </c>
      <c r="E162" s="40">
        <v>2963.4</v>
      </c>
      <c r="F162" s="40">
        <v>2871.95</v>
      </c>
      <c r="G162" s="40">
        <v>2728.7</v>
      </c>
      <c r="H162" s="40">
        <v>3198.1000000000004</v>
      </c>
      <c r="I162" s="40">
        <v>3341.3500000000004</v>
      </c>
      <c r="J162" s="40">
        <v>3432.8000000000006</v>
      </c>
      <c r="K162" s="31">
        <v>3249.9</v>
      </c>
      <c r="L162" s="31">
        <v>3015.2</v>
      </c>
      <c r="M162" s="31">
        <v>5.4276600000000004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37403.15</v>
      </c>
      <c r="D163" s="40">
        <v>37725.583333333336</v>
      </c>
      <c r="E163" s="40">
        <v>36897.566666666673</v>
      </c>
      <c r="F163" s="40">
        <v>36391.983333333337</v>
      </c>
      <c r="G163" s="40">
        <v>35563.966666666674</v>
      </c>
      <c r="H163" s="40">
        <v>38231.166666666672</v>
      </c>
      <c r="I163" s="40">
        <v>39059.183333333334</v>
      </c>
      <c r="J163" s="40">
        <v>39564.76666666667</v>
      </c>
      <c r="K163" s="31">
        <v>38553.599999999999</v>
      </c>
      <c r="L163" s="31">
        <v>37220</v>
      </c>
      <c r="M163" s="31">
        <v>0.48518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230.95</v>
      </c>
      <c r="D164" s="40">
        <v>230.58333333333334</v>
      </c>
      <c r="E164" s="40">
        <v>228.16666666666669</v>
      </c>
      <c r="F164" s="40">
        <v>225.38333333333335</v>
      </c>
      <c r="G164" s="40">
        <v>222.9666666666667</v>
      </c>
      <c r="H164" s="40">
        <v>233.36666666666667</v>
      </c>
      <c r="I164" s="40">
        <v>235.78333333333336</v>
      </c>
      <c r="J164" s="40">
        <v>238.56666666666666</v>
      </c>
      <c r="K164" s="31">
        <v>233</v>
      </c>
      <c r="L164" s="31">
        <v>227.8</v>
      </c>
      <c r="M164" s="31">
        <v>52.316369999999999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5261.7</v>
      </c>
      <c r="D165" s="40">
        <v>5293.8666666666659</v>
      </c>
      <c r="E165" s="40">
        <v>5187.8333333333321</v>
      </c>
      <c r="F165" s="40">
        <v>5113.9666666666662</v>
      </c>
      <c r="G165" s="40">
        <v>5007.9333333333325</v>
      </c>
      <c r="H165" s="40">
        <v>5367.7333333333318</v>
      </c>
      <c r="I165" s="40">
        <v>5473.7666666666664</v>
      </c>
      <c r="J165" s="40">
        <v>5547.6333333333314</v>
      </c>
      <c r="K165" s="31">
        <v>5399.9</v>
      </c>
      <c r="L165" s="31">
        <v>5220</v>
      </c>
      <c r="M165" s="31">
        <v>0.50731000000000004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2417.5</v>
      </c>
      <c r="D166" s="40">
        <v>2430.6833333333334</v>
      </c>
      <c r="E166" s="40">
        <v>2382.3666666666668</v>
      </c>
      <c r="F166" s="40">
        <v>2347.2333333333336</v>
      </c>
      <c r="G166" s="40">
        <v>2298.916666666667</v>
      </c>
      <c r="H166" s="40">
        <v>2465.8166666666666</v>
      </c>
      <c r="I166" s="40">
        <v>2514.1333333333332</v>
      </c>
      <c r="J166" s="40">
        <v>2549.2666666666664</v>
      </c>
      <c r="K166" s="31">
        <v>2479</v>
      </c>
      <c r="L166" s="31">
        <v>2395.5500000000002</v>
      </c>
      <c r="M166" s="31">
        <v>2.89981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2662.1</v>
      </c>
      <c r="D167" s="40">
        <v>2681.6</v>
      </c>
      <c r="E167" s="40">
        <v>2590.5</v>
      </c>
      <c r="F167" s="40">
        <v>2518.9</v>
      </c>
      <c r="G167" s="40">
        <v>2427.8000000000002</v>
      </c>
      <c r="H167" s="40">
        <v>2753.2</v>
      </c>
      <c r="I167" s="40">
        <v>2844.2999999999993</v>
      </c>
      <c r="J167" s="40">
        <v>2915.8999999999996</v>
      </c>
      <c r="K167" s="31">
        <v>2772.7</v>
      </c>
      <c r="L167" s="31">
        <v>2610</v>
      </c>
      <c r="M167" s="31">
        <v>6.5961100000000004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2294.15</v>
      </c>
      <c r="D168" s="40">
        <v>2318.0166666666669</v>
      </c>
      <c r="E168" s="40">
        <v>2236.1833333333338</v>
      </c>
      <c r="F168" s="40">
        <v>2178.2166666666672</v>
      </c>
      <c r="G168" s="40">
        <v>2096.3833333333341</v>
      </c>
      <c r="H168" s="40">
        <v>2375.9833333333336</v>
      </c>
      <c r="I168" s="40">
        <v>2457.8166666666666</v>
      </c>
      <c r="J168" s="40">
        <v>2515.7833333333333</v>
      </c>
      <c r="K168" s="31">
        <v>2399.85</v>
      </c>
      <c r="L168" s="31">
        <v>2260.0500000000002</v>
      </c>
      <c r="M168" s="31">
        <v>8.0801700000000007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140.44999999999999</v>
      </c>
      <c r="D169" s="40">
        <v>141.16666666666666</v>
      </c>
      <c r="E169" s="40">
        <v>138.0333333333333</v>
      </c>
      <c r="F169" s="40">
        <v>135.61666666666665</v>
      </c>
      <c r="G169" s="40">
        <v>132.48333333333329</v>
      </c>
      <c r="H169" s="40">
        <v>143.58333333333331</v>
      </c>
      <c r="I169" s="40">
        <v>146.7166666666667</v>
      </c>
      <c r="J169" s="40">
        <v>149.13333333333333</v>
      </c>
      <c r="K169" s="31">
        <v>144.30000000000001</v>
      </c>
      <c r="L169" s="31">
        <v>138.75</v>
      </c>
      <c r="M169" s="31">
        <v>80.554050000000004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194.35</v>
      </c>
      <c r="D170" s="40">
        <v>195.98333333333335</v>
      </c>
      <c r="E170" s="40">
        <v>191.7166666666667</v>
      </c>
      <c r="F170" s="40">
        <v>189.08333333333334</v>
      </c>
      <c r="G170" s="40">
        <v>184.81666666666669</v>
      </c>
      <c r="H170" s="40">
        <v>198.6166666666667</v>
      </c>
      <c r="I170" s="40">
        <v>202.88333333333335</v>
      </c>
      <c r="J170" s="40">
        <v>205.51666666666671</v>
      </c>
      <c r="K170" s="31">
        <v>200.25</v>
      </c>
      <c r="L170" s="31">
        <v>193.35</v>
      </c>
      <c r="M170" s="31">
        <v>164.32451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433.6</v>
      </c>
      <c r="D171" s="40">
        <v>434.41666666666669</v>
      </c>
      <c r="E171" s="40">
        <v>423.18333333333339</v>
      </c>
      <c r="F171" s="40">
        <v>412.76666666666671</v>
      </c>
      <c r="G171" s="40">
        <v>401.53333333333342</v>
      </c>
      <c r="H171" s="40">
        <v>444.83333333333337</v>
      </c>
      <c r="I171" s="40">
        <v>456.06666666666661</v>
      </c>
      <c r="J171" s="40">
        <v>466.48333333333335</v>
      </c>
      <c r="K171" s="31">
        <v>445.65</v>
      </c>
      <c r="L171" s="31">
        <v>424</v>
      </c>
      <c r="M171" s="31">
        <v>9.3757000000000001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14318</v>
      </c>
      <c r="D172" s="40">
        <v>14206.466666666667</v>
      </c>
      <c r="E172" s="40">
        <v>14012.933333333334</v>
      </c>
      <c r="F172" s="40">
        <v>13707.866666666667</v>
      </c>
      <c r="G172" s="40">
        <v>13514.333333333334</v>
      </c>
      <c r="H172" s="40">
        <v>14511.533333333335</v>
      </c>
      <c r="I172" s="40">
        <v>14705.066666666668</v>
      </c>
      <c r="J172" s="40">
        <v>15010.133333333335</v>
      </c>
      <c r="K172" s="31">
        <v>14400</v>
      </c>
      <c r="L172" s="31">
        <v>13901.4</v>
      </c>
      <c r="M172" s="31">
        <v>0.10312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43.1</v>
      </c>
      <c r="D173" s="40">
        <v>43.416666666666664</v>
      </c>
      <c r="E173" s="40">
        <v>42.333333333333329</v>
      </c>
      <c r="F173" s="40">
        <v>41.566666666666663</v>
      </c>
      <c r="G173" s="40">
        <v>40.483333333333327</v>
      </c>
      <c r="H173" s="40">
        <v>44.18333333333333</v>
      </c>
      <c r="I173" s="40">
        <v>45.266666666666659</v>
      </c>
      <c r="J173" s="40">
        <v>46.033333333333331</v>
      </c>
      <c r="K173" s="31">
        <v>44.5</v>
      </c>
      <c r="L173" s="31">
        <v>42.65</v>
      </c>
      <c r="M173" s="31">
        <v>1154.2426399999999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188.95</v>
      </c>
      <c r="D174" s="40">
        <v>188.71666666666667</v>
      </c>
      <c r="E174" s="40">
        <v>185.98333333333335</v>
      </c>
      <c r="F174" s="40">
        <v>183.01666666666668</v>
      </c>
      <c r="G174" s="40">
        <v>180.28333333333336</v>
      </c>
      <c r="H174" s="40">
        <v>191.68333333333334</v>
      </c>
      <c r="I174" s="40">
        <v>194.41666666666663</v>
      </c>
      <c r="J174" s="40">
        <v>197.38333333333333</v>
      </c>
      <c r="K174" s="31">
        <v>191.45</v>
      </c>
      <c r="L174" s="31">
        <v>185.75</v>
      </c>
      <c r="M174" s="31">
        <v>52.487259999999999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153.6</v>
      </c>
      <c r="D175" s="40">
        <v>154.76666666666668</v>
      </c>
      <c r="E175" s="40">
        <v>151.03333333333336</v>
      </c>
      <c r="F175" s="40">
        <v>148.46666666666667</v>
      </c>
      <c r="G175" s="40">
        <v>144.73333333333335</v>
      </c>
      <c r="H175" s="40">
        <v>157.33333333333337</v>
      </c>
      <c r="I175" s="40">
        <v>161.06666666666666</v>
      </c>
      <c r="J175" s="40">
        <v>163.63333333333338</v>
      </c>
      <c r="K175" s="31">
        <v>158.5</v>
      </c>
      <c r="L175" s="31">
        <v>152.19999999999999</v>
      </c>
      <c r="M175" s="31">
        <v>46.803649999999998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2700.4</v>
      </c>
      <c r="D176" s="40">
        <v>2711.5499999999997</v>
      </c>
      <c r="E176" s="40">
        <v>2680.3499999999995</v>
      </c>
      <c r="F176" s="40">
        <v>2660.2999999999997</v>
      </c>
      <c r="G176" s="40">
        <v>2629.0999999999995</v>
      </c>
      <c r="H176" s="40">
        <v>2731.5999999999995</v>
      </c>
      <c r="I176" s="40">
        <v>2762.7999999999993</v>
      </c>
      <c r="J176" s="40">
        <v>2782.8499999999995</v>
      </c>
      <c r="K176" s="31">
        <v>2742.75</v>
      </c>
      <c r="L176" s="31">
        <v>2691.5</v>
      </c>
      <c r="M176" s="31">
        <v>58.659260000000003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1103.25</v>
      </c>
      <c r="D177" s="40">
        <v>1101.1000000000001</v>
      </c>
      <c r="E177" s="40">
        <v>1085.2000000000003</v>
      </c>
      <c r="F177" s="40">
        <v>1067.1500000000001</v>
      </c>
      <c r="G177" s="40">
        <v>1051.2500000000002</v>
      </c>
      <c r="H177" s="40">
        <v>1119.1500000000003</v>
      </c>
      <c r="I177" s="40">
        <v>1135.0500000000004</v>
      </c>
      <c r="J177" s="40">
        <v>1153.1000000000004</v>
      </c>
      <c r="K177" s="31">
        <v>1117</v>
      </c>
      <c r="L177" s="31">
        <v>1083.05</v>
      </c>
      <c r="M177" s="31">
        <v>8.5027699999999999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1168.75</v>
      </c>
      <c r="D178" s="40">
        <v>1175.8833333333334</v>
      </c>
      <c r="E178" s="40">
        <v>1148.7666666666669</v>
      </c>
      <c r="F178" s="40">
        <v>1128.7833333333335</v>
      </c>
      <c r="G178" s="40">
        <v>1101.666666666667</v>
      </c>
      <c r="H178" s="40">
        <v>1195.8666666666668</v>
      </c>
      <c r="I178" s="40">
        <v>1222.9833333333331</v>
      </c>
      <c r="J178" s="40">
        <v>1242.9666666666667</v>
      </c>
      <c r="K178" s="31">
        <v>1203</v>
      </c>
      <c r="L178" s="31">
        <v>1155.9000000000001</v>
      </c>
      <c r="M178" s="31">
        <v>20.632770000000001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2209.1</v>
      </c>
      <c r="D179" s="40">
        <v>2229.25</v>
      </c>
      <c r="E179" s="40">
        <v>2155.5</v>
      </c>
      <c r="F179" s="40">
        <v>2101.9</v>
      </c>
      <c r="G179" s="40">
        <v>2028.15</v>
      </c>
      <c r="H179" s="40">
        <v>2282.85</v>
      </c>
      <c r="I179" s="40">
        <v>2356.6</v>
      </c>
      <c r="J179" s="40">
        <v>2410.1999999999998</v>
      </c>
      <c r="K179" s="31">
        <v>2303</v>
      </c>
      <c r="L179" s="31">
        <v>2175.65</v>
      </c>
      <c r="M179" s="31">
        <v>16.91384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8119.9</v>
      </c>
      <c r="D180" s="40">
        <v>8051.3</v>
      </c>
      <c r="E180" s="40">
        <v>7949.6</v>
      </c>
      <c r="F180" s="40">
        <v>7779.3</v>
      </c>
      <c r="G180" s="40">
        <v>7677.6</v>
      </c>
      <c r="H180" s="40">
        <v>8221.6</v>
      </c>
      <c r="I180" s="40">
        <v>8323.2999999999993</v>
      </c>
      <c r="J180" s="40">
        <v>8493.6</v>
      </c>
      <c r="K180" s="31">
        <v>8153</v>
      </c>
      <c r="L180" s="31">
        <v>7881</v>
      </c>
      <c r="M180" s="31">
        <v>0.14798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27457.4</v>
      </c>
      <c r="D181" s="40">
        <v>27593.666666666668</v>
      </c>
      <c r="E181" s="40">
        <v>27160.083333333336</v>
      </c>
      <c r="F181" s="40">
        <v>26862.766666666666</v>
      </c>
      <c r="G181" s="40">
        <v>26429.183333333334</v>
      </c>
      <c r="H181" s="40">
        <v>27890.983333333337</v>
      </c>
      <c r="I181" s="40">
        <v>28324.566666666673</v>
      </c>
      <c r="J181" s="40">
        <v>28621.883333333339</v>
      </c>
      <c r="K181" s="31">
        <v>28027.25</v>
      </c>
      <c r="L181" s="31">
        <v>27296.35</v>
      </c>
      <c r="M181" s="31">
        <v>0.36071999999999999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1438.7</v>
      </c>
      <c r="D182" s="40">
        <v>1440.0500000000002</v>
      </c>
      <c r="E182" s="40">
        <v>1405.4500000000003</v>
      </c>
      <c r="F182" s="40">
        <v>1372.2</v>
      </c>
      <c r="G182" s="40">
        <v>1337.6000000000001</v>
      </c>
      <c r="H182" s="40">
        <v>1473.3000000000004</v>
      </c>
      <c r="I182" s="40">
        <v>1507.9000000000003</v>
      </c>
      <c r="J182" s="40">
        <v>1541.1500000000005</v>
      </c>
      <c r="K182" s="31">
        <v>1474.65</v>
      </c>
      <c r="L182" s="31">
        <v>1406.8</v>
      </c>
      <c r="M182" s="31">
        <v>20.12398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2210.6999999999998</v>
      </c>
      <c r="D183" s="40">
        <v>2243.5666666666666</v>
      </c>
      <c r="E183" s="40">
        <v>2169.1333333333332</v>
      </c>
      <c r="F183" s="40">
        <v>2127.5666666666666</v>
      </c>
      <c r="G183" s="40">
        <v>2053.1333333333332</v>
      </c>
      <c r="H183" s="40">
        <v>2285.1333333333332</v>
      </c>
      <c r="I183" s="40">
        <v>2359.5666666666666</v>
      </c>
      <c r="J183" s="40">
        <v>2401.1333333333332</v>
      </c>
      <c r="K183" s="31">
        <v>2318</v>
      </c>
      <c r="L183" s="31">
        <v>2202</v>
      </c>
      <c r="M183" s="31">
        <v>2.91025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499.9</v>
      </c>
      <c r="D184" s="40">
        <v>496.83333333333331</v>
      </c>
      <c r="E184" s="40">
        <v>486.16666666666663</v>
      </c>
      <c r="F184" s="40">
        <v>472.43333333333334</v>
      </c>
      <c r="G184" s="40">
        <v>461.76666666666665</v>
      </c>
      <c r="H184" s="40">
        <v>510.56666666666661</v>
      </c>
      <c r="I184" s="40">
        <v>521.23333333333323</v>
      </c>
      <c r="J184" s="40">
        <v>534.96666666666658</v>
      </c>
      <c r="K184" s="31">
        <v>507.5</v>
      </c>
      <c r="L184" s="31">
        <v>483.1</v>
      </c>
      <c r="M184" s="31">
        <v>340.80545000000001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119.45</v>
      </c>
      <c r="D185" s="40">
        <v>120.39999999999999</v>
      </c>
      <c r="E185" s="40">
        <v>117.54999999999998</v>
      </c>
      <c r="F185" s="40">
        <v>115.64999999999999</v>
      </c>
      <c r="G185" s="40">
        <v>112.79999999999998</v>
      </c>
      <c r="H185" s="40">
        <v>122.29999999999998</v>
      </c>
      <c r="I185" s="40">
        <v>125.14999999999998</v>
      </c>
      <c r="J185" s="40">
        <v>127.04999999999998</v>
      </c>
      <c r="K185" s="31">
        <v>123.25</v>
      </c>
      <c r="L185" s="31">
        <v>118.5</v>
      </c>
      <c r="M185" s="31">
        <v>340.47611999999998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814.9</v>
      </c>
      <c r="D186" s="40">
        <v>819.06666666666661</v>
      </c>
      <c r="E186" s="40">
        <v>803.33333333333326</v>
      </c>
      <c r="F186" s="40">
        <v>791.76666666666665</v>
      </c>
      <c r="G186" s="40">
        <v>776.0333333333333</v>
      </c>
      <c r="H186" s="40">
        <v>830.63333333333321</v>
      </c>
      <c r="I186" s="40">
        <v>846.36666666666656</v>
      </c>
      <c r="J186" s="40">
        <v>857.93333333333317</v>
      </c>
      <c r="K186" s="31">
        <v>834.8</v>
      </c>
      <c r="L186" s="31">
        <v>807.5</v>
      </c>
      <c r="M186" s="31">
        <v>20.892520000000001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543.1</v>
      </c>
      <c r="D187" s="40">
        <v>544.66666666666663</v>
      </c>
      <c r="E187" s="40">
        <v>534.43333333333328</v>
      </c>
      <c r="F187" s="40">
        <v>525.76666666666665</v>
      </c>
      <c r="G187" s="40">
        <v>515.5333333333333</v>
      </c>
      <c r="H187" s="40">
        <v>553.33333333333326</v>
      </c>
      <c r="I187" s="40">
        <v>563.56666666666661</v>
      </c>
      <c r="J187" s="40">
        <v>572.23333333333323</v>
      </c>
      <c r="K187" s="31">
        <v>554.9</v>
      </c>
      <c r="L187" s="31">
        <v>536</v>
      </c>
      <c r="M187" s="31">
        <v>13.49424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605.95000000000005</v>
      </c>
      <c r="D188" s="40">
        <v>606.11666666666667</v>
      </c>
      <c r="E188" s="40">
        <v>599.83333333333337</v>
      </c>
      <c r="F188" s="40">
        <v>593.7166666666667</v>
      </c>
      <c r="G188" s="40">
        <v>587.43333333333339</v>
      </c>
      <c r="H188" s="40">
        <v>612.23333333333335</v>
      </c>
      <c r="I188" s="40">
        <v>618.51666666666665</v>
      </c>
      <c r="J188" s="40">
        <v>624.63333333333333</v>
      </c>
      <c r="K188" s="31">
        <v>612.4</v>
      </c>
      <c r="L188" s="31">
        <v>600</v>
      </c>
      <c r="M188" s="31">
        <v>5.5934699999999999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579.29999999999995</v>
      </c>
      <c r="D189" s="40">
        <v>580.31666666666661</v>
      </c>
      <c r="E189" s="40">
        <v>569.83333333333326</v>
      </c>
      <c r="F189" s="40">
        <v>560.36666666666667</v>
      </c>
      <c r="G189" s="40">
        <v>549.88333333333333</v>
      </c>
      <c r="H189" s="40">
        <v>589.78333333333319</v>
      </c>
      <c r="I189" s="40">
        <v>600.26666666666654</v>
      </c>
      <c r="J189" s="40">
        <v>609.73333333333312</v>
      </c>
      <c r="K189" s="31">
        <v>590.79999999999995</v>
      </c>
      <c r="L189" s="31">
        <v>570.85</v>
      </c>
      <c r="M189" s="31">
        <v>10.949730000000001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1033.8499999999999</v>
      </c>
      <c r="D190" s="40">
        <v>1042.9166666666667</v>
      </c>
      <c r="E190" s="40">
        <v>999.98333333333358</v>
      </c>
      <c r="F190" s="40">
        <v>966.11666666666679</v>
      </c>
      <c r="G190" s="40">
        <v>923.18333333333362</v>
      </c>
      <c r="H190" s="40">
        <v>1076.7833333333335</v>
      </c>
      <c r="I190" s="40">
        <v>1119.7166666666665</v>
      </c>
      <c r="J190" s="40">
        <v>1153.5833333333335</v>
      </c>
      <c r="K190" s="31">
        <v>1085.8499999999999</v>
      </c>
      <c r="L190" s="31">
        <v>1009.05</v>
      </c>
      <c r="M190" s="31">
        <v>49.623600000000003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3608.85</v>
      </c>
      <c r="D191" s="40">
        <v>3605.7166666666672</v>
      </c>
      <c r="E191" s="40">
        <v>3581.4333333333343</v>
      </c>
      <c r="F191" s="40">
        <v>3554.0166666666673</v>
      </c>
      <c r="G191" s="40">
        <v>3529.7333333333345</v>
      </c>
      <c r="H191" s="40">
        <v>3633.1333333333341</v>
      </c>
      <c r="I191" s="40">
        <v>3657.416666666667</v>
      </c>
      <c r="J191" s="40">
        <v>3684.8333333333339</v>
      </c>
      <c r="K191" s="31">
        <v>3630</v>
      </c>
      <c r="L191" s="31">
        <v>3578.3</v>
      </c>
      <c r="M191" s="31">
        <v>29.336929999999999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826.95</v>
      </c>
      <c r="D192" s="40">
        <v>833.79999999999984</v>
      </c>
      <c r="E192" s="40">
        <v>815.6999999999997</v>
      </c>
      <c r="F192" s="40">
        <v>804.44999999999982</v>
      </c>
      <c r="G192" s="40">
        <v>786.34999999999968</v>
      </c>
      <c r="H192" s="40">
        <v>845.04999999999973</v>
      </c>
      <c r="I192" s="40">
        <v>863.14999999999986</v>
      </c>
      <c r="J192" s="40">
        <v>874.39999999999975</v>
      </c>
      <c r="K192" s="31">
        <v>851.9</v>
      </c>
      <c r="L192" s="31">
        <v>822.55</v>
      </c>
      <c r="M192" s="31">
        <v>15.35158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6178.85</v>
      </c>
      <c r="D193" s="40">
        <v>6180.583333333333</v>
      </c>
      <c r="E193" s="40">
        <v>5973.2666666666664</v>
      </c>
      <c r="F193" s="40">
        <v>5767.6833333333334</v>
      </c>
      <c r="G193" s="40">
        <v>5560.3666666666668</v>
      </c>
      <c r="H193" s="40">
        <v>6386.1666666666661</v>
      </c>
      <c r="I193" s="40">
        <v>6593.4833333333336</v>
      </c>
      <c r="J193" s="40">
        <v>6799.0666666666657</v>
      </c>
      <c r="K193" s="31">
        <v>6387.9</v>
      </c>
      <c r="L193" s="31">
        <v>5975</v>
      </c>
      <c r="M193" s="31">
        <v>2.2670499999999998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486.9</v>
      </c>
      <c r="D194" s="40">
        <v>485.05</v>
      </c>
      <c r="E194" s="40">
        <v>473.1</v>
      </c>
      <c r="F194" s="40">
        <v>459.3</v>
      </c>
      <c r="G194" s="40">
        <v>447.35</v>
      </c>
      <c r="H194" s="40">
        <v>498.85</v>
      </c>
      <c r="I194" s="40">
        <v>510.79999999999995</v>
      </c>
      <c r="J194" s="40">
        <v>524.6</v>
      </c>
      <c r="K194" s="31">
        <v>497</v>
      </c>
      <c r="L194" s="31">
        <v>471.25</v>
      </c>
      <c r="M194" s="31">
        <v>554.44813999999997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230.35</v>
      </c>
      <c r="D195" s="40">
        <v>228.04999999999998</v>
      </c>
      <c r="E195" s="40">
        <v>219.79999999999995</v>
      </c>
      <c r="F195" s="40">
        <v>209.24999999999997</v>
      </c>
      <c r="G195" s="40">
        <v>200.99999999999994</v>
      </c>
      <c r="H195" s="40">
        <v>238.59999999999997</v>
      </c>
      <c r="I195" s="40">
        <v>246.85000000000002</v>
      </c>
      <c r="J195" s="40">
        <v>257.39999999999998</v>
      </c>
      <c r="K195" s="31">
        <v>236.3</v>
      </c>
      <c r="L195" s="31">
        <v>217.5</v>
      </c>
      <c r="M195" s="31">
        <v>2192.8601199999998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1343.3</v>
      </c>
      <c r="D196" s="40">
        <v>1348.65</v>
      </c>
      <c r="E196" s="40">
        <v>1321.3000000000002</v>
      </c>
      <c r="F196" s="40">
        <v>1299.3000000000002</v>
      </c>
      <c r="G196" s="40">
        <v>1271.9500000000003</v>
      </c>
      <c r="H196" s="40">
        <v>1370.65</v>
      </c>
      <c r="I196" s="40">
        <v>1398</v>
      </c>
      <c r="J196" s="40">
        <v>1420</v>
      </c>
      <c r="K196" s="31">
        <v>1376</v>
      </c>
      <c r="L196" s="31">
        <v>1326.65</v>
      </c>
      <c r="M196" s="31">
        <v>69.757739999999998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1539.3</v>
      </c>
      <c r="D197" s="40">
        <v>1543.8666666666668</v>
      </c>
      <c r="E197" s="40">
        <v>1511.2333333333336</v>
      </c>
      <c r="F197" s="40">
        <v>1483.1666666666667</v>
      </c>
      <c r="G197" s="40">
        <v>1450.5333333333335</v>
      </c>
      <c r="H197" s="40">
        <v>1571.9333333333336</v>
      </c>
      <c r="I197" s="40">
        <v>1604.5666666666668</v>
      </c>
      <c r="J197" s="40">
        <v>1632.6333333333337</v>
      </c>
      <c r="K197" s="31">
        <v>1576.5</v>
      </c>
      <c r="L197" s="31">
        <v>1515.8</v>
      </c>
      <c r="M197" s="31">
        <v>51.592700000000001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985.7</v>
      </c>
      <c r="D198" s="40">
        <v>983.91666666666663</v>
      </c>
      <c r="E198" s="40">
        <v>967.88333333333321</v>
      </c>
      <c r="F198" s="40">
        <v>950.06666666666661</v>
      </c>
      <c r="G198" s="40">
        <v>934.03333333333319</v>
      </c>
      <c r="H198" s="40">
        <v>1001.7333333333332</v>
      </c>
      <c r="I198" s="40">
        <v>1017.7666666666668</v>
      </c>
      <c r="J198" s="40">
        <v>1035.5833333333333</v>
      </c>
      <c r="K198" s="31">
        <v>999.95</v>
      </c>
      <c r="L198" s="31">
        <v>966.1</v>
      </c>
      <c r="M198" s="31">
        <v>5.1707099999999997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2411.4</v>
      </c>
      <c r="D199" s="40">
        <v>2439.9833333333336</v>
      </c>
      <c r="E199" s="40">
        <v>2374.416666666667</v>
      </c>
      <c r="F199" s="40">
        <v>2337.4333333333334</v>
      </c>
      <c r="G199" s="40">
        <v>2271.8666666666668</v>
      </c>
      <c r="H199" s="40">
        <v>2476.9666666666672</v>
      </c>
      <c r="I199" s="40">
        <v>2542.5333333333338</v>
      </c>
      <c r="J199" s="40">
        <v>2579.5166666666673</v>
      </c>
      <c r="K199" s="31">
        <v>2505.5500000000002</v>
      </c>
      <c r="L199" s="31">
        <v>2403</v>
      </c>
      <c r="M199" s="31">
        <v>28.689830000000001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2982.25</v>
      </c>
      <c r="D200" s="40">
        <v>3004.3666666666668</v>
      </c>
      <c r="E200" s="40">
        <v>2913.4833333333336</v>
      </c>
      <c r="F200" s="40">
        <v>2844.7166666666667</v>
      </c>
      <c r="G200" s="40">
        <v>2753.8333333333335</v>
      </c>
      <c r="H200" s="40">
        <v>3073.1333333333337</v>
      </c>
      <c r="I200" s="40">
        <v>3164.0166666666669</v>
      </c>
      <c r="J200" s="40">
        <v>3232.7833333333338</v>
      </c>
      <c r="K200" s="31">
        <v>3095.25</v>
      </c>
      <c r="L200" s="31">
        <v>2935.6</v>
      </c>
      <c r="M200" s="31">
        <v>1.8988799999999999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498.3</v>
      </c>
      <c r="D201" s="40">
        <v>503.90000000000003</v>
      </c>
      <c r="E201" s="40">
        <v>490.45000000000005</v>
      </c>
      <c r="F201" s="40">
        <v>482.6</v>
      </c>
      <c r="G201" s="40">
        <v>469.15000000000003</v>
      </c>
      <c r="H201" s="40">
        <v>511.75000000000006</v>
      </c>
      <c r="I201" s="40">
        <v>525.20000000000005</v>
      </c>
      <c r="J201" s="40">
        <v>533.05000000000007</v>
      </c>
      <c r="K201" s="31">
        <v>517.35</v>
      </c>
      <c r="L201" s="31">
        <v>496.05</v>
      </c>
      <c r="M201" s="31">
        <v>10.022550000000001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1111.4000000000001</v>
      </c>
      <c r="D202" s="40">
        <v>1111.5333333333335</v>
      </c>
      <c r="E202" s="40">
        <v>1084.866666666667</v>
      </c>
      <c r="F202" s="40">
        <v>1058.3333333333335</v>
      </c>
      <c r="G202" s="40">
        <v>1031.666666666667</v>
      </c>
      <c r="H202" s="40">
        <v>1138.0666666666671</v>
      </c>
      <c r="I202" s="40">
        <v>1164.7333333333336</v>
      </c>
      <c r="J202" s="40">
        <v>1191.2666666666671</v>
      </c>
      <c r="K202" s="31">
        <v>1138.2</v>
      </c>
      <c r="L202" s="31">
        <v>1085</v>
      </c>
      <c r="M202" s="31">
        <v>5.7442299999999999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715.9</v>
      </c>
      <c r="D203" s="40">
        <v>720.68333333333339</v>
      </c>
      <c r="E203" s="40">
        <v>706.46666666666681</v>
      </c>
      <c r="F203" s="40">
        <v>697.03333333333342</v>
      </c>
      <c r="G203" s="40">
        <v>682.81666666666683</v>
      </c>
      <c r="H203" s="40">
        <v>730.11666666666679</v>
      </c>
      <c r="I203" s="40">
        <v>744.33333333333348</v>
      </c>
      <c r="J203" s="40">
        <v>753.76666666666677</v>
      </c>
      <c r="K203" s="31">
        <v>734.9</v>
      </c>
      <c r="L203" s="31">
        <v>711.25</v>
      </c>
      <c r="M203" s="31">
        <v>15.683619999999999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7129.6</v>
      </c>
      <c r="D204" s="40">
        <v>7177.2166666666672</v>
      </c>
      <c r="E204" s="40">
        <v>7044.6333333333341</v>
      </c>
      <c r="F204" s="40">
        <v>6959.666666666667</v>
      </c>
      <c r="G204" s="40">
        <v>6827.0833333333339</v>
      </c>
      <c r="H204" s="40">
        <v>7262.1833333333343</v>
      </c>
      <c r="I204" s="40">
        <v>7394.7666666666664</v>
      </c>
      <c r="J204" s="40">
        <v>7479.7333333333345</v>
      </c>
      <c r="K204" s="31">
        <v>7309.8</v>
      </c>
      <c r="L204" s="31">
        <v>7092.25</v>
      </c>
      <c r="M204" s="31">
        <v>7.0389699999999999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47.7</v>
      </c>
      <c r="D205" s="40">
        <v>47.166666666666664</v>
      </c>
      <c r="E205" s="40">
        <v>45.133333333333326</v>
      </c>
      <c r="F205" s="40">
        <v>42.566666666666663</v>
      </c>
      <c r="G205" s="40">
        <v>40.533333333333324</v>
      </c>
      <c r="H205" s="40">
        <v>49.733333333333327</v>
      </c>
      <c r="I205" s="40">
        <v>51.766666666666673</v>
      </c>
      <c r="J205" s="40">
        <v>54.333333333333329</v>
      </c>
      <c r="K205" s="31">
        <v>49.2</v>
      </c>
      <c r="L205" s="31">
        <v>44.6</v>
      </c>
      <c r="M205" s="31">
        <v>571.12541999999996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1659.75</v>
      </c>
      <c r="D206" s="40">
        <v>1666.05</v>
      </c>
      <c r="E206" s="40">
        <v>1640.1</v>
      </c>
      <c r="F206" s="40">
        <v>1620.45</v>
      </c>
      <c r="G206" s="40">
        <v>1594.5</v>
      </c>
      <c r="H206" s="40">
        <v>1685.6999999999998</v>
      </c>
      <c r="I206" s="40">
        <v>1711.65</v>
      </c>
      <c r="J206" s="40">
        <v>1731.2999999999997</v>
      </c>
      <c r="K206" s="31">
        <v>1692</v>
      </c>
      <c r="L206" s="31">
        <v>1646.4</v>
      </c>
      <c r="M206" s="31">
        <v>2.6866300000000001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839.05</v>
      </c>
      <c r="D207" s="40">
        <v>846.13333333333333</v>
      </c>
      <c r="E207" s="40">
        <v>829.26666666666665</v>
      </c>
      <c r="F207" s="40">
        <v>819.48333333333335</v>
      </c>
      <c r="G207" s="40">
        <v>802.61666666666667</v>
      </c>
      <c r="H207" s="40">
        <v>855.91666666666663</v>
      </c>
      <c r="I207" s="40">
        <v>872.78333333333319</v>
      </c>
      <c r="J207" s="40">
        <v>882.56666666666661</v>
      </c>
      <c r="K207" s="31">
        <v>863</v>
      </c>
      <c r="L207" s="31">
        <v>836.35</v>
      </c>
      <c r="M207" s="31">
        <v>33.552230000000002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248.45</v>
      </c>
      <c r="D208" s="40">
        <v>249.88333333333333</v>
      </c>
      <c r="E208" s="40">
        <v>243.76666666666665</v>
      </c>
      <c r="F208" s="40">
        <v>239.08333333333331</v>
      </c>
      <c r="G208" s="40">
        <v>232.96666666666664</v>
      </c>
      <c r="H208" s="40">
        <v>254.56666666666666</v>
      </c>
      <c r="I208" s="40">
        <v>260.68333333333334</v>
      </c>
      <c r="J208" s="40">
        <v>265.36666666666667</v>
      </c>
      <c r="K208" s="31">
        <v>256</v>
      </c>
      <c r="L208" s="31">
        <v>245.2</v>
      </c>
      <c r="M208" s="31">
        <v>7.2375299999999996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850.65</v>
      </c>
      <c r="D209" s="40">
        <v>865.51666666666677</v>
      </c>
      <c r="E209" s="40">
        <v>822.13333333333355</v>
      </c>
      <c r="F209" s="40">
        <v>793.61666666666679</v>
      </c>
      <c r="G209" s="40">
        <v>750.23333333333358</v>
      </c>
      <c r="H209" s="40">
        <v>894.03333333333353</v>
      </c>
      <c r="I209" s="40">
        <v>937.41666666666674</v>
      </c>
      <c r="J209" s="40">
        <v>965.93333333333351</v>
      </c>
      <c r="K209" s="31">
        <v>908.9</v>
      </c>
      <c r="L209" s="31">
        <v>837</v>
      </c>
      <c r="M209" s="31">
        <v>9.6120800000000006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356.25</v>
      </c>
      <c r="D210" s="40">
        <v>356.2833333333333</v>
      </c>
      <c r="E210" s="40">
        <v>348.16666666666663</v>
      </c>
      <c r="F210" s="40">
        <v>340.08333333333331</v>
      </c>
      <c r="G210" s="40">
        <v>331.96666666666664</v>
      </c>
      <c r="H210" s="40">
        <v>364.36666666666662</v>
      </c>
      <c r="I210" s="40">
        <v>372.48333333333329</v>
      </c>
      <c r="J210" s="40">
        <v>380.56666666666661</v>
      </c>
      <c r="K210" s="31">
        <v>364.4</v>
      </c>
      <c r="L210" s="31">
        <v>348.2</v>
      </c>
      <c r="M210" s="31">
        <v>156.54936000000001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10.6</v>
      </c>
      <c r="D211" s="40">
        <v>10.366666666666665</v>
      </c>
      <c r="E211" s="40">
        <v>9.7833333333333314</v>
      </c>
      <c r="F211" s="40">
        <v>8.9666666666666668</v>
      </c>
      <c r="G211" s="40">
        <v>8.3833333333333329</v>
      </c>
      <c r="H211" s="40">
        <v>11.18333333333333</v>
      </c>
      <c r="I211" s="40">
        <v>11.766666666666662</v>
      </c>
      <c r="J211" s="40">
        <v>12.583333333333329</v>
      </c>
      <c r="K211" s="31">
        <v>10.95</v>
      </c>
      <c r="L211" s="31">
        <v>9.5500000000000007</v>
      </c>
      <c r="M211" s="31">
        <v>4165.2628100000002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1247.5999999999999</v>
      </c>
      <c r="D212" s="40">
        <v>1264.3500000000001</v>
      </c>
      <c r="E212" s="40">
        <v>1226.8000000000002</v>
      </c>
      <c r="F212" s="40">
        <v>1206</v>
      </c>
      <c r="G212" s="40">
        <v>1168.45</v>
      </c>
      <c r="H212" s="40">
        <v>1285.1500000000003</v>
      </c>
      <c r="I212" s="40">
        <v>1322.7</v>
      </c>
      <c r="J212" s="40">
        <v>1343.5000000000005</v>
      </c>
      <c r="K212" s="31">
        <v>1301.9000000000001</v>
      </c>
      <c r="L212" s="31">
        <v>1243.55</v>
      </c>
      <c r="M212" s="31">
        <v>12.78748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2309.0500000000002</v>
      </c>
      <c r="D213" s="40">
        <v>2315.6333333333332</v>
      </c>
      <c r="E213" s="40">
        <v>2271.2666666666664</v>
      </c>
      <c r="F213" s="40">
        <v>2233.4833333333331</v>
      </c>
      <c r="G213" s="40">
        <v>2189.1166666666663</v>
      </c>
      <c r="H213" s="40">
        <v>2353.4166666666665</v>
      </c>
      <c r="I213" s="40">
        <v>2397.7833333333333</v>
      </c>
      <c r="J213" s="40">
        <v>2435.5666666666666</v>
      </c>
      <c r="K213" s="31">
        <v>2360</v>
      </c>
      <c r="L213" s="31">
        <v>2277.85</v>
      </c>
      <c r="M213" s="31">
        <v>0.98812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701.95</v>
      </c>
      <c r="D214" s="40">
        <v>706.81666666666661</v>
      </c>
      <c r="E214" s="40">
        <v>690.88333333333321</v>
      </c>
      <c r="F214" s="40">
        <v>679.81666666666661</v>
      </c>
      <c r="G214" s="40">
        <v>663.88333333333321</v>
      </c>
      <c r="H214" s="40">
        <v>717.88333333333321</v>
      </c>
      <c r="I214" s="40">
        <v>733.81666666666661</v>
      </c>
      <c r="J214" s="40">
        <v>744.88333333333321</v>
      </c>
      <c r="K214" s="40">
        <v>722.75</v>
      </c>
      <c r="L214" s="40">
        <v>695.75</v>
      </c>
      <c r="M214" s="40">
        <v>80.543909999999997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13.5</v>
      </c>
      <c r="D215" s="40">
        <v>13.516666666666666</v>
      </c>
      <c r="E215" s="40">
        <v>13.283333333333331</v>
      </c>
      <c r="F215" s="40">
        <v>13.066666666666666</v>
      </c>
      <c r="G215" s="40">
        <v>12.833333333333332</v>
      </c>
      <c r="H215" s="40">
        <v>13.733333333333331</v>
      </c>
      <c r="I215" s="40">
        <v>13.966666666666665</v>
      </c>
      <c r="J215" s="40">
        <v>14.18333333333333</v>
      </c>
      <c r="K215" s="40">
        <v>13.75</v>
      </c>
      <c r="L215" s="40">
        <v>13.3</v>
      </c>
      <c r="M215" s="40">
        <v>1005.40663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320.05</v>
      </c>
      <c r="D216" s="40">
        <v>317.25</v>
      </c>
      <c r="E216" s="40">
        <v>309.5</v>
      </c>
      <c r="F216" s="40">
        <v>298.95</v>
      </c>
      <c r="G216" s="40">
        <v>291.2</v>
      </c>
      <c r="H216" s="40">
        <v>327.8</v>
      </c>
      <c r="I216" s="40">
        <v>335.55</v>
      </c>
      <c r="J216" s="40">
        <v>346.1</v>
      </c>
      <c r="K216" s="40">
        <v>325</v>
      </c>
      <c r="L216" s="40">
        <v>306.7</v>
      </c>
      <c r="M216" s="40">
        <v>375.24511999999999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4"/>
  <sheetViews>
    <sheetView zoomScale="85" zoomScaleNormal="85" workbookViewId="0">
      <pane ySplit="10" topLeftCell="A11" activePane="bottomLeft" state="frozen"/>
      <selection pane="bottomLeft" activeCell="B15" sqref="B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5"/>
      <c r="B1" s="486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44490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8" t="s">
        <v>16</v>
      </c>
      <c r="B9" s="480" t="s">
        <v>18</v>
      </c>
      <c r="C9" s="484" t="s">
        <v>20</v>
      </c>
      <c r="D9" s="484" t="s">
        <v>21</v>
      </c>
      <c r="E9" s="475" t="s">
        <v>22</v>
      </c>
      <c r="F9" s="476"/>
      <c r="G9" s="477"/>
      <c r="H9" s="475" t="s">
        <v>23</v>
      </c>
      <c r="I9" s="476"/>
      <c r="J9" s="477"/>
      <c r="K9" s="26"/>
      <c r="L9" s="27"/>
      <c r="M9" s="53"/>
      <c r="N9" s="1"/>
      <c r="O9" s="1"/>
    </row>
    <row r="10" spans="1:15" ht="42.75" customHeight="1">
      <c r="A10" s="482"/>
      <c r="B10" s="483"/>
      <c r="C10" s="483"/>
      <c r="D10" s="48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26016.7</v>
      </c>
      <c r="D11" s="40">
        <v>25950.05</v>
      </c>
      <c r="E11" s="40">
        <v>25350.35</v>
      </c>
      <c r="F11" s="40">
        <v>24684</v>
      </c>
      <c r="G11" s="40">
        <v>24084.3</v>
      </c>
      <c r="H11" s="40">
        <v>26616.399999999998</v>
      </c>
      <c r="I11" s="40">
        <v>27216.100000000002</v>
      </c>
      <c r="J11" s="40">
        <v>27882.449999999997</v>
      </c>
      <c r="K11" s="31">
        <v>26549.75</v>
      </c>
      <c r="L11" s="31">
        <v>25283.7</v>
      </c>
      <c r="M11" s="31">
        <v>6.2010000000000003E-2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1830.25</v>
      </c>
      <c r="D12" s="40">
        <v>1834.4666666666665</v>
      </c>
      <c r="E12" s="40">
        <v>1811.0333333333328</v>
      </c>
      <c r="F12" s="40">
        <v>1791.8166666666664</v>
      </c>
      <c r="G12" s="40">
        <v>1768.3833333333328</v>
      </c>
      <c r="H12" s="40">
        <v>1853.6833333333329</v>
      </c>
      <c r="I12" s="40">
        <v>1877.1166666666668</v>
      </c>
      <c r="J12" s="40">
        <v>1896.333333333333</v>
      </c>
      <c r="K12" s="31">
        <v>1857.9</v>
      </c>
      <c r="L12" s="31">
        <v>1815.25</v>
      </c>
      <c r="M12" s="31">
        <v>0.93489999999999995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2494.6</v>
      </c>
      <c r="D13" s="40">
        <v>2503.0666666666666</v>
      </c>
      <c r="E13" s="40">
        <v>2416.5333333333333</v>
      </c>
      <c r="F13" s="40">
        <v>2338.4666666666667</v>
      </c>
      <c r="G13" s="40">
        <v>2251.9333333333334</v>
      </c>
      <c r="H13" s="40">
        <v>2581.1333333333332</v>
      </c>
      <c r="I13" s="40">
        <v>2667.6666666666661</v>
      </c>
      <c r="J13" s="40">
        <v>2745.7333333333331</v>
      </c>
      <c r="K13" s="31">
        <v>2589.6</v>
      </c>
      <c r="L13" s="31">
        <v>2425</v>
      </c>
      <c r="M13" s="31">
        <v>0.41164000000000001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2263.6</v>
      </c>
      <c r="D14" s="40">
        <v>2281.2000000000003</v>
      </c>
      <c r="E14" s="40">
        <v>2203.4000000000005</v>
      </c>
      <c r="F14" s="40">
        <v>2143.2000000000003</v>
      </c>
      <c r="G14" s="40">
        <v>2065.4000000000005</v>
      </c>
      <c r="H14" s="40">
        <v>2341.4000000000005</v>
      </c>
      <c r="I14" s="40">
        <v>2419.2000000000007</v>
      </c>
      <c r="J14" s="40">
        <v>2479.4000000000005</v>
      </c>
      <c r="K14" s="31">
        <v>2359</v>
      </c>
      <c r="L14" s="31">
        <v>2221</v>
      </c>
      <c r="M14" s="31">
        <v>38.17624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1911.85</v>
      </c>
      <c r="D15" s="40">
        <v>1912.3500000000001</v>
      </c>
      <c r="E15" s="40">
        <v>1899.5500000000002</v>
      </c>
      <c r="F15" s="40">
        <v>1887.25</v>
      </c>
      <c r="G15" s="40">
        <v>1874.45</v>
      </c>
      <c r="H15" s="40">
        <v>1924.6500000000003</v>
      </c>
      <c r="I15" s="40">
        <v>1937.45</v>
      </c>
      <c r="J15" s="40">
        <v>1949.7500000000005</v>
      </c>
      <c r="K15" s="31">
        <v>1925.15</v>
      </c>
      <c r="L15" s="31">
        <v>1900.05</v>
      </c>
      <c r="M15" s="31">
        <v>0.28703000000000001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852.55</v>
      </c>
      <c r="D16" s="40">
        <v>862.15</v>
      </c>
      <c r="E16" s="40">
        <v>831.4</v>
      </c>
      <c r="F16" s="40">
        <v>810.25</v>
      </c>
      <c r="G16" s="40">
        <v>779.5</v>
      </c>
      <c r="H16" s="40">
        <v>883.3</v>
      </c>
      <c r="I16" s="40">
        <v>914.05</v>
      </c>
      <c r="J16" s="40">
        <v>935.19999999999993</v>
      </c>
      <c r="K16" s="31">
        <v>892.9</v>
      </c>
      <c r="L16" s="31">
        <v>841</v>
      </c>
      <c r="M16" s="31">
        <v>4.0675499999999998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1157.25</v>
      </c>
      <c r="D17" s="40">
        <v>1165.2</v>
      </c>
      <c r="E17" s="40">
        <v>1142.0500000000002</v>
      </c>
      <c r="F17" s="40">
        <v>1126.8500000000001</v>
      </c>
      <c r="G17" s="40">
        <v>1103.7000000000003</v>
      </c>
      <c r="H17" s="40">
        <v>1180.4000000000001</v>
      </c>
      <c r="I17" s="40">
        <v>1203.5500000000002</v>
      </c>
      <c r="J17" s="40">
        <v>1218.75</v>
      </c>
      <c r="K17" s="31">
        <v>1188.3499999999999</v>
      </c>
      <c r="L17" s="31">
        <v>1150</v>
      </c>
      <c r="M17" s="31">
        <v>5.4129199999999997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612.20000000000005</v>
      </c>
      <c r="D18" s="40">
        <v>615.2166666666667</v>
      </c>
      <c r="E18" s="40">
        <v>606.98333333333335</v>
      </c>
      <c r="F18" s="40">
        <v>601.76666666666665</v>
      </c>
      <c r="G18" s="40">
        <v>593.5333333333333</v>
      </c>
      <c r="H18" s="40">
        <v>620.43333333333339</v>
      </c>
      <c r="I18" s="40">
        <v>628.66666666666674</v>
      </c>
      <c r="J18" s="40">
        <v>633.88333333333344</v>
      </c>
      <c r="K18" s="31">
        <v>623.45000000000005</v>
      </c>
      <c r="L18" s="31">
        <v>610</v>
      </c>
      <c r="M18" s="31">
        <v>2.09653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1013.25</v>
      </c>
      <c r="D19" s="40">
        <v>1031.3333333333333</v>
      </c>
      <c r="E19" s="40">
        <v>952.41666666666652</v>
      </c>
      <c r="F19" s="40">
        <v>891.58333333333326</v>
      </c>
      <c r="G19" s="40">
        <v>812.66666666666652</v>
      </c>
      <c r="H19" s="40">
        <v>1092.1666666666665</v>
      </c>
      <c r="I19" s="40">
        <v>1171.083333333333</v>
      </c>
      <c r="J19" s="40">
        <v>1231.9166666666665</v>
      </c>
      <c r="K19" s="31">
        <v>1110.25</v>
      </c>
      <c r="L19" s="31">
        <v>970.5</v>
      </c>
      <c r="M19" s="31">
        <v>30.666239999999998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2706.35</v>
      </c>
      <c r="D20" s="40">
        <v>2742.1166666666663</v>
      </c>
      <c r="E20" s="40">
        <v>2624.2833333333328</v>
      </c>
      <c r="F20" s="40">
        <v>2542.2166666666667</v>
      </c>
      <c r="G20" s="40">
        <v>2424.3833333333332</v>
      </c>
      <c r="H20" s="40">
        <v>2824.1833333333325</v>
      </c>
      <c r="I20" s="40">
        <v>2942.0166666666655</v>
      </c>
      <c r="J20" s="40">
        <v>3024.0833333333321</v>
      </c>
      <c r="K20" s="31">
        <v>2859.95</v>
      </c>
      <c r="L20" s="31">
        <v>2660.05</v>
      </c>
      <c r="M20" s="31">
        <v>0.51315999999999995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20686.099999999999</v>
      </c>
      <c r="D21" s="40">
        <v>20793.666666666668</v>
      </c>
      <c r="E21" s="40">
        <v>20221.333333333336</v>
      </c>
      <c r="F21" s="40">
        <v>19756.566666666669</v>
      </c>
      <c r="G21" s="40">
        <v>19184.233333333337</v>
      </c>
      <c r="H21" s="40">
        <v>21258.433333333334</v>
      </c>
      <c r="I21" s="40">
        <v>21830.76666666667</v>
      </c>
      <c r="J21" s="40">
        <v>22295.533333333333</v>
      </c>
      <c r="K21" s="31">
        <v>21366</v>
      </c>
      <c r="L21" s="31">
        <v>20328.900000000001</v>
      </c>
      <c r="M21" s="31">
        <v>0.43185000000000001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1589.7</v>
      </c>
      <c r="D22" s="40">
        <v>1578.7166666666665</v>
      </c>
      <c r="E22" s="40">
        <v>1550.083333333333</v>
      </c>
      <c r="F22" s="40">
        <v>1510.4666666666665</v>
      </c>
      <c r="G22" s="40">
        <v>1481.833333333333</v>
      </c>
      <c r="H22" s="40">
        <v>1618.333333333333</v>
      </c>
      <c r="I22" s="40">
        <v>1646.9666666666667</v>
      </c>
      <c r="J22" s="40">
        <v>1686.583333333333</v>
      </c>
      <c r="K22" s="31">
        <v>1607.35</v>
      </c>
      <c r="L22" s="31">
        <v>1539.1</v>
      </c>
      <c r="M22" s="31">
        <v>27.689969999999999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1179.1500000000001</v>
      </c>
      <c r="D23" s="40">
        <v>1170.4833333333333</v>
      </c>
      <c r="E23" s="40">
        <v>1130.9666666666667</v>
      </c>
      <c r="F23" s="40">
        <v>1082.7833333333333</v>
      </c>
      <c r="G23" s="40">
        <v>1043.2666666666667</v>
      </c>
      <c r="H23" s="40">
        <v>1218.6666666666667</v>
      </c>
      <c r="I23" s="40">
        <v>1258.1833333333336</v>
      </c>
      <c r="J23" s="40">
        <v>1306.3666666666668</v>
      </c>
      <c r="K23" s="31">
        <v>1210</v>
      </c>
      <c r="L23" s="31">
        <v>1122.3</v>
      </c>
      <c r="M23" s="31">
        <v>2.4162300000000001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794.9</v>
      </c>
      <c r="D24" s="40">
        <v>791.76666666666677</v>
      </c>
      <c r="E24" s="40">
        <v>780.63333333333355</v>
      </c>
      <c r="F24" s="40">
        <v>766.36666666666679</v>
      </c>
      <c r="G24" s="40">
        <v>755.23333333333358</v>
      </c>
      <c r="H24" s="40">
        <v>806.03333333333353</v>
      </c>
      <c r="I24" s="40">
        <v>817.16666666666674</v>
      </c>
      <c r="J24" s="40">
        <v>831.43333333333351</v>
      </c>
      <c r="K24" s="31">
        <v>802.9</v>
      </c>
      <c r="L24" s="31">
        <v>777.5</v>
      </c>
      <c r="M24" s="31">
        <v>54.670490000000001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1403.05</v>
      </c>
      <c r="D25" s="40">
        <v>1411</v>
      </c>
      <c r="E25" s="40">
        <v>1382.05</v>
      </c>
      <c r="F25" s="40">
        <v>1361.05</v>
      </c>
      <c r="G25" s="40">
        <v>1332.1</v>
      </c>
      <c r="H25" s="40">
        <v>1432</v>
      </c>
      <c r="I25" s="40">
        <v>1460.9499999999998</v>
      </c>
      <c r="J25" s="40">
        <v>1481.95</v>
      </c>
      <c r="K25" s="31">
        <v>1439.95</v>
      </c>
      <c r="L25" s="31">
        <v>1390</v>
      </c>
      <c r="M25" s="31">
        <v>4.9798200000000001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1710.2</v>
      </c>
      <c r="D26" s="40">
        <v>1713.3999999999999</v>
      </c>
      <c r="E26" s="40">
        <v>1676.7999999999997</v>
      </c>
      <c r="F26" s="40">
        <v>1643.3999999999999</v>
      </c>
      <c r="G26" s="40">
        <v>1606.7999999999997</v>
      </c>
      <c r="H26" s="40">
        <v>1746.7999999999997</v>
      </c>
      <c r="I26" s="40">
        <v>1783.3999999999996</v>
      </c>
      <c r="J26" s="40">
        <v>1816.7999999999997</v>
      </c>
      <c r="K26" s="31">
        <v>1750</v>
      </c>
      <c r="L26" s="31">
        <v>1680</v>
      </c>
      <c r="M26" s="31">
        <v>0.70059000000000005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103.75</v>
      </c>
      <c r="D27" s="40">
        <v>104.60000000000001</v>
      </c>
      <c r="E27" s="40">
        <v>102.30000000000001</v>
      </c>
      <c r="F27" s="40">
        <v>100.85000000000001</v>
      </c>
      <c r="G27" s="40">
        <v>98.550000000000011</v>
      </c>
      <c r="H27" s="40">
        <v>106.05000000000001</v>
      </c>
      <c r="I27" s="40">
        <v>108.35</v>
      </c>
      <c r="J27" s="40">
        <v>109.80000000000001</v>
      </c>
      <c r="K27" s="31">
        <v>106.9</v>
      </c>
      <c r="L27" s="31">
        <v>103.15</v>
      </c>
      <c r="M27" s="31">
        <v>30.34976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252.5</v>
      </c>
      <c r="D28" s="40">
        <v>251.48333333333335</v>
      </c>
      <c r="E28" s="40">
        <v>246.36666666666667</v>
      </c>
      <c r="F28" s="40">
        <v>240.23333333333332</v>
      </c>
      <c r="G28" s="40">
        <v>235.11666666666665</v>
      </c>
      <c r="H28" s="40">
        <v>257.61666666666667</v>
      </c>
      <c r="I28" s="40">
        <v>262.73333333333335</v>
      </c>
      <c r="J28" s="40">
        <v>268.86666666666673</v>
      </c>
      <c r="K28" s="31">
        <v>256.60000000000002</v>
      </c>
      <c r="L28" s="31">
        <v>245.35</v>
      </c>
      <c r="M28" s="31">
        <v>35.657130000000002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382.2</v>
      </c>
      <c r="D29" s="40">
        <v>383.40000000000003</v>
      </c>
      <c r="E29" s="40">
        <v>378.80000000000007</v>
      </c>
      <c r="F29" s="40">
        <v>375.40000000000003</v>
      </c>
      <c r="G29" s="40">
        <v>370.80000000000007</v>
      </c>
      <c r="H29" s="40">
        <v>386.80000000000007</v>
      </c>
      <c r="I29" s="40">
        <v>391.40000000000009</v>
      </c>
      <c r="J29" s="40">
        <v>394.80000000000007</v>
      </c>
      <c r="K29" s="31">
        <v>388</v>
      </c>
      <c r="L29" s="31">
        <v>380</v>
      </c>
      <c r="M29" s="31">
        <v>1.4548700000000001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212.25</v>
      </c>
      <c r="D30" s="40">
        <v>214.58333333333334</v>
      </c>
      <c r="E30" s="40">
        <v>209.16666666666669</v>
      </c>
      <c r="F30" s="40">
        <v>206.08333333333334</v>
      </c>
      <c r="G30" s="40">
        <v>200.66666666666669</v>
      </c>
      <c r="H30" s="40">
        <v>217.66666666666669</v>
      </c>
      <c r="I30" s="40">
        <v>223.08333333333337</v>
      </c>
      <c r="J30" s="40">
        <v>226.16666666666669</v>
      </c>
      <c r="K30" s="31">
        <v>220</v>
      </c>
      <c r="L30" s="31">
        <v>211.5</v>
      </c>
      <c r="M30" s="31">
        <v>5.0464099999999998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1077.25</v>
      </c>
      <c r="D31" s="40">
        <v>1070.3833333333334</v>
      </c>
      <c r="E31" s="40">
        <v>1032.8666666666668</v>
      </c>
      <c r="F31" s="40">
        <v>988.48333333333335</v>
      </c>
      <c r="G31" s="40">
        <v>950.9666666666667</v>
      </c>
      <c r="H31" s="40">
        <v>1114.7666666666669</v>
      </c>
      <c r="I31" s="40">
        <v>1152.2833333333338</v>
      </c>
      <c r="J31" s="40">
        <v>1196.666666666667</v>
      </c>
      <c r="K31" s="31">
        <v>1107.9000000000001</v>
      </c>
      <c r="L31" s="31">
        <v>1026</v>
      </c>
      <c r="M31" s="31">
        <v>4.3224600000000004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2216.25</v>
      </c>
      <c r="D32" s="40">
        <v>2195.4500000000003</v>
      </c>
      <c r="E32" s="40">
        <v>2160.9000000000005</v>
      </c>
      <c r="F32" s="40">
        <v>2105.5500000000002</v>
      </c>
      <c r="G32" s="40">
        <v>2071.0000000000005</v>
      </c>
      <c r="H32" s="40">
        <v>2250.8000000000006</v>
      </c>
      <c r="I32" s="40">
        <v>2285.3500000000008</v>
      </c>
      <c r="J32" s="40">
        <v>2340.7000000000007</v>
      </c>
      <c r="K32" s="31">
        <v>2230</v>
      </c>
      <c r="L32" s="31">
        <v>2140.1</v>
      </c>
      <c r="M32" s="31">
        <v>0.77768999999999999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2197.85</v>
      </c>
      <c r="D33" s="40">
        <v>2200.2166666666667</v>
      </c>
      <c r="E33" s="40">
        <v>2182.2833333333333</v>
      </c>
      <c r="F33" s="40">
        <v>2166.7166666666667</v>
      </c>
      <c r="G33" s="40">
        <v>2148.7833333333333</v>
      </c>
      <c r="H33" s="40">
        <v>2215.7833333333333</v>
      </c>
      <c r="I33" s="40">
        <v>2233.7166666666667</v>
      </c>
      <c r="J33" s="40">
        <v>2249.2833333333333</v>
      </c>
      <c r="K33" s="31">
        <v>2218.15</v>
      </c>
      <c r="L33" s="31">
        <v>2184.65</v>
      </c>
      <c r="M33" s="31">
        <v>6.7239999999999994E-2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108.3</v>
      </c>
      <c r="D34" s="40">
        <v>109.06666666666666</v>
      </c>
      <c r="E34" s="40">
        <v>107.23333333333332</v>
      </c>
      <c r="F34" s="40">
        <v>106.16666666666666</v>
      </c>
      <c r="G34" s="40">
        <v>104.33333333333331</v>
      </c>
      <c r="H34" s="40">
        <v>110.13333333333333</v>
      </c>
      <c r="I34" s="40">
        <v>111.96666666666667</v>
      </c>
      <c r="J34" s="40">
        <v>113.03333333333333</v>
      </c>
      <c r="K34" s="31">
        <v>110.9</v>
      </c>
      <c r="L34" s="31">
        <v>108</v>
      </c>
      <c r="M34" s="31">
        <v>1.9370799999999999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776.7</v>
      </c>
      <c r="D35" s="40">
        <v>779.18333333333339</v>
      </c>
      <c r="E35" s="40">
        <v>765.36666666666679</v>
      </c>
      <c r="F35" s="40">
        <v>754.03333333333342</v>
      </c>
      <c r="G35" s="40">
        <v>740.21666666666681</v>
      </c>
      <c r="H35" s="40">
        <v>790.51666666666677</v>
      </c>
      <c r="I35" s="40">
        <v>804.33333333333337</v>
      </c>
      <c r="J35" s="40">
        <v>815.66666666666674</v>
      </c>
      <c r="K35" s="31">
        <v>793</v>
      </c>
      <c r="L35" s="31">
        <v>767.85</v>
      </c>
      <c r="M35" s="31">
        <v>2.8077999999999999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3824.1</v>
      </c>
      <c r="D36" s="40">
        <v>3810.4666666666672</v>
      </c>
      <c r="E36" s="40">
        <v>3751.9333333333343</v>
      </c>
      <c r="F36" s="40">
        <v>3679.7666666666673</v>
      </c>
      <c r="G36" s="40">
        <v>3621.2333333333345</v>
      </c>
      <c r="H36" s="40">
        <v>3882.6333333333341</v>
      </c>
      <c r="I36" s="40">
        <v>3941.166666666667</v>
      </c>
      <c r="J36" s="40">
        <v>4013.3333333333339</v>
      </c>
      <c r="K36" s="31">
        <v>3869</v>
      </c>
      <c r="L36" s="31">
        <v>3738.3</v>
      </c>
      <c r="M36" s="31">
        <v>1.4323300000000001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3825.3</v>
      </c>
      <c r="D37" s="40">
        <v>3850.75</v>
      </c>
      <c r="E37" s="40">
        <v>3740.55</v>
      </c>
      <c r="F37" s="40">
        <v>3655.8</v>
      </c>
      <c r="G37" s="40">
        <v>3545.6000000000004</v>
      </c>
      <c r="H37" s="40">
        <v>3935.5</v>
      </c>
      <c r="I37" s="40">
        <v>4045.7</v>
      </c>
      <c r="J37" s="40">
        <v>4130.45</v>
      </c>
      <c r="K37" s="31">
        <v>3960.95</v>
      </c>
      <c r="L37" s="31">
        <v>3766</v>
      </c>
      <c r="M37" s="31">
        <v>0.59208000000000005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23.05</v>
      </c>
      <c r="D38" s="40">
        <v>23.100000000000005</v>
      </c>
      <c r="E38" s="40">
        <v>22.050000000000011</v>
      </c>
      <c r="F38" s="40">
        <v>21.050000000000008</v>
      </c>
      <c r="G38" s="40">
        <v>20.000000000000014</v>
      </c>
      <c r="H38" s="40">
        <v>24.100000000000009</v>
      </c>
      <c r="I38" s="40">
        <v>25.15</v>
      </c>
      <c r="J38" s="40">
        <v>26.150000000000006</v>
      </c>
      <c r="K38" s="31">
        <v>24.15</v>
      </c>
      <c r="L38" s="31">
        <v>22.1</v>
      </c>
      <c r="M38" s="31">
        <v>164.91172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704.05</v>
      </c>
      <c r="D39" s="40">
        <v>702.18333333333339</v>
      </c>
      <c r="E39" s="40">
        <v>694.36666666666679</v>
      </c>
      <c r="F39" s="40">
        <v>684.68333333333339</v>
      </c>
      <c r="G39" s="40">
        <v>676.86666666666679</v>
      </c>
      <c r="H39" s="40">
        <v>711.86666666666679</v>
      </c>
      <c r="I39" s="40">
        <v>719.68333333333339</v>
      </c>
      <c r="J39" s="40">
        <v>729.36666666666679</v>
      </c>
      <c r="K39" s="31">
        <v>710</v>
      </c>
      <c r="L39" s="31">
        <v>692.5</v>
      </c>
      <c r="M39" s="31">
        <v>11.725820000000001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3428.2</v>
      </c>
      <c r="D40" s="40">
        <v>3466.3166666666671</v>
      </c>
      <c r="E40" s="40">
        <v>3296.8833333333341</v>
      </c>
      <c r="F40" s="40">
        <v>3165.5666666666671</v>
      </c>
      <c r="G40" s="40">
        <v>2996.1333333333341</v>
      </c>
      <c r="H40" s="40">
        <v>3597.6333333333341</v>
      </c>
      <c r="I40" s="40">
        <v>3767.0666666666675</v>
      </c>
      <c r="J40" s="40">
        <v>3898.3833333333341</v>
      </c>
      <c r="K40" s="31">
        <v>3635.75</v>
      </c>
      <c r="L40" s="31">
        <v>3335</v>
      </c>
      <c r="M40" s="31">
        <v>0.88588999999999996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392.75</v>
      </c>
      <c r="D41" s="40">
        <v>393.41666666666669</v>
      </c>
      <c r="E41" s="40">
        <v>386.93333333333339</v>
      </c>
      <c r="F41" s="40">
        <v>381.11666666666673</v>
      </c>
      <c r="G41" s="40">
        <v>374.63333333333344</v>
      </c>
      <c r="H41" s="40">
        <v>399.23333333333335</v>
      </c>
      <c r="I41" s="40">
        <v>405.71666666666658</v>
      </c>
      <c r="J41" s="40">
        <v>411.5333333333333</v>
      </c>
      <c r="K41" s="31">
        <v>399.9</v>
      </c>
      <c r="L41" s="31">
        <v>387.6</v>
      </c>
      <c r="M41" s="31">
        <v>52.453330000000001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1398</v>
      </c>
      <c r="D42" s="40">
        <v>1435.1666666666667</v>
      </c>
      <c r="E42" s="40">
        <v>1315.3333333333335</v>
      </c>
      <c r="F42" s="40">
        <v>1232.6666666666667</v>
      </c>
      <c r="G42" s="40">
        <v>1112.8333333333335</v>
      </c>
      <c r="H42" s="40">
        <v>1517.8333333333335</v>
      </c>
      <c r="I42" s="40">
        <v>1637.666666666667</v>
      </c>
      <c r="J42" s="40">
        <v>1720.3333333333335</v>
      </c>
      <c r="K42" s="31">
        <v>1555</v>
      </c>
      <c r="L42" s="31">
        <v>1352.5</v>
      </c>
      <c r="M42" s="31">
        <v>11.58033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4146.75</v>
      </c>
      <c r="D43" s="40">
        <v>4199.7</v>
      </c>
      <c r="E43" s="40">
        <v>4082.0499999999993</v>
      </c>
      <c r="F43" s="40">
        <v>4017.3499999999995</v>
      </c>
      <c r="G43" s="40">
        <v>3899.6999999999989</v>
      </c>
      <c r="H43" s="40">
        <v>4264.3999999999996</v>
      </c>
      <c r="I43" s="40">
        <v>4382.0499999999993</v>
      </c>
      <c r="J43" s="40">
        <v>4446.75</v>
      </c>
      <c r="K43" s="31">
        <v>4317.3500000000004</v>
      </c>
      <c r="L43" s="31">
        <v>4135</v>
      </c>
      <c r="M43" s="31">
        <v>5.1032099999999998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225.7</v>
      </c>
      <c r="D44" s="40">
        <v>226.76666666666665</v>
      </c>
      <c r="E44" s="40">
        <v>219.6333333333333</v>
      </c>
      <c r="F44" s="40">
        <v>213.56666666666663</v>
      </c>
      <c r="G44" s="40">
        <v>206.43333333333328</v>
      </c>
      <c r="H44" s="40">
        <v>232.83333333333331</v>
      </c>
      <c r="I44" s="40">
        <v>239.96666666666664</v>
      </c>
      <c r="J44" s="40">
        <v>246.03333333333333</v>
      </c>
      <c r="K44" s="31">
        <v>233.9</v>
      </c>
      <c r="L44" s="31">
        <v>220.7</v>
      </c>
      <c r="M44" s="31">
        <v>61.637149999999998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362.95</v>
      </c>
      <c r="D45" s="40">
        <v>365.51666666666665</v>
      </c>
      <c r="E45" s="40">
        <v>357.98333333333329</v>
      </c>
      <c r="F45" s="40">
        <v>353.01666666666665</v>
      </c>
      <c r="G45" s="40">
        <v>345.48333333333329</v>
      </c>
      <c r="H45" s="40">
        <v>370.48333333333329</v>
      </c>
      <c r="I45" s="40">
        <v>378.01666666666659</v>
      </c>
      <c r="J45" s="40">
        <v>382.98333333333329</v>
      </c>
      <c r="K45" s="31">
        <v>373.05</v>
      </c>
      <c r="L45" s="31">
        <v>360.55</v>
      </c>
      <c r="M45" s="31">
        <v>0.52114000000000005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136.6</v>
      </c>
      <c r="D46" s="40">
        <v>137.31666666666669</v>
      </c>
      <c r="E46" s="40">
        <v>133.88333333333338</v>
      </c>
      <c r="F46" s="40">
        <v>131.16666666666669</v>
      </c>
      <c r="G46" s="40">
        <v>127.73333333333338</v>
      </c>
      <c r="H46" s="40">
        <v>140.03333333333339</v>
      </c>
      <c r="I46" s="40">
        <v>143.46666666666673</v>
      </c>
      <c r="J46" s="40">
        <v>146.18333333333339</v>
      </c>
      <c r="K46" s="31">
        <v>140.75</v>
      </c>
      <c r="L46" s="31">
        <v>134.6</v>
      </c>
      <c r="M46" s="31">
        <v>177.84386000000001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112.95</v>
      </c>
      <c r="D47" s="40">
        <v>112.15000000000002</v>
      </c>
      <c r="E47" s="40">
        <v>108.90000000000003</v>
      </c>
      <c r="F47" s="40">
        <v>104.85000000000001</v>
      </c>
      <c r="G47" s="40">
        <v>101.60000000000002</v>
      </c>
      <c r="H47" s="40">
        <v>116.20000000000005</v>
      </c>
      <c r="I47" s="40">
        <v>119.45000000000002</v>
      </c>
      <c r="J47" s="40">
        <v>123.50000000000006</v>
      </c>
      <c r="K47" s="31">
        <v>115.4</v>
      </c>
      <c r="L47" s="31">
        <v>108.1</v>
      </c>
      <c r="M47" s="31">
        <v>24.081800000000001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3169.6</v>
      </c>
      <c r="D48" s="40">
        <v>3175.3999999999996</v>
      </c>
      <c r="E48" s="40">
        <v>3130.8499999999995</v>
      </c>
      <c r="F48" s="40">
        <v>3092.1</v>
      </c>
      <c r="G48" s="40">
        <v>3047.5499999999997</v>
      </c>
      <c r="H48" s="40">
        <v>3214.1499999999992</v>
      </c>
      <c r="I48" s="40">
        <v>3258.6999999999994</v>
      </c>
      <c r="J48" s="40">
        <v>3297.4499999999989</v>
      </c>
      <c r="K48" s="31">
        <v>3219.95</v>
      </c>
      <c r="L48" s="31">
        <v>3136.65</v>
      </c>
      <c r="M48" s="31">
        <v>12.055400000000001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188.75</v>
      </c>
      <c r="D49" s="40">
        <v>192.23333333333335</v>
      </c>
      <c r="E49" s="40">
        <v>184.16666666666669</v>
      </c>
      <c r="F49" s="40">
        <v>179.58333333333334</v>
      </c>
      <c r="G49" s="40">
        <v>171.51666666666668</v>
      </c>
      <c r="H49" s="40">
        <v>196.81666666666669</v>
      </c>
      <c r="I49" s="40">
        <v>204.88333333333335</v>
      </c>
      <c r="J49" s="40">
        <v>209.4666666666667</v>
      </c>
      <c r="K49" s="31">
        <v>200.3</v>
      </c>
      <c r="L49" s="31">
        <v>187.65</v>
      </c>
      <c r="M49" s="31">
        <v>6.0205599999999997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3061.7</v>
      </c>
      <c r="D50" s="40">
        <v>3082.6833333333329</v>
      </c>
      <c r="E50" s="40">
        <v>3034.016666666666</v>
      </c>
      <c r="F50" s="40">
        <v>3006.333333333333</v>
      </c>
      <c r="G50" s="40">
        <v>2957.6666666666661</v>
      </c>
      <c r="H50" s="40">
        <v>3110.3666666666659</v>
      </c>
      <c r="I50" s="40">
        <v>3159.0333333333328</v>
      </c>
      <c r="J50" s="40">
        <v>3186.7166666666658</v>
      </c>
      <c r="K50" s="31">
        <v>3131.35</v>
      </c>
      <c r="L50" s="31">
        <v>3055</v>
      </c>
      <c r="M50" s="31">
        <v>0.18229999999999999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2187.9499999999998</v>
      </c>
      <c r="D51" s="40">
        <v>2222.5333333333333</v>
      </c>
      <c r="E51" s="40">
        <v>2116.0666666666666</v>
      </c>
      <c r="F51" s="40">
        <v>2044.1833333333334</v>
      </c>
      <c r="G51" s="40">
        <v>1937.7166666666667</v>
      </c>
      <c r="H51" s="40">
        <v>2294.4166666666665</v>
      </c>
      <c r="I51" s="40">
        <v>2400.8833333333328</v>
      </c>
      <c r="J51" s="40">
        <v>2472.7666666666664</v>
      </c>
      <c r="K51" s="31">
        <v>2329</v>
      </c>
      <c r="L51" s="31">
        <v>2150.65</v>
      </c>
      <c r="M51" s="31">
        <v>10.38438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9656.4</v>
      </c>
      <c r="D52" s="40">
        <v>9826.8000000000011</v>
      </c>
      <c r="E52" s="40">
        <v>9379.6000000000022</v>
      </c>
      <c r="F52" s="40">
        <v>9102.8000000000011</v>
      </c>
      <c r="G52" s="40">
        <v>8655.6000000000022</v>
      </c>
      <c r="H52" s="40">
        <v>10103.600000000002</v>
      </c>
      <c r="I52" s="40">
        <v>10550.800000000003</v>
      </c>
      <c r="J52" s="40">
        <v>10827.600000000002</v>
      </c>
      <c r="K52" s="31">
        <v>10274</v>
      </c>
      <c r="L52" s="31">
        <v>9550</v>
      </c>
      <c r="M52" s="31">
        <v>0.27117999999999998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701.7</v>
      </c>
      <c r="D53" s="40">
        <v>703.28333333333342</v>
      </c>
      <c r="E53" s="40">
        <v>689.86666666666679</v>
      </c>
      <c r="F53" s="40">
        <v>678.03333333333342</v>
      </c>
      <c r="G53" s="40">
        <v>664.61666666666679</v>
      </c>
      <c r="H53" s="40">
        <v>715.11666666666679</v>
      </c>
      <c r="I53" s="40">
        <v>728.53333333333353</v>
      </c>
      <c r="J53" s="40">
        <v>740.36666666666679</v>
      </c>
      <c r="K53" s="31">
        <v>716.7</v>
      </c>
      <c r="L53" s="31">
        <v>691.45</v>
      </c>
      <c r="M53" s="31">
        <v>20.49982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552.20000000000005</v>
      </c>
      <c r="D54" s="40">
        <v>554.7166666666667</v>
      </c>
      <c r="E54" s="40">
        <v>545.48333333333335</v>
      </c>
      <c r="F54" s="40">
        <v>538.76666666666665</v>
      </c>
      <c r="G54" s="40">
        <v>529.5333333333333</v>
      </c>
      <c r="H54" s="40">
        <v>561.43333333333339</v>
      </c>
      <c r="I54" s="40">
        <v>570.66666666666674</v>
      </c>
      <c r="J54" s="40">
        <v>577.38333333333344</v>
      </c>
      <c r="K54" s="31">
        <v>563.95000000000005</v>
      </c>
      <c r="L54" s="31">
        <v>548</v>
      </c>
      <c r="M54" s="31">
        <v>1.46041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4596.3999999999996</v>
      </c>
      <c r="D55" s="40">
        <v>4642.2166666666662</v>
      </c>
      <c r="E55" s="40">
        <v>4424.4333333333325</v>
      </c>
      <c r="F55" s="40">
        <v>4252.4666666666662</v>
      </c>
      <c r="G55" s="40">
        <v>4034.6833333333325</v>
      </c>
      <c r="H55" s="40">
        <v>4814.1833333333325</v>
      </c>
      <c r="I55" s="40">
        <v>5031.9666666666672</v>
      </c>
      <c r="J55" s="40">
        <v>5203.9333333333325</v>
      </c>
      <c r="K55" s="31">
        <v>4860</v>
      </c>
      <c r="L55" s="31">
        <v>4470.25</v>
      </c>
      <c r="M55" s="31">
        <v>16.775569999999998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804.8</v>
      </c>
      <c r="D56" s="40">
        <v>803.5333333333333</v>
      </c>
      <c r="E56" s="40">
        <v>793.26666666666665</v>
      </c>
      <c r="F56" s="40">
        <v>781.73333333333335</v>
      </c>
      <c r="G56" s="40">
        <v>771.4666666666667</v>
      </c>
      <c r="H56" s="40">
        <v>815.06666666666661</v>
      </c>
      <c r="I56" s="40">
        <v>825.33333333333326</v>
      </c>
      <c r="J56" s="40">
        <v>836.86666666666656</v>
      </c>
      <c r="K56" s="31">
        <v>813.8</v>
      </c>
      <c r="L56" s="31">
        <v>792</v>
      </c>
      <c r="M56" s="31">
        <v>90.230670000000003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3551.5</v>
      </c>
      <c r="D57" s="40">
        <v>3527.2833333333333</v>
      </c>
      <c r="E57" s="40">
        <v>3478.5666666666666</v>
      </c>
      <c r="F57" s="40">
        <v>3405.6333333333332</v>
      </c>
      <c r="G57" s="40">
        <v>3356.9166666666665</v>
      </c>
      <c r="H57" s="40">
        <v>3600.2166666666667</v>
      </c>
      <c r="I57" s="40">
        <v>3648.9333333333329</v>
      </c>
      <c r="J57" s="40">
        <v>3721.8666666666668</v>
      </c>
      <c r="K57" s="31">
        <v>3576</v>
      </c>
      <c r="L57" s="31">
        <v>3454.35</v>
      </c>
      <c r="M57" s="31">
        <v>0.44867000000000001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1541.2</v>
      </c>
      <c r="D58" s="40">
        <v>1564.3999999999999</v>
      </c>
      <c r="E58" s="40">
        <v>1486.7999999999997</v>
      </c>
      <c r="F58" s="40">
        <v>1432.3999999999999</v>
      </c>
      <c r="G58" s="40">
        <v>1354.7999999999997</v>
      </c>
      <c r="H58" s="40">
        <v>1618.7999999999997</v>
      </c>
      <c r="I58" s="40">
        <v>1696.3999999999996</v>
      </c>
      <c r="J58" s="40">
        <v>1750.7999999999997</v>
      </c>
      <c r="K58" s="31">
        <v>1642</v>
      </c>
      <c r="L58" s="31">
        <v>1510</v>
      </c>
      <c r="M58" s="31">
        <v>5.4541300000000001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1343.25</v>
      </c>
      <c r="D59" s="40">
        <v>1347.7833333333333</v>
      </c>
      <c r="E59" s="40">
        <v>1306.5666666666666</v>
      </c>
      <c r="F59" s="40">
        <v>1269.8833333333332</v>
      </c>
      <c r="G59" s="40">
        <v>1228.6666666666665</v>
      </c>
      <c r="H59" s="40">
        <v>1384.4666666666667</v>
      </c>
      <c r="I59" s="40">
        <v>1425.6833333333334</v>
      </c>
      <c r="J59" s="40">
        <v>1462.3666666666668</v>
      </c>
      <c r="K59" s="31">
        <v>1389</v>
      </c>
      <c r="L59" s="31">
        <v>1311.1</v>
      </c>
      <c r="M59" s="31">
        <v>5.5601200000000004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3848.65</v>
      </c>
      <c r="D60" s="40">
        <v>3862.1833333333329</v>
      </c>
      <c r="E60" s="40">
        <v>3814.4666666666658</v>
      </c>
      <c r="F60" s="40">
        <v>3780.2833333333328</v>
      </c>
      <c r="G60" s="40">
        <v>3732.5666666666657</v>
      </c>
      <c r="H60" s="40">
        <v>3896.3666666666659</v>
      </c>
      <c r="I60" s="40">
        <v>3944.083333333333</v>
      </c>
      <c r="J60" s="40">
        <v>3978.266666666666</v>
      </c>
      <c r="K60" s="31">
        <v>3909.9</v>
      </c>
      <c r="L60" s="31">
        <v>3828</v>
      </c>
      <c r="M60" s="31">
        <v>3.2145000000000001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242.2</v>
      </c>
      <c r="D61" s="40">
        <v>244.73333333333335</v>
      </c>
      <c r="E61" s="40">
        <v>238.4666666666667</v>
      </c>
      <c r="F61" s="40">
        <v>234.73333333333335</v>
      </c>
      <c r="G61" s="40">
        <v>228.4666666666667</v>
      </c>
      <c r="H61" s="40">
        <v>248.4666666666667</v>
      </c>
      <c r="I61" s="40">
        <v>254.73333333333335</v>
      </c>
      <c r="J61" s="40">
        <v>258.4666666666667</v>
      </c>
      <c r="K61" s="31">
        <v>251</v>
      </c>
      <c r="L61" s="31">
        <v>241</v>
      </c>
      <c r="M61" s="31">
        <v>9.4453399999999998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1188.1500000000001</v>
      </c>
      <c r="D62" s="40">
        <v>1206.0333333333335</v>
      </c>
      <c r="E62" s="40">
        <v>1132.116666666667</v>
      </c>
      <c r="F62" s="40">
        <v>1076.0833333333335</v>
      </c>
      <c r="G62" s="40">
        <v>1002.166666666667</v>
      </c>
      <c r="H62" s="40">
        <v>1262.0666666666671</v>
      </c>
      <c r="I62" s="40">
        <v>1335.9833333333336</v>
      </c>
      <c r="J62" s="40">
        <v>1392.0166666666671</v>
      </c>
      <c r="K62" s="31">
        <v>1279.95</v>
      </c>
      <c r="L62" s="31">
        <v>1150</v>
      </c>
      <c r="M62" s="31">
        <v>3.2576200000000002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7761.35</v>
      </c>
      <c r="D63" s="40">
        <v>7723.3</v>
      </c>
      <c r="E63" s="40">
        <v>7613.05</v>
      </c>
      <c r="F63" s="40">
        <v>7464.75</v>
      </c>
      <c r="G63" s="40">
        <v>7354.5</v>
      </c>
      <c r="H63" s="40">
        <v>7871.6</v>
      </c>
      <c r="I63" s="40">
        <v>7981.85</v>
      </c>
      <c r="J63" s="40">
        <v>8130.1500000000005</v>
      </c>
      <c r="K63" s="31">
        <v>7833.55</v>
      </c>
      <c r="L63" s="31">
        <v>7575</v>
      </c>
      <c r="M63" s="31">
        <v>11.02899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18603.2</v>
      </c>
      <c r="D64" s="40">
        <v>18690.149999999998</v>
      </c>
      <c r="E64" s="40">
        <v>18317.299999999996</v>
      </c>
      <c r="F64" s="40">
        <v>18031.399999999998</v>
      </c>
      <c r="G64" s="40">
        <v>17658.549999999996</v>
      </c>
      <c r="H64" s="40">
        <v>18976.049999999996</v>
      </c>
      <c r="I64" s="40">
        <v>19348.899999999994</v>
      </c>
      <c r="J64" s="40">
        <v>19634.799999999996</v>
      </c>
      <c r="K64" s="31">
        <v>19063</v>
      </c>
      <c r="L64" s="31">
        <v>18404.25</v>
      </c>
      <c r="M64" s="31">
        <v>2.2479800000000001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4783.8</v>
      </c>
      <c r="D65" s="40">
        <v>4786.1499999999996</v>
      </c>
      <c r="E65" s="40">
        <v>4684.2999999999993</v>
      </c>
      <c r="F65" s="40">
        <v>4584.7999999999993</v>
      </c>
      <c r="G65" s="40">
        <v>4482.9499999999989</v>
      </c>
      <c r="H65" s="40">
        <v>4885.6499999999996</v>
      </c>
      <c r="I65" s="40">
        <v>4987.5</v>
      </c>
      <c r="J65" s="40">
        <v>5087</v>
      </c>
      <c r="K65" s="31">
        <v>4888</v>
      </c>
      <c r="L65" s="31">
        <v>4686.6499999999996</v>
      </c>
      <c r="M65" s="31">
        <v>0.21787999999999999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4145.95</v>
      </c>
      <c r="D66" s="40">
        <v>4232.5</v>
      </c>
      <c r="E66" s="40">
        <v>3989</v>
      </c>
      <c r="F66" s="40">
        <v>3832.05</v>
      </c>
      <c r="G66" s="40">
        <v>3588.55</v>
      </c>
      <c r="H66" s="40">
        <v>4389.45</v>
      </c>
      <c r="I66" s="40">
        <v>4632.95</v>
      </c>
      <c r="J66" s="40">
        <v>4789.8999999999996</v>
      </c>
      <c r="K66" s="31">
        <v>4476</v>
      </c>
      <c r="L66" s="31">
        <v>4075.55</v>
      </c>
      <c r="M66" s="31">
        <v>1.1370400000000001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2487.1999999999998</v>
      </c>
      <c r="D67" s="40">
        <v>2502.2333333333331</v>
      </c>
      <c r="E67" s="40">
        <v>2427.2166666666662</v>
      </c>
      <c r="F67" s="40">
        <v>2367.2333333333331</v>
      </c>
      <c r="G67" s="40">
        <v>2292.2166666666662</v>
      </c>
      <c r="H67" s="40">
        <v>2562.2166666666662</v>
      </c>
      <c r="I67" s="40">
        <v>2637.2333333333336</v>
      </c>
      <c r="J67" s="40">
        <v>2697.2166666666662</v>
      </c>
      <c r="K67" s="31">
        <v>2577.25</v>
      </c>
      <c r="L67" s="31">
        <v>2442.25</v>
      </c>
      <c r="M67" s="31">
        <v>4.07538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133.15</v>
      </c>
      <c r="D68" s="40">
        <v>132.86666666666667</v>
      </c>
      <c r="E68" s="40">
        <v>128.28333333333336</v>
      </c>
      <c r="F68" s="40">
        <v>123.41666666666669</v>
      </c>
      <c r="G68" s="40">
        <v>118.83333333333337</v>
      </c>
      <c r="H68" s="40">
        <v>137.73333333333335</v>
      </c>
      <c r="I68" s="40">
        <v>142.31666666666666</v>
      </c>
      <c r="J68" s="40">
        <v>147.18333333333334</v>
      </c>
      <c r="K68" s="31">
        <v>137.44999999999999</v>
      </c>
      <c r="L68" s="31">
        <v>128</v>
      </c>
      <c r="M68" s="31">
        <v>28.75544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344.3</v>
      </c>
      <c r="D69" s="40">
        <v>348.2</v>
      </c>
      <c r="E69" s="40">
        <v>326.14999999999998</v>
      </c>
      <c r="F69" s="40">
        <v>308</v>
      </c>
      <c r="G69" s="40">
        <v>285.95</v>
      </c>
      <c r="H69" s="40">
        <v>366.34999999999997</v>
      </c>
      <c r="I69" s="40">
        <v>388.40000000000003</v>
      </c>
      <c r="J69" s="40">
        <v>406.54999999999995</v>
      </c>
      <c r="K69" s="31">
        <v>370.25</v>
      </c>
      <c r="L69" s="31">
        <v>330.05</v>
      </c>
      <c r="M69" s="31">
        <v>41.750889999999998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316.60000000000002</v>
      </c>
      <c r="D70" s="40">
        <v>315.98333333333335</v>
      </c>
      <c r="E70" s="40">
        <v>311.61666666666667</v>
      </c>
      <c r="F70" s="40">
        <v>306.63333333333333</v>
      </c>
      <c r="G70" s="40">
        <v>302.26666666666665</v>
      </c>
      <c r="H70" s="40">
        <v>320.9666666666667</v>
      </c>
      <c r="I70" s="40">
        <v>325.33333333333337</v>
      </c>
      <c r="J70" s="40">
        <v>330.31666666666672</v>
      </c>
      <c r="K70" s="31">
        <v>320.35000000000002</v>
      </c>
      <c r="L70" s="31">
        <v>311</v>
      </c>
      <c r="M70" s="31">
        <v>51.661670000000001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92.2</v>
      </c>
      <c r="D71" s="40">
        <v>90.733333333333348</v>
      </c>
      <c r="E71" s="40">
        <v>88.366666666666703</v>
      </c>
      <c r="F71" s="40">
        <v>84.53333333333336</v>
      </c>
      <c r="G71" s="40">
        <v>82.166666666666714</v>
      </c>
      <c r="H71" s="40">
        <v>94.566666666666691</v>
      </c>
      <c r="I71" s="40">
        <v>96.933333333333337</v>
      </c>
      <c r="J71" s="40">
        <v>100.76666666666668</v>
      </c>
      <c r="K71" s="31">
        <v>93.1</v>
      </c>
      <c r="L71" s="31">
        <v>86.9</v>
      </c>
      <c r="M71" s="31">
        <v>768.35176000000001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59.6</v>
      </c>
      <c r="D72" s="40">
        <v>59.866666666666674</v>
      </c>
      <c r="E72" s="40">
        <v>58.533333333333346</v>
      </c>
      <c r="F72" s="40">
        <v>57.466666666666669</v>
      </c>
      <c r="G72" s="40">
        <v>56.13333333333334</v>
      </c>
      <c r="H72" s="40">
        <v>60.933333333333351</v>
      </c>
      <c r="I72" s="40">
        <v>62.26666666666668</v>
      </c>
      <c r="J72" s="40">
        <v>63.333333333333357</v>
      </c>
      <c r="K72" s="31">
        <v>61.2</v>
      </c>
      <c r="L72" s="31">
        <v>58.8</v>
      </c>
      <c r="M72" s="31">
        <v>110.4629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20.95</v>
      </c>
      <c r="D73" s="40">
        <v>21.133333333333333</v>
      </c>
      <c r="E73" s="40">
        <v>20.566666666666666</v>
      </c>
      <c r="F73" s="40">
        <v>20.183333333333334</v>
      </c>
      <c r="G73" s="40">
        <v>19.616666666666667</v>
      </c>
      <c r="H73" s="40">
        <v>21.516666666666666</v>
      </c>
      <c r="I73" s="40">
        <v>22.083333333333329</v>
      </c>
      <c r="J73" s="40">
        <v>22.466666666666665</v>
      </c>
      <c r="K73" s="31">
        <v>21.7</v>
      </c>
      <c r="L73" s="31">
        <v>20.75</v>
      </c>
      <c r="M73" s="31">
        <v>75.873679999999993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2085.4</v>
      </c>
      <c r="D74" s="40">
        <v>2124.7333333333331</v>
      </c>
      <c r="E74" s="40">
        <v>2036.7166666666662</v>
      </c>
      <c r="F74" s="40">
        <v>1988.0333333333333</v>
      </c>
      <c r="G74" s="40">
        <v>1900.0166666666664</v>
      </c>
      <c r="H74" s="40">
        <v>2173.4166666666661</v>
      </c>
      <c r="I74" s="40">
        <v>2261.4333333333334</v>
      </c>
      <c r="J74" s="40">
        <v>2310.1166666666659</v>
      </c>
      <c r="K74" s="31">
        <v>2212.75</v>
      </c>
      <c r="L74" s="31">
        <v>2076.0500000000002</v>
      </c>
      <c r="M74" s="31">
        <v>17.154530000000001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5149.5</v>
      </c>
      <c r="D75" s="40">
        <v>5163.5</v>
      </c>
      <c r="E75" s="40">
        <v>5112.05</v>
      </c>
      <c r="F75" s="40">
        <v>5074.6000000000004</v>
      </c>
      <c r="G75" s="40">
        <v>5023.1500000000005</v>
      </c>
      <c r="H75" s="40">
        <v>5200.95</v>
      </c>
      <c r="I75" s="40">
        <v>5252.4000000000005</v>
      </c>
      <c r="J75" s="40">
        <v>5289.8499999999995</v>
      </c>
      <c r="K75" s="31">
        <v>5214.95</v>
      </c>
      <c r="L75" s="31">
        <v>5126.05</v>
      </c>
      <c r="M75" s="31">
        <v>0.25091999999999998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799.6</v>
      </c>
      <c r="D76" s="40">
        <v>805.65</v>
      </c>
      <c r="E76" s="40">
        <v>788.3</v>
      </c>
      <c r="F76" s="40">
        <v>777</v>
      </c>
      <c r="G76" s="40">
        <v>759.65</v>
      </c>
      <c r="H76" s="40">
        <v>816.94999999999993</v>
      </c>
      <c r="I76" s="40">
        <v>834.30000000000007</v>
      </c>
      <c r="J76" s="40">
        <v>845.59999999999991</v>
      </c>
      <c r="K76" s="31">
        <v>823</v>
      </c>
      <c r="L76" s="31">
        <v>794.35</v>
      </c>
      <c r="M76" s="31">
        <v>9.6472099999999994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422.45</v>
      </c>
      <c r="D77" s="40">
        <v>423.68333333333334</v>
      </c>
      <c r="E77" s="40">
        <v>412.81666666666666</v>
      </c>
      <c r="F77" s="40">
        <v>403.18333333333334</v>
      </c>
      <c r="G77" s="40">
        <v>392.31666666666666</v>
      </c>
      <c r="H77" s="40">
        <v>433.31666666666666</v>
      </c>
      <c r="I77" s="40">
        <v>444.18333333333334</v>
      </c>
      <c r="J77" s="40">
        <v>453.81666666666666</v>
      </c>
      <c r="K77" s="31">
        <v>434.55</v>
      </c>
      <c r="L77" s="31">
        <v>414.05</v>
      </c>
      <c r="M77" s="31">
        <v>6.9549700000000003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204.8</v>
      </c>
      <c r="D78" s="40">
        <v>205.95000000000002</v>
      </c>
      <c r="E78" s="40">
        <v>201.70000000000005</v>
      </c>
      <c r="F78" s="40">
        <v>198.60000000000002</v>
      </c>
      <c r="G78" s="40">
        <v>194.35000000000005</v>
      </c>
      <c r="H78" s="40">
        <v>209.05000000000004</v>
      </c>
      <c r="I78" s="40">
        <v>213.29999999999998</v>
      </c>
      <c r="J78" s="40">
        <v>216.40000000000003</v>
      </c>
      <c r="K78" s="31">
        <v>210.2</v>
      </c>
      <c r="L78" s="31">
        <v>202.85</v>
      </c>
      <c r="M78" s="31">
        <v>53.609810000000003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774.05</v>
      </c>
      <c r="D79" s="40">
        <v>778.30000000000007</v>
      </c>
      <c r="E79" s="40">
        <v>757.60000000000014</v>
      </c>
      <c r="F79" s="40">
        <v>741.15000000000009</v>
      </c>
      <c r="G79" s="40">
        <v>720.45000000000016</v>
      </c>
      <c r="H79" s="40">
        <v>794.75000000000011</v>
      </c>
      <c r="I79" s="40">
        <v>815.45000000000016</v>
      </c>
      <c r="J79" s="40">
        <v>831.90000000000009</v>
      </c>
      <c r="K79" s="31">
        <v>799</v>
      </c>
      <c r="L79" s="31">
        <v>761.85</v>
      </c>
      <c r="M79" s="31">
        <v>27.438870000000001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72.900000000000006</v>
      </c>
      <c r="D80" s="40">
        <v>71.583333333333329</v>
      </c>
      <c r="E80" s="40">
        <v>69.566666666666663</v>
      </c>
      <c r="F80" s="40">
        <v>66.233333333333334</v>
      </c>
      <c r="G80" s="40">
        <v>64.216666666666669</v>
      </c>
      <c r="H80" s="40">
        <v>74.916666666666657</v>
      </c>
      <c r="I80" s="40">
        <v>76.933333333333337</v>
      </c>
      <c r="J80" s="40">
        <v>80.266666666666652</v>
      </c>
      <c r="K80" s="31">
        <v>73.599999999999994</v>
      </c>
      <c r="L80" s="31">
        <v>68.25</v>
      </c>
      <c r="M80" s="31">
        <v>906.67103999999995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441.1</v>
      </c>
      <c r="D81" s="40">
        <v>443.45</v>
      </c>
      <c r="E81" s="40">
        <v>434</v>
      </c>
      <c r="F81" s="40">
        <v>426.90000000000003</v>
      </c>
      <c r="G81" s="40">
        <v>417.45000000000005</v>
      </c>
      <c r="H81" s="40">
        <v>450.54999999999995</v>
      </c>
      <c r="I81" s="40">
        <v>459.99999999999989</v>
      </c>
      <c r="J81" s="40">
        <v>467.09999999999991</v>
      </c>
      <c r="K81" s="31">
        <v>452.9</v>
      </c>
      <c r="L81" s="31">
        <v>436.35</v>
      </c>
      <c r="M81" s="31">
        <v>65.434629999999999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11423.15</v>
      </c>
      <c r="D82" s="40">
        <v>11549.333333333334</v>
      </c>
      <c r="E82" s="40">
        <v>11223.616666666669</v>
      </c>
      <c r="F82" s="40">
        <v>11024.083333333334</v>
      </c>
      <c r="G82" s="40">
        <v>10698.366666666669</v>
      </c>
      <c r="H82" s="40">
        <v>11748.866666666669</v>
      </c>
      <c r="I82" s="40">
        <v>12074.583333333332</v>
      </c>
      <c r="J82" s="40">
        <v>12274.116666666669</v>
      </c>
      <c r="K82" s="31">
        <v>11875.05</v>
      </c>
      <c r="L82" s="31">
        <v>11349.8</v>
      </c>
      <c r="M82" s="31">
        <v>3.6089999999999997E-2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708.45</v>
      </c>
      <c r="D83" s="40">
        <v>701.25</v>
      </c>
      <c r="E83" s="40">
        <v>688.6</v>
      </c>
      <c r="F83" s="40">
        <v>668.75</v>
      </c>
      <c r="G83" s="40">
        <v>656.1</v>
      </c>
      <c r="H83" s="40">
        <v>721.1</v>
      </c>
      <c r="I83" s="40">
        <v>733.75000000000011</v>
      </c>
      <c r="J83" s="40">
        <v>753.6</v>
      </c>
      <c r="K83" s="31">
        <v>713.9</v>
      </c>
      <c r="L83" s="31">
        <v>681.4</v>
      </c>
      <c r="M83" s="31">
        <v>212.17305999999999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341.75</v>
      </c>
      <c r="D84" s="40">
        <v>343.05</v>
      </c>
      <c r="E84" s="40">
        <v>339.45000000000005</v>
      </c>
      <c r="F84" s="40">
        <v>337.15000000000003</v>
      </c>
      <c r="G84" s="40">
        <v>333.55000000000007</v>
      </c>
      <c r="H84" s="40">
        <v>345.35</v>
      </c>
      <c r="I84" s="40">
        <v>348.95000000000005</v>
      </c>
      <c r="J84" s="40">
        <v>351.25</v>
      </c>
      <c r="K84" s="31">
        <v>346.65</v>
      </c>
      <c r="L84" s="31">
        <v>340.75</v>
      </c>
      <c r="M84" s="31">
        <v>16.104590000000002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1407.35</v>
      </c>
      <c r="D85" s="40">
        <v>1403.1833333333334</v>
      </c>
      <c r="E85" s="40">
        <v>1376.2166666666667</v>
      </c>
      <c r="F85" s="40">
        <v>1345.0833333333333</v>
      </c>
      <c r="G85" s="40">
        <v>1318.1166666666666</v>
      </c>
      <c r="H85" s="40">
        <v>1434.3166666666668</v>
      </c>
      <c r="I85" s="40">
        <v>1461.2833333333335</v>
      </c>
      <c r="J85" s="40">
        <v>1492.416666666667</v>
      </c>
      <c r="K85" s="31">
        <v>1430.15</v>
      </c>
      <c r="L85" s="31">
        <v>1372.05</v>
      </c>
      <c r="M85" s="31">
        <v>0.97385999999999995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415.7</v>
      </c>
      <c r="D86" s="40">
        <v>421.55</v>
      </c>
      <c r="E86" s="40">
        <v>408.5</v>
      </c>
      <c r="F86" s="40">
        <v>401.3</v>
      </c>
      <c r="G86" s="40">
        <v>388.25</v>
      </c>
      <c r="H86" s="40">
        <v>428.75</v>
      </c>
      <c r="I86" s="40">
        <v>441.80000000000007</v>
      </c>
      <c r="J86" s="40">
        <v>449</v>
      </c>
      <c r="K86" s="31">
        <v>434.6</v>
      </c>
      <c r="L86" s="31">
        <v>414.35</v>
      </c>
      <c r="M86" s="31">
        <v>18.89151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106.65</v>
      </c>
      <c r="D87" s="40">
        <v>107.35000000000001</v>
      </c>
      <c r="E87" s="40">
        <v>105.30000000000001</v>
      </c>
      <c r="F87" s="40">
        <v>103.95</v>
      </c>
      <c r="G87" s="40">
        <v>101.9</v>
      </c>
      <c r="H87" s="40">
        <v>108.70000000000002</v>
      </c>
      <c r="I87" s="40">
        <v>110.75</v>
      </c>
      <c r="J87" s="40">
        <v>112.10000000000002</v>
      </c>
      <c r="K87" s="31">
        <v>109.4</v>
      </c>
      <c r="L87" s="31">
        <v>106</v>
      </c>
      <c r="M87" s="31">
        <v>2.7719100000000001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6239.05</v>
      </c>
      <c r="D88" s="40">
        <v>6306.7</v>
      </c>
      <c r="E88" s="40">
        <v>6133.4</v>
      </c>
      <c r="F88" s="40">
        <v>6027.75</v>
      </c>
      <c r="G88" s="40">
        <v>5854.45</v>
      </c>
      <c r="H88" s="40">
        <v>6412.3499999999995</v>
      </c>
      <c r="I88" s="40">
        <v>6585.6500000000005</v>
      </c>
      <c r="J88" s="40">
        <v>6691.2999999999993</v>
      </c>
      <c r="K88" s="31">
        <v>6480</v>
      </c>
      <c r="L88" s="31">
        <v>6201.05</v>
      </c>
      <c r="M88" s="31">
        <v>0.15504999999999999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895.9</v>
      </c>
      <c r="D89" s="40">
        <v>898.6</v>
      </c>
      <c r="E89" s="40">
        <v>886.6</v>
      </c>
      <c r="F89" s="40">
        <v>877.3</v>
      </c>
      <c r="G89" s="40">
        <v>865.3</v>
      </c>
      <c r="H89" s="40">
        <v>907.90000000000009</v>
      </c>
      <c r="I89" s="40">
        <v>919.90000000000009</v>
      </c>
      <c r="J89" s="40">
        <v>929.20000000000016</v>
      </c>
      <c r="K89" s="31">
        <v>910.6</v>
      </c>
      <c r="L89" s="31">
        <v>889.3</v>
      </c>
      <c r="M89" s="31">
        <v>0.55723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1119.3499999999999</v>
      </c>
      <c r="D90" s="40">
        <v>1126.1499999999999</v>
      </c>
      <c r="E90" s="40">
        <v>1104.2999999999997</v>
      </c>
      <c r="F90" s="40">
        <v>1089.2499999999998</v>
      </c>
      <c r="G90" s="40">
        <v>1067.3999999999996</v>
      </c>
      <c r="H90" s="40">
        <v>1141.1999999999998</v>
      </c>
      <c r="I90" s="40">
        <v>1163.0499999999997</v>
      </c>
      <c r="J90" s="40">
        <v>1178.0999999999999</v>
      </c>
      <c r="K90" s="31">
        <v>1148</v>
      </c>
      <c r="L90" s="31">
        <v>1111.0999999999999</v>
      </c>
      <c r="M90" s="31">
        <v>0.61955000000000005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17145.3</v>
      </c>
      <c r="D91" s="40">
        <v>17194.25</v>
      </c>
      <c r="E91" s="40">
        <v>16952.95</v>
      </c>
      <c r="F91" s="40">
        <v>16760.600000000002</v>
      </c>
      <c r="G91" s="40">
        <v>16519.300000000003</v>
      </c>
      <c r="H91" s="40">
        <v>17386.599999999999</v>
      </c>
      <c r="I91" s="40">
        <v>17627.900000000001</v>
      </c>
      <c r="J91" s="40">
        <v>17820.249999999996</v>
      </c>
      <c r="K91" s="31">
        <v>17435.55</v>
      </c>
      <c r="L91" s="31">
        <v>17001.900000000001</v>
      </c>
      <c r="M91" s="31">
        <v>0.33418999999999999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436.75</v>
      </c>
      <c r="D92" s="40">
        <v>436.23333333333335</v>
      </c>
      <c r="E92" s="40">
        <v>426.4666666666667</v>
      </c>
      <c r="F92" s="40">
        <v>416.18333333333334</v>
      </c>
      <c r="G92" s="40">
        <v>406.41666666666669</v>
      </c>
      <c r="H92" s="40">
        <v>446.51666666666671</v>
      </c>
      <c r="I92" s="40">
        <v>456.28333333333336</v>
      </c>
      <c r="J92" s="40">
        <v>466.56666666666672</v>
      </c>
      <c r="K92" s="31">
        <v>446</v>
      </c>
      <c r="L92" s="31">
        <v>425.95</v>
      </c>
      <c r="M92" s="31">
        <v>4.4313500000000001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3762</v>
      </c>
      <c r="D93" s="40">
        <v>3806.4500000000003</v>
      </c>
      <c r="E93" s="40">
        <v>3695.5500000000006</v>
      </c>
      <c r="F93" s="40">
        <v>3629.1000000000004</v>
      </c>
      <c r="G93" s="40">
        <v>3518.2000000000007</v>
      </c>
      <c r="H93" s="40">
        <v>3872.9000000000005</v>
      </c>
      <c r="I93" s="40">
        <v>3983.8</v>
      </c>
      <c r="J93" s="40">
        <v>4050.2500000000005</v>
      </c>
      <c r="K93" s="31">
        <v>3917.35</v>
      </c>
      <c r="L93" s="31">
        <v>3740</v>
      </c>
      <c r="M93" s="31">
        <v>5.2300199999999997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161.94999999999999</v>
      </c>
      <c r="D94" s="40">
        <v>163.06666666666666</v>
      </c>
      <c r="E94" s="40">
        <v>159.13333333333333</v>
      </c>
      <c r="F94" s="40">
        <v>156.31666666666666</v>
      </c>
      <c r="G94" s="40">
        <v>152.38333333333333</v>
      </c>
      <c r="H94" s="40">
        <v>165.88333333333333</v>
      </c>
      <c r="I94" s="40">
        <v>169.81666666666666</v>
      </c>
      <c r="J94" s="40">
        <v>172.63333333333333</v>
      </c>
      <c r="K94" s="31">
        <v>167</v>
      </c>
      <c r="L94" s="31">
        <v>160.25</v>
      </c>
      <c r="M94" s="31">
        <v>29.510439999999999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391.25</v>
      </c>
      <c r="D95" s="40">
        <v>395.11666666666662</v>
      </c>
      <c r="E95" s="40">
        <v>386.23333333333323</v>
      </c>
      <c r="F95" s="40">
        <v>381.21666666666664</v>
      </c>
      <c r="G95" s="40">
        <v>372.33333333333326</v>
      </c>
      <c r="H95" s="40">
        <v>400.13333333333321</v>
      </c>
      <c r="I95" s="40">
        <v>409.01666666666654</v>
      </c>
      <c r="J95" s="40">
        <v>414.03333333333319</v>
      </c>
      <c r="K95" s="31">
        <v>404</v>
      </c>
      <c r="L95" s="31">
        <v>390.1</v>
      </c>
      <c r="M95" s="31">
        <v>2.2971699999999999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93.35</v>
      </c>
      <c r="D96" s="40">
        <v>94.783333333333346</v>
      </c>
      <c r="E96" s="40">
        <v>91.566666666666691</v>
      </c>
      <c r="F96" s="40">
        <v>89.783333333333346</v>
      </c>
      <c r="G96" s="40">
        <v>86.566666666666691</v>
      </c>
      <c r="H96" s="40">
        <v>96.566666666666691</v>
      </c>
      <c r="I96" s="40">
        <v>99.78333333333336</v>
      </c>
      <c r="J96" s="40">
        <v>101.56666666666669</v>
      </c>
      <c r="K96" s="31">
        <v>98</v>
      </c>
      <c r="L96" s="31">
        <v>93</v>
      </c>
      <c r="M96" s="31">
        <v>65.30686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2925.05</v>
      </c>
      <c r="D97" s="40">
        <v>2900.6833333333329</v>
      </c>
      <c r="E97" s="40">
        <v>2825.3666666666659</v>
      </c>
      <c r="F97" s="40">
        <v>2725.6833333333329</v>
      </c>
      <c r="G97" s="40">
        <v>2650.3666666666659</v>
      </c>
      <c r="H97" s="40">
        <v>3000.3666666666659</v>
      </c>
      <c r="I97" s="40">
        <v>3075.6833333333325</v>
      </c>
      <c r="J97" s="40">
        <v>3175.3666666666659</v>
      </c>
      <c r="K97" s="31">
        <v>2976</v>
      </c>
      <c r="L97" s="31">
        <v>2801</v>
      </c>
      <c r="M97" s="31">
        <v>0.23980000000000001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304.25</v>
      </c>
      <c r="D98" s="40">
        <v>305.45</v>
      </c>
      <c r="E98" s="40">
        <v>301.79999999999995</v>
      </c>
      <c r="F98" s="40">
        <v>299.34999999999997</v>
      </c>
      <c r="G98" s="40">
        <v>295.69999999999993</v>
      </c>
      <c r="H98" s="40">
        <v>307.89999999999998</v>
      </c>
      <c r="I98" s="40">
        <v>311.54999999999995</v>
      </c>
      <c r="J98" s="40">
        <v>314</v>
      </c>
      <c r="K98" s="31">
        <v>309.10000000000002</v>
      </c>
      <c r="L98" s="31">
        <v>303</v>
      </c>
      <c r="M98" s="31">
        <v>0.94615000000000005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517.20000000000005</v>
      </c>
      <c r="D99" s="40">
        <v>520.0333333333333</v>
      </c>
      <c r="E99" s="40">
        <v>512.16666666666663</v>
      </c>
      <c r="F99" s="40">
        <v>507.13333333333333</v>
      </c>
      <c r="G99" s="40">
        <v>499.26666666666665</v>
      </c>
      <c r="H99" s="40">
        <v>525.06666666666661</v>
      </c>
      <c r="I99" s="40">
        <v>532.93333333333339</v>
      </c>
      <c r="J99" s="40">
        <v>537.96666666666658</v>
      </c>
      <c r="K99" s="31">
        <v>527.9</v>
      </c>
      <c r="L99" s="31">
        <v>515</v>
      </c>
      <c r="M99" s="31">
        <v>11.59491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682.85</v>
      </c>
      <c r="D100" s="40">
        <v>682.9</v>
      </c>
      <c r="E100" s="40">
        <v>668.55</v>
      </c>
      <c r="F100" s="40">
        <v>654.25</v>
      </c>
      <c r="G100" s="40">
        <v>639.9</v>
      </c>
      <c r="H100" s="40">
        <v>697.19999999999993</v>
      </c>
      <c r="I100" s="40">
        <v>711.55000000000007</v>
      </c>
      <c r="J100" s="40">
        <v>725.84999999999991</v>
      </c>
      <c r="K100" s="31">
        <v>697.25</v>
      </c>
      <c r="L100" s="31">
        <v>668.6</v>
      </c>
      <c r="M100" s="31">
        <v>12.27535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195.3</v>
      </c>
      <c r="D101" s="40">
        <v>193.1</v>
      </c>
      <c r="E101" s="40">
        <v>188.85</v>
      </c>
      <c r="F101" s="40">
        <v>182.4</v>
      </c>
      <c r="G101" s="40">
        <v>178.15</v>
      </c>
      <c r="H101" s="40">
        <v>199.54999999999998</v>
      </c>
      <c r="I101" s="40">
        <v>203.79999999999998</v>
      </c>
      <c r="J101" s="40">
        <v>210.24999999999997</v>
      </c>
      <c r="K101" s="31">
        <v>197.35</v>
      </c>
      <c r="L101" s="31">
        <v>186.65</v>
      </c>
      <c r="M101" s="31">
        <v>218.18788000000001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864.25</v>
      </c>
      <c r="D102" s="40">
        <v>869.81666666666661</v>
      </c>
      <c r="E102" s="40">
        <v>849.58333333333326</v>
      </c>
      <c r="F102" s="40">
        <v>834.91666666666663</v>
      </c>
      <c r="G102" s="40">
        <v>814.68333333333328</v>
      </c>
      <c r="H102" s="40">
        <v>884.48333333333323</v>
      </c>
      <c r="I102" s="40">
        <v>904.71666666666658</v>
      </c>
      <c r="J102" s="40">
        <v>919.38333333333321</v>
      </c>
      <c r="K102" s="31">
        <v>890.05</v>
      </c>
      <c r="L102" s="31">
        <v>855.15</v>
      </c>
      <c r="M102" s="31">
        <v>1.7056199999999999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509.1</v>
      </c>
      <c r="D103" s="40">
        <v>509.48333333333341</v>
      </c>
      <c r="E103" s="40">
        <v>500.76666666666677</v>
      </c>
      <c r="F103" s="40">
        <v>492.43333333333334</v>
      </c>
      <c r="G103" s="40">
        <v>483.7166666666667</v>
      </c>
      <c r="H103" s="40">
        <v>517.81666666666683</v>
      </c>
      <c r="I103" s="40">
        <v>526.53333333333342</v>
      </c>
      <c r="J103" s="40">
        <v>534.8666666666669</v>
      </c>
      <c r="K103" s="31">
        <v>518.20000000000005</v>
      </c>
      <c r="L103" s="31">
        <v>501.15</v>
      </c>
      <c r="M103" s="31">
        <v>0.27372000000000002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835.7</v>
      </c>
      <c r="D104" s="40">
        <v>845.56666666666661</v>
      </c>
      <c r="E104" s="40">
        <v>815.13333333333321</v>
      </c>
      <c r="F104" s="40">
        <v>794.56666666666661</v>
      </c>
      <c r="G104" s="40">
        <v>764.13333333333321</v>
      </c>
      <c r="H104" s="40">
        <v>866.13333333333321</v>
      </c>
      <c r="I104" s="40">
        <v>896.56666666666661</v>
      </c>
      <c r="J104" s="40">
        <v>917.13333333333321</v>
      </c>
      <c r="K104" s="31">
        <v>876</v>
      </c>
      <c r="L104" s="31">
        <v>825</v>
      </c>
      <c r="M104" s="31">
        <v>2.0706099999999998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139.55000000000001</v>
      </c>
      <c r="D105" s="40">
        <v>140.41666666666666</v>
      </c>
      <c r="E105" s="40">
        <v>138.23333333333332</v>
      </c>
      <c r="F105" s="40">
        <v>136.91666666666666</v>
      </c>
      <c r="G105" s="40">
        <v>134.73333333333332</v>
      </c>
      <c r="H105" s="40">
        <v>141.73333333333332</v>
      </c>
      <c r="I105" s="40">
        <v>143.91666666666666</v>
      </c>
      <c r="J105" s="40">
        <v>145.23333333333332</v>
      </c>
      <c r="K105" s="31">
        <v>142.6</v>
      </c>
      <c r="L105" s="31">
        <v>139.1</v>
      </c>
      <c r="M105" s="31">
        <v>6.7484299999999999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1329.1</v>
      </c>
      <c r="D106" s="40">
        <v>1331.6666666666667</v>
      </c>
      <c r="E106" s="40">
        <v>1303.4333333333334</v>
      </c>
      <c r="F106" s="40">
        <v>1277.7666666666667</v>
      </c>
      <c r="G106" s="40">
        <v>1249.5333333333333</v>
      </c>
      <c r="H106" s="40">
        <v>1357.3333333333335</v>
      </c>
      <c r="I106" s="40">
        <v>1385.5666666666666</v>
      </c>
      <c r="J106" s="40">
        <v>1411.2333333333336</v>
      </c>
      <c r="K106" s="31">
        <v>1359.9</v>
      </c>
      <c r="L106" s="31">
        <v>1306</v>
      </c>
      <c r="M106" s="31">
        <v>1.6230500000000001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22.5</v>
      </c>
      <c r="D107" s="40">
        <v>22.516666666666666</v>
      </c>
      <c r="E107" s="40">
        <v>22.18333333333333</v>
      </c>
      <c r="F107" s="40">
        <v>21.866666666666664</v>
      </c>
      <c r="G107" s="40">
        <v>21.533333333333328</v>
      </c>
      <c r="H107" s="40">
        <v>22.833333333333332</v>
      </c>
      <c r="I107" s="40">
        <v>23.166666666666668</v>
      </c>
      <c r="J107" s="40">
        <v>23.483333333333334</v>
      </c>
      <c r="K107" s="31">
        <v>22.85</v>
      </c>
      <c r="L107" s="31">
        <v>22.2</v>
      </c>
      <c r="M107" s="31">
        <v>65.891180000000006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1374.75</v>
      </c>
      <c r="D108" s="40">
        <v>1353.25</v>
      </c>
      <c r="E108" s="40">
        <v>1316.5</v>
      </c>
      <c r="F108" s="40">
        <v>1258.25</v>
      </c>
      <c r="G108" s="40">
        <v>1221.5</v>
      </c>
      <c r="H108" s="40">
        <v>1411.5</v>
      </c>
      <c r="I108" s="40">
        <v>1448.25</v>
      </c>
      <c r="J108" s="40">
        <v>1506.5</v>
      </c>
      <c r="K108" s="31">
        <v>1390</v>
      </c>
      <c r="L108" s="31">
        <v>1295</v>
      </c>
      <c r="M108" s="31">
        <v>3.14385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560.1</v>
      </c>
      <c r="D109" s="40">
        <v>547.70000000000005</v>
      </c>
      <c r="E109" s="40">
        <v>525.95000000000005</v>
      </c>
      <c r="F109" s="40">
        <v>491.79999999999995</v>
      </c>
      <c r="G109" s="40">
        <v>470.04999999999995</v>
      </c>
      <c r="H109" s="40">
        <v>581.85000000000014</v>
      </c>
      <c r="I109" s="40">
        <v>603.60000000000014</v>
      </c>
      <c r="J109" s="40">
        <v>637.75000000000023</v>
      </c>
      <c r="K109" s="31">
        <v>569.45000000000005</v>
      </c>
      <c r="L109" s="31">
        <v>513.54999999999995</v>
      </c>
      <c r="M109" s="31">
        <v>6.1123799999999999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867.15</v>
      </c>
      <c r="D110" s="40">
        <v>878.38333333333333</v>
      </c>
      <c r="E110" s="40">
        <v>852.76666666666665</v>
      </c>
      <c r="F110" s="40">
        <v>838.38333333333333</v>
      </c>
      <c r="G110" s="40">
        <v>812.76666666666665</v>
      </c>
      <c r="H110" s="40">
        <v>892.76666666666665</v>
      </c>
      <c r="I110" s="40">
        <v>918.38333333333321</v>
      </c>
      <c r="J110" s="40">
        <v>932.76666666666665</v>
      </c>
      <c r="K110" s="31">
        <v>904</v>
      </c>
      <c r="L110" s="31">
        <v>864</v>
      </c>
      <c r="M110" s="31">
        <v>2.5991300000000002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5687.7</v>
      </c>
      <c r="D111" s="40">
        <v>5818.55</v>
      </c>
      <c r="E111" s="40">
        <v>5494.1500000000005</v>
      </c>
      <c r="F111" s="40">
        <v>5300.6</v>
      </c>
      <c r="G111" s="40">
        <v>4976.2000000000007</v>
      </c>
      <c r="H111" s="40">
        <v>6012.1</v>
      </c>
      <c r="I111" s="40">
        <v>6336.5</v>
      </c>
      <c r="J111" s="40">
        <v>6530.05</v>
      </c>
      <c r="K111" s="31">
        <v>6142.95</v>
      </c>
      <c r="L111" s="31">
        <v>5625</v>
      </c>
      <c r="M111" s="31">
        <v>0.80466000000000004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243.55</v>
      </c>
      <c r="D112" s="40">
        <v>242.55000000000004</v>
      </c>
      <c r="E112" s="40">
        <v>232.70000000000007</v>
      </c>
      <c r="F112" s="40">
        <v>221.85000000000002</v>
      </c>
      <c r="G112" s="40">
        <v>212.00000000000006</v>
      </c>
      <c r="H112" s="40">
        <v>253.40000000000009</v>
      </c>
      <c r="I112" s="40">
        <v>263.25000000000006</v>
      </c>
      <c r="J112" s="40">
        <v>274.10000000000014</v>
      </c>
      <c r="K112" s="31">
        <v>252.4</v>
      </c>
      <c r="L112" s="31">
        <v>231.7</v>
      </c>
      <c r="M112" s="31">
        <v>4.6942000000000004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343.1</v>
      </c>
      <c r="D113" s="40">
        <v>348.7</v>
      </c>
      <c r="E113" s="40">
        <v>328.4</v>
      </c>
      <c r="F113" s="40">
        <v>313.7</v>
      </c>
      <c r="G113" s="40">
        <v>293.39999999999998</v>
      </c>
      <c r="H113" s="40">
        <v>363.4</v>
      </c>
      <c r="I113" s="40">
        <v>383.70000000000005</v>
      </c>
      <c r="J113" s="40">
        <v>398.4</v>
      </c>
      <c r="K113" s="31">
        <v>369</v>
      </c>
      <c r="L113" s="31">
        <v>334</v>
      </c>
      <c r="M113" s="31">
        <v>15.659660000000001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690.2</v>
      </c>
      <c r="D114" s="40">
        <v>695.44999999999993</v>
      </c>
      <c r="E114" s="40">
        <v>675.89999999999986</v>
      </c>
      <c r="F114" s="40">
        <v>661.59999999999991</v>
      </c>
      <c r="G114" s="40">
        <v>642.04999999999984</v>
      </c>
      <c r="H114" s="40">
        <v>709.74999999999989</v>
      </c>
      <c r="I114" s="40">
        <v>729.29999999999984</v>
      </c>
      <c r="J114" s="40">
        <v>743.59999999999991</v>
      </c>
      <c r="K114" s="31">
        <v>715</v>
      </c>
      <c r="L114" s="31">
        <v>681.15</v>
      </c>
      <c r="M114" s="31">
        <v>0.62478999999999996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594.79999999999995</v>
      </c>
      <c r="D115" s="40">
        <v>600.31666666666672</v>
      </c>
      <c r="E115" s="40">
        <v>584.53333333333342</v>
      </c>
      <c r="F115" s="40">
        <v>574.26666666666665</v>
      </c>
      <c r="G115" s="40">
        <v>558.48333333333335</v>
      </c>
      <c r="H115" s="40">
        <v>610.58333333333348</v>
      </c>
      <c r="I115" s="40">
        <v>626.36666666666679</v>
      </c>
      <c r="J115" s="40">
        <v>636.63333333333355</v>
      </c>
      <c r="K115" s="31">
        <v>616.1</v>
      </c>
      <c r="L115" s="31">
        <v>590.04999999999995</v>
      </c>
      <c r="M115" s="31">
        <v>23.956240000000001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905.9</v>
      </c>
      <c r="D116" s="40">
        <v>906.19999999999993</v>
      </c>
      <c r="E116" s="40">
        <v>899.69999999999982</v>
      </c>
      <c r="F116" s="40">
        <v>893.49999999999989</v>
      </c>
      <c r="G116" s="40">
        <v>886.99999999999977</v>
      </c>
      <c r="H116" s="40">
        <v>912.39999999999986</v>
      </c>
      <c r="I116" s="40">
        <v>918.90000000000009</v>
      </c>
      <c r="J116" s="40">
        <v>925.09999999999991</v>
      </c>
      <c r="K116" s="31">
        <v>912.7</v>
      </c>
      <c r="L116" s="31">
        <v>900</v>
      </c>
      <c r="M116" s="31">
        <v>19.41581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167.9</v>
      </c>
      <c r="D117" s="40">
        <v>166.96666666666667</v>
      </c>
      <c r="E117" s="40">
        <v>164.18333333333334</v>
      </c>
      <c r="F117" s="40">
        <v>160.46666666666667</v>
      </c>
      <c r="G117" s="40">
        <v>157.68333333333334</v>
      </c>
      <c r="H117" s="40">
        <v>170.68333333333334</v>
      </c>
      <c r="I117" s="40">
        <v>173.4666666666667</v>
      </c>
      <c r="J117" s="40">
        <v>177.18333333333334</v>
      </c>
      <c r="K117" s="31">
        <v>169.75</v>
      </c>
      <c r="L117" s="31">
        <v>163.25</v>
      </c>
      <c r="M117" s="31">
        <v>21.455670000000001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180.5</v>
      </c>
      <c r="D118" s="40">
        <v>180.43333333333331</v>
      </c>
      <c r="E118" s="40">
        <v>177.46666666666661</v>
      </c>
      <c r="F118" s="40">
        <v>174.43333333333331</v>
      </c>
      <c r="G118" s="40">
        <v>171.46666666666661</v>
      </c>
      <c r="H118" s="40">
        <v>183.46666666666661</v>
      </c>
      <c r="I118" s="40">
        <v>186.43333333333331</v>
      </c>
      <c r="J118" s="40">
        <v>189.46666666666661</v>
      </c>
      <c r="K118" s="31">
        <v>183.4</v>
      </c>
      <c r="L118" s="31">
        <v>177.4</v>
      </c>
      <c r="M118" s="31">
        <v>159.2123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361.55</v>
      </c>
      <c r="D119" s="40">
        <v>363.36666666666662</v>
      </c>
      <c r="E119" s="40">
        <v>358.73333333333323</v>
      </c>
      <c r="F119" s="40">
        <v>355.91666666666663</v>
      </c>
      <c r="G119" s="40">
        <v>351.28333333333325</v>
      </c>
      <c r="H119" s="40">
        <v>366.18333333333322</v>
      </c>
      <c r="I119" s="40">
        <v>370.81666666666655</v>
      </c>
      <c r="J119" s="40">
        <v>373.63333333333321</v>
      </c>
      <c r="K119" s="31">
        <v>368</v>
      </c>
      <c r="L119" s="31">
        <v>360.55</v>
      </c>
      <c r="M119" s="31">
        <v>2.3211400000000002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5820.4</v>
      </c>
      <c r="D120" s="40">
        <v>5843.4666666666672</v>
      </c>
      <c r="E120" s="40">
        <v>5656.9333333333343</v>
      </c>
      <c r="F120" s="40">
        <v>5493.4666666666672</v>
      </c>
      <c r="G120" s="40">
        <v>5306.9333333333343</v>
      </c>
      <c r="H120" s="40">
        <v>6006.9333333333343</v>
      </c>
      <c r="I120" s="40">
        <v>6193.4666666666672</v>
      </c>
      <c r="J120" s="40">
        <v>6356.9333333333343</v>
      </c>
      <c r="K120" s="31">
        <v>6030</v>
      </c>
      <c r="L120" s="31">
        <v>5680</v>
      </c>
      <c r="M120" s="31">
        <v>5.5066899999999999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1613.6</v>
      </c>
      <c r="D121" s="40">
        <v>1622.4166666666667</v>
      </c>
      <c r="E121" s="40">
        <v>1596.4333333333334</v>
      </c>
      <c r="F121" s="40">
        <v>1579.2666666666667</v>
      </c>
      <c r="G121" s="40">
        <v>1553.2833333333333</v>
      </c>
      <c r="H121" s="40">
        <v>1639.5833333333335</v>
      </c>
      <c r="I121" s="40">
        <v>1665.5666666666666</v>
      </c>
      <c r="J121" s="40">
        <v>1682.7333333333336</v>
      </c>
      <c r="K121" s="31">
        <v>1648.4</v>
      </c>
      <c r="L121" s="31">
        <v>1605.25</v>
      </c>
      <c r="M121" s="31">
        <v>4.3674499999999998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3094.05</v>
      </c>
      <c r="D122" s="40">
        <v>3081.4333333333329</v>
      </c>
      <c r="E122" s="40">
        <v>3028.8666666666659</v>
      </c>
      <c r="F122" s="40">
        <v>2963.6833333333329</v>
      </c>
      <c r="G122" s="40">
        <v>2911.1166666666659</v>
      </c>
      <c r="H122" s="40">
        <v>3146.6166666666659</v>
      </c>
      <c r="I122" s="40">
        <v>3199.1833333333325</v>
      </c>
      <c r="J122" s="40">
        <v>3264.3666666666659</v>
      </c>
      <c r="K122" s="31">
        <v>3134</v>
      </c>
      <c r="L122" s="31">
        <v>3016.25</v>
      </c>
      <c r="M122" s="31">
        <v>2.9172799999999999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674.3</v>
      </c>
      <c r="D123" s="40">
        <v>675.16666666666663</v>
      </c>
      <c r="E123" s="40">
        <v>664.38333333333321</v>
      </c>
      <c r="F123" s="40">
        <v>654.46666666666658</v>
      </c>
      <c r="G123" s="40">
        <v>643.68333333333317</v>
      </c>
      <c r="H123" s="40">
        <v>685.08333333333326</v>
      </c>
      <c r="I123" s="40">
        <v>695.86666666666679</v>
      </c>
      <c r="J123" s="40">
        <v>705.7833333333333</v>
      </c>
      <c r="K123" s="31">
        <v>685.95</v>
      </c>
      <c r="L123" s="31">
        <v>665.25</v>
      </c>
      <c r="M123" s="31">
        <v>27.844609999999999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835.5</v>
      </c>
      <c r="D124" s="40">
        <v>833.91666666666663</v>
      </c>
      <c r="E124" s="40">
        <v>822.13333333333321</v>
      </c>
      <c r="F124" s="40">
        <v>808.76666666666654</v>
      </c>
      <c r="G124" s="40">
        <v>796.98333333333312</v>
      </c>
      <c r="H124" s="40">
        <v>847.2833333333333</v>
      </c>
      <c r="I124" s="40">
        <v>859.06666666666683</v>
      </c>
      <c r="J124" s="40">
        <v>872.43333333333339</v>
      </c>
      <c r="K124" s="31">
        <v>845.7</v>
      </c>
      <c r="L124" s="31">
        <v>820.55</v>
      </c>
      <c r="M124" s="31">
        <v>6.5948700000000002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655.8</v>
      </c>
      <c r="D125" s="40">
        <v>653.4666666666667</v>
      </c>
      <c r="E125" s="40">
        <v>637.93333333333339</v>
      </c>
      <c r="F125" s="40">
        <v>620.06666666666672</v>
      </c>
      <c r="G125" s="40">
        <v>604.53333333333342</v>
      </c>
      <c r="H125" s="40">
        <v>671.33333333333337</v>
      </c>
      <c r="I125" s="40">
        <v>686.86666666666667</v>
      </c>
      <c r="J125" s="40">
        <v>704.73333333333335</v>
      </c>
      <c r="K125" s="31">
        <v>669</v>
      </c>
      <c r="L125" s="31">
        <v>635.6</v>
      </c>
      <c r="M125" s="31">
        <v>0.50163000000000002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454.2</v>
      </c>
      <c r="D126" s="40">
        <v>457.68333333333334</v>
      </c>
      <c r="E126" s="40">
        <v>447.56666666666666</v>
      </c>
      <c r="F126" s="40">
        <v>440.93333333333334</v>
      </c>
      <c r="G126" s="40">
        <v>430.81666666666666</v>
      </c>
      <c r="H126" s="40">
        <v>464.31666666666666</v>
      </c>
      <c r="I126" s="40">
        <v>474.43333333333334</v>
      </c>
      <c r="J126" s="40">
        <v>481.06666666666666</v>
      </c>
      <c r="K126" s="31">
        <v>467.8</v>
      </c>
      <c r="L126" s="31">
        <v>451.05</v>
      </c>
      <c r="M126" s="31">
        <v>22.65457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883.15</v>
      </c>
      <c r="D127" s="40">
        <v>891.85</v>
      </c>
      <c r="E127" s="40">
        <v>862.35</v>
      </c>
      <c r="F127" s="40">
        <v>841.55</v>
      </c>
      <c r="G127" s="40">
        <v>812.05</v>
      </c>
      <c r="H127" s="40">
        <v>912.65000000000009</v>
      </c>
      <c r="I127" s="40">
        <v>942.15000000000009</v>
      </c>
      <c r="J127" s="40">
        <v>962.95000000000016</v>
      </c>
      <c r="K127" s="31">
        <v>921.35</v>
      </c>
      <c r="L127" s="31">
        <v>871.05</v>
      </c>
      <c r="M127" s="31">
        <v>13.848330000000001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1210.3</v>
      </c>
      <c r="D128" s="40">
        <v>1221.5999999999999</v>
      </c>
      <c r="E128" s="40">
        <v>1179.5499999999997</v>
      </c>
      <c r="F128" s="40">
        <v>1148.7999999999997</v>
      </c>
      <c r="G128" s="40">
        <v>1106.7499999999995</v>
      </c>
      <c r="H128" s="40">
        <v>1252.3499999999999</v>
      </c>
      <c r="I128" s="40">
        <v>1294.4000000000001</v>
      </c>
      <c r="J128" s="40">
        <v>1325.15</v>
      </c>
      <c r="K128" s="31">
        <v>1263.6500000000001</v>
      </c>
      <c r="L128" s="31">
        <v>1190.8499999999999</v>
      </c>
      <c r="M128" s="31">
        <v>6.1999899999999997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93.2</v>
      </c>
      <c r="D129" s="40">
        <v>93.38333333333334</v>
      </c>
      <c r="E129" s="40">
        <v>92.116666666666674</v>
      </c>
      <c r="F129" s="40">
        <v>91.033333333333331</v>
      </c>
      <c r="G129" s="40">
        <v>89.766666666666666</v>
      </c>
      <c r="H129" s="40">
        <v>94.466666666666683</v>
      </c>
      <c r="I129" s="40">
        <v>95.733333333333363</v>
      </c>
      <c r="J129" s="40">
        <v>96.816666666666691</v>
      </c>
      <c r="K129" s="31">
        <v>94.65</v>
      </c>
      <c r="L129" s="31">
        <v>92.3</v>
      </c>
      <c r="M129" s="31">
        <v>20.214079999999999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1088.25</v>
      </c>
      <c r="D130" s="40">
        <v>1113.8999999999999</v>
      </c>
      <c r="E130" s="40">
        <v>1055.3499999999997</v>
      </c>
      <c r="F130" s="40">
        <v>1022.4499999999998</v>
      </c>
      <c r="G130" s="40">
        <v>963.89999999999964</v>
      </c>
      <c r="H130" s="40">
        <v>1146.7999999999997</v>
      </c>
      <c r="I130" s="40">
        <v>1205.3499999999999</v>
      </c>
      <c r="J130" s="40">
        <v>1238.2499999999998</v>
      </c>
      <c r="K130" s="31">
        <v>1172.45</v>
      </c>
      <c r="L130" s="31">
        <v>1081</v>
      </c>
      <c r="M130" s="31">
        <v>1.3312900000000001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412.95</v>
      </c>
      <c r="D131" s="40">
        <v>412.88333333333327</v>
      </c>
      <c r="E131" s="40">
        <v>405.36666666666656</v>
      </c>
      <c r="F131" s="40">
        <v>397.7833333333333</v>
      </c>
      <c r="G131" s="40">
        <v>390.26666666666659</v>
      </c>
      <c r="H131" s="40">
        <v>420.46666666666653</v>
      </c>
      <c r="I131" s="40">
        <v>427.98333333333329</v>
      </c>
      <c r="J131" s="40">
        <v>435.56666666666649</v>
      </c>
      <c r="K131" s="31">
        <v>420.4</v>
      </c>
      <c r="L131" s="31">
        <v>405.3</v>
      </c>
      <c r="M131" s="31">
        <v>95.377870000000001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592.65</v>
      </c>
      <c r="D132" s="40">
        <v>597.18333333333328</v>
      </c>
      <c r="E132" s="40">
        <v>586.51666666666654</v>
      </c>
      <c r="F132" s="40">
        <v>580.38333333333321</v>
      </c>
      <c r="G132" s="40">
        <v>569.71666666666647</v>
      </c>
      <c r="H132" s="40">
        <v>603.31666666666661</v>
      </c>
      <c r="I132" s="40">
        <v>613.98333333333335</v>
      </c>
      <c r="J132" s="40">
        <v>620.11666666666667</v>
      </c>
      <c r="K132" s="31">
        <v>607.85</v>
      </c>
      <c r="L132" s="31">
        <v>591.04999999999995</v>
      </c>
      <c r="M132" s="31">
        <v>27.847020000000001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1972.1</v>
      </c>
      <c r="D133" s="40">
        <v>1991.6833333333332</v>
      </c>
      <c r="E133" s="40">
        <v>1933.5166666666664</v>
      </c>
      <c r="F133" s="40">
        <v>1894.9333333333332</v>
      </c>
      <c r="G133" s="40">
        <v>1836.7666666666664</v>
      </c>
      <c r="H133" s="40">
        <v>2030.2666666666664</v>
      </c>
      <c r="I133" s="40">
        <v>2088.4333333333329</v>
      </c>
      <c r="J133" s="40">
        <v>2127.0166666666664</v>
      </c>
      <c r="K133" s="31">
        <v>2049.85</v>
      </c>
      <c r="L133" s="31">
        <v>1953.1</v>
      </c>
      <c r="M133" s="31">
        <v>1.9150400000000001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2555.1</v>
      </c>
      <c r="D134" s="40">
        <v>2647.0166666666664</v>
      </c>
      <c r="E134" s="40">
        <v>2408.083333333333</v>
      </c>
      <c r="F134" s="40">
        <v>2261.0666666666666</v>
      </c>
      <c r="G134" s="40">
        <v>2022.1333333333332</v>
      </c>
      <c r="H134" s="40">
        <v>2794.0333333333328</v>
      </c>
      <c r="I134" s="40">
        <v>3032.9666666666662</v>
      </c>
      <c r="J134" s="40">
        <v>3179.9833333333327</v>
      </c>
      <c r="K134" s="31">
        <v>2885.95</v>
      </c>
      <c r="L134" s="31">
        <v>2500</v>
      </c>
      <c r="M134" s="31">
        <v>54.6858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272.3</v>
      </c>
      <c r="D135" s="40">
        <v>271.84999999999997</v>
      </c>
      <c r="E135" s="40">
        <v>263.94999999999993</v>
      </c>
      <c r="F135" s="40">
        <v>255.59999999999997</v>
      </c>
      <c r="G135" s="40">
        <v>247.69999999999993</v>
      </c>
      <c r="H135" s="40">
        <v>280.19999999999993</v>
      </c>
      <c r="I135" s="40">
        <v>288.09999999999991</v>
      </c>
      <c r="J135" s="40">
        <v>296.44999999999993</v>
      </c>
      <c r="K135" s="31">
        <v>279.75</v>
      </c>
      <c r="L135" s="31">
        <v>263.5</v>
      </c>
      <c r="M135" s="31">
        <v>66.158230000000003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217.2</v>
      </c>
      <c r="D136" s="40">
        <v>212.96666666666667</v>
      </c>
      <c r="E136" s="40">
        <v>205.13333333333333</v>
      </c>
      <c r="F136" s="40">
        <v>193.06666666666666</v>
      </c>
      <c r="G136" s="40">
        <v>185.23333333333332</v>
      </c>
      <c r="H136" s="40">
        <v>225.03333333333333</v>
      </c>
      <c r="I136" s="40">
        <v>232.86666666666665</v>
      </c>
      <c r="J136" s="40">
        <v>244.93333333333334</v>
      </c>
      <c r="K136" s="31">
        <v>220.8</v>
      </c>
      <c r="L136" s="31">
        <v>200.9</v>
      </c>
      <c r="M136" s="31">
        <v>55.007060000000003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801.6</v>
      </c>
      <c r="D137" s="40">
        <v>808.69999999999993</v>
      </c>
      <c r="E137" s="40">
        <v>789.89999999999986</v>
      </c>
      <c r="F137" s="40">
        <v>778.19999999999993</v>
      </c>
      <c r="G137" s="40">
        <v>759.39999999999986</v>
      </c>
      <c r="H137" s="40">
        <v>820.39999999999986</v>
      </c>
      <c r="I137" s="40">
        <v>839.19999999999982</v>
      </c>
      <c r="J137" s="40">
        <v>850.89999999999986</v>
      </c>
      <c r="K137" s="31">
        <v>827.5</v>
      </c>
      <c r="L137" s="31">
        <v>797</v>
      </c>
      <c r="M137" s="31">
        <v>0.88895999999999997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633.75</v>
      </c>
      <c r="D138" s="40">
        <v>638.80000000000007</v>
      </c>
      <c r="E138" s="40">
        <v>612.60000000000014</v>
      </c>
      <c r="F138" s="40">
        <v>591.45000000000005</v>
      </c>
      <c r="G138" s="40">
        <v>565.25000000000011</v>
      </c>
      <c r="H138" s="40">
        <v>659.95000000000016</v>
      </c>
      <c r="I138" s="40">
        <v>686.1500000000002</v>
      </c>
      <c r="J138" s="40">
        <v>707.30000000000018</v>
      </c>
      <c r="K138" s="31">
        <v>665</v>
      </c>
      <c r="L138" s="31">
        <v>617.65</v>
      </c>
      <c r="M138" s="31">
        <v>8.2494899999999998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18.149999999999999</v>
      </c>
      <c r="D139" s="40">
        <v>17.733333333333331</v>
      </c>
      <c r="E139" s="40">
        <v>17.316666666666663</v>
      </c>
      <c r="F139" s="40">
        <v>16.483333333333331</v>
      </c>
      <c r="G139" s="40">
        <v>16.066666666666663</v>
      </c>
      <c r="H139" s="40">
        <v>18.566666666666663</v>
      </c>
      <c r="I139" s="40">
        <v>18.983333333333327</v>
      </c>
      <c r="J139" s="40">
        <v>19.816666666666663</v>
      </c>
      <c r="K139" s="31">
        <v>18.149999999999999</v>
      </c>
      <c r="L139" s="31">
        <v>16.899999999999999</v>
      </c>
      <c r="M139" s="31">
        <v>62.707369999999997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213.45</v>
      </c>
      <c r="D140" s="40">
        <v>215.83333333333334</v>
      </c>
      <c r="E140" s="40">
        <v>207.66666666666669</v>
      </c>
      <c r="F140" s="40">
        <v>201.88333333333335</v>
      </c>
      <c r="G140" s="40">
        <v>193.7166666666667</v>
      </c>
      <c r="H140" s="40">
        <v>221.61666666666667</v>
      </c>
      <c r="I140" s="40">
        <v>229.78333333333336</v>
      </c>
      <c r="J140" s="40">
        <v>235.56666666666666</v>
      </c>
      <c r="K140" s="31">
        <v>224</v>
      </c>
      <c r="L140" s="31">
        <v>210.05</v>
      </c>
      <c r="M140" s="31">
        <v>6.4878799999999996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5116.3999999999996</v>
      </c>
      <c r="D141" s="40">
        <v>5165.8666666666659</v>
      </c>
      <c r="E141" s="40">
        <v>5039.7333333333318</v>
      </c>
      <c r="F141" s="40">
        <v>4963.0666666666657</v>
      </c>
      <c r="G141" s="40">
        <v>4836.9333333333316</v>
      </c>
      <c r="H141" s="40">
        <v>5242.5333333333319</v>
      </c>
      <c r="I141" s="40">
        <v>5368.6666666666652</v>
      </c>
      <c r="J141" s="40">
        <v>5445.3333333333321</v>
      </c>
      <c r="K141" s="31">
        <v>5292</v>
      </c>
      <c r="L141" s="31">
        <v>5089.2</v>
      </c>
      <c r="M141" s="31">
        <v>6.2300399999999998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5209.3500000000004</v>
      </c>
      <c r="D142" s="40">
        <v>5268.4666666666672</v>
      </c>
      <c r="E142" s="40">
        <v>4816.9333333333343</v>
      </c>
      <c r="F142" s="40">
        <v>4424.5166666666673</v>
      </c>
      <c r="G142" s="40">
        <v>3972.9833333333345</v>
      </c>
      <c r="H142" s="40">
        <v>5660.8833333333341</v>
      </c>
      <c r="I142" s="40">
        <v>6112.416666666667</v>
      </c>
      <c r="J142" s="40">
        <v>6504.8333333333339</v>
      </c>
      <c r="K142" s="31">
        <v>5720</v>
      </c>
      <c r="L142" s="31">
        <v>4876.05</v>
      </c>
      <c r="M142" s="31">
        <v>15.992800000000001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3526.6</v>
      </c>
      <c r="D143" s="40">
        <v>3584.6333333333332</v>
      </c>
      <c r="E143" s="40">
        <v>3454.4666666666662</v>
      </c>
      <c r="F143" s="40">
        <v>3382.333333333333</v>
      </c>
      <c r="G143" s="40">
        <v>3252.1666666666661</v>
      </c>
      <c r="H143" s="40">
        <v>3656.7666666666664</v>
      </c>
      <c r="I143" s="40">
        <v>3786.9333333333334</v>
      </c>
      <c r="J143" s="40">
        <v>3859.0666666666666</v>
      </c>
      <c r="K143" s="31">
        <v>3714.8</v>
      </c>
      <c r="L143" s="31">
        <v>3512.5</v>
      </c>
      <c r="M143" s="31">
        <v>2.1202700000000001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4753.8999999999996</v>
      </c>
      <c r="D144" s="40">
        <v>4772.1166666666659</v>
      </c>
      <c r="E144" s="40">
        <v>4699.7833333333319</v>
      </c>
      <c r="F144" s="40">
        <v>4645.6666666666661</v>
      </c>
      <c r="G144" s="40">
        <v>4573.3333333333321</v>
      </c>
      <c r="H144" s="40">
        <v>4826.2333333333318</v>
      </c>
      <c r="I144" s="40">
        <v>4898.5666666666657</v>
      </c>
      <c r="J144" s="40">
        <v>4952.6833333333316</v>
      </c>
      <c r="K144" s="31">
        <v>4844.45</v>
      </c>
      <c r="L144" s="31">
        <v>4718</v>
      </c>
      <c r="M144" s="31">
        <v>3.1609699999999998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478.2</v>
      </c>
      <c r="D145" s="40">
        <v>473.2</v>
      </c>
      <c r="E145" s="40">
        <v>462.4</v>
      </c>
      <c r="F145" s="40">
        <v>446.59999999999997</v>
      </c>
      <c r="G145" s="40">
        <v>435.79999999999995</v>
      </c>
      <c r="H145" s="40">
        <v>489</v>
      </c>
      <c r="I145" s="40">
        <v>499.80000000000007</v>
      </c>
      <c r="J145" s="40">
        <v>515.6</v>
      </c>
      <c r="K145" s="31">
        <v>484</v>
      </c>
      <c r="L145" s="31">
        <v>457.4</v>
      </c>
      <c r="M145" s="31">
        <v>2.9676499999999999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141.85</v>
      </c>
      <c r="D146" s="40">
        <v>140.24999999999997</v>
      </c>
      <c r="E146" s="40">
        <v>136.79999999999995</v>
      </c>
      <c r="F146" s="40">
        <v>131.74999999999997</v>
      </c>
      <c r="G146" s="40">
        <v>128.29999999999995</v>
      </c>
      <c r="H146" s="40">
        <v>145.29999999999995</v>
      </c>
      <c r="I146" s="40">
        <v>148.74999999999994</v>
      </c>
      <c r="J146" s="40">
        <v>153.79999999999995</v>
      </c>
      <c r="K146" s="31">
        <v>143.69999999999999</v>
      </c>
      <c r="L146" s="31">
        <v>135.19999999999999</v>
      </c>
      <c r="M146" s="31">
        <v>13.474880000000001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222.8</v>
      </c>
      <c r="D147" s="40">
        <v>221.4</v>
      </c>
      <c r="E147" s="40">
        <v>218.55</v>
      </c>
      <c r="F147" s="40">
        <v>214.3</v>
      </c>
      <c r="G147" s="40">
        <v>211.45000000000002</v>
      </c>
      <c r="H147" s="40">
        <v>225.65</v>
      </c>
      <c r="I147" s="40">
        <v>228.49999999999997</v>
      </c>
      <c r="J147" s="40">
        <v>232.75</v>
      </c>
      <c r="K147" s="31">
        <v>224.25</v>
      </c>
      <c r="L147" s="31">
        <v>217.15</v>
      </c>
      <c r="M147" s="31">
        <v>1.49244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79.7</v>
      </c>
      <c r="D148" s="40">
        <v>79.716666666666669</v>
      </c>
      <c r="E148" s="40">
        <v>78.733333333333334</v>
      </c>
      <c r="F148" s="40">
        <v>77.766666666666666</v>
      </c>
      <c r="G148" s="40">
        <v>76.783333333333331</v>
      </c>
      <c r="H148" s="40">
        <v>80.683333333333337</v>
      </c>
      <c r="I148" s="40">
        <v>81.666666666666686</v>
      </c>
      <c r="J148" s="40">
        <v>82.63333333333334</v>
      </c>
      <c r="K148" s="31">
        <v>80.7</v>
      </c>
      <c r="L148" s="31">
        <v>78.75</v>
      </c>
      <c r="M148" s="31">
        <v>26.72953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2651.2</v>
      </c>
      <c r="D149" s="40">
        <v>2659.5</v>
      </c>
      <c r="E149" s="40">
        <v>2608</v>
      </c>
      <c r="F149" s="40">
        <v>2564.8000000000002</v>
      </c>
      <c r="G149" s="40">
        <v>2513.3000000000002</v>
      </c>
      <c r="H149" s="40">
        <v>2702.7</v>
      </c>
      <c r="I149" s="40">
        <v>2754.2</v>
      </c>
      <c r="J149" s="40">
        <v>2797.3999999999996</v>
      </c>
      <c r="K149" s="31">
        <v>2711</v>
      </c>
      <c r="L149" s="31">
        <v>2616.3000000000002</v>
      </c>
      <c r="M149" s="31">
        <v>11.5962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201.15</v>
      </c>
      <c r="D150" s="40">
        <v>201.86666666666667</v>
      </c>
      <c r="E150" s="40">
        <v>199.88333333333335</v>
      </c>
      <c r="F150" s="40">
        <v>198.61666666666667</v>
      </c>
      <c r="G150" s="40">
        <v>196.63333333333335</v>
      </c>
      <c r="H150" s="40">
        <v>203.13333333333335</v>
      </c>
      <c r="I150" s="40">
        <v>205.1166666666667</v>
      </c>
      <c r="J150" s="40">
        <v>206.38333333333335</v>
      </c>
      <c r="K150" s="31">
        <v>203.85</v>
      </c>
      <c r="L150" s="31">
        <v>200.6</v>
      </c>
      <c r="M150" s="31">
        <v>0.78656999999999999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533.04999999999995</v>
      </c>
      <c r="D151" s="40">
        <v>535.19999999999993</v>
      </c>
      <c r="E151" s="40">
        <v>525.14999999999986</v>
      </c>
      <c r="F151" s="40">
        <v>517.24999999999989</v>
      </c>
      <c r="G151" s="40">
        <v>507.19999999999982</v>
      </c>
      <c r="H151" s="40">
        <v>543.09999999999991</v>
      </c>
      <c r="I151" s="40">
        <v>553.14999999999986</v>
      </c>
      <c r="J151" s="40">
        <v>561.04999999999995</v>
      </c>
      <c r="K151" s="31">
        <v>545.25</v>
      </c>
      <c r="L151" s="31">
        <v>527.29999999999995</v>
      </c>
      <c r="M151" s="31">
        <v>4.7504200000000001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1670.55</v>
      </c>
      <c r="D152" s="40">
        <v>1680.2833333333335</v>
      </c>
      <c r="E152" s="40">
        <v>1625.666666666667</v>
      </c>
      <c r="F152" s="40">
        <v>1580.7833333333335</v>
      </c>
      <c r="G152" s="40">
        <v>1526.166666666667</v>
      </c>
      <c r="H152" s="40">
        <v>1725.166666666667</v>
      </c>
      <c r="I152" s="40">
        <v>1779.7833333333333</v>
      </c>
      <c r="J152" s="40">
        <v>1824.666666666667</v>
      </c>
      <c r="K152" s="31">
        <v>1734.9</v>
      </c>
      <c r="L152" s="31">
        <v>1635.4</v>
      </c>
      <c r="M152" s="31">
        <v>1.01709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76.3</v>
      </c>
      <c r="D153" s="40">
        <v>77.016666666666666</v>
      </c>
      <c r="E153" s="40">
        <v>75.033333333333331</v>
      </c>
      <c r="F153" s="40">
        <v>73.766666666666666</v>
      </c>
      <c r="G153" s="40">
        <v>71.783333333333331</v>
      </c>
      <c r="H153" s="40">
        <v>78.283333333333331</v>
      </c>
      <c r="I153" s="40">
        <v>80.266666666666652</v>
      </c>
      <c r="J153" s="40">
        <v>81.533333333333331</v>
      </c>
      <c r="K153" s="31">
        <v>79</v>
      </c>
      <c r="L153" s="31">
        <v>75.75</v>
      </c>
      <c r="M153" s="31">
        <v>31.070160000000001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126.45</v>
      </c>
      <c r="D154" s="40">
        <v>126.25</v>
      </c>
      <c r="E154" s="40">
        <v>123.69999999999999</v>
      </c>
      <c r="F154" s="40">
        <v>120.94999999999999</v>
      </c>
      <c r="G154" s="40">
        <v>118.39999999999998</v>
      </c>
      <c r="H154" s="40">
        <v>129</v>
      </c>
      <c r="I154" s="40">
        <v>131.55000000000001</v>
      </c>
      <c r="J154" s="40">
        <v>134.30000000000001</v>
      </c>
      <c r="K154" s="31">
        <v>128.80000000000001</v>
      </c>
      <c r="L154" s="31">
        <v>123.5</v>
      </c>
      <c r="M154" s="31">
        <v>21.068069999999999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811.85</v>
      </c>
      <c r="D155" s="40">
        <v>809.06666666666661</v>
      </c>
      <c r="E155" s="40">
        <v>795.13333333333321</v>
      </c>
      <c r="F155" s="40">
        <v>778.41666666666663</v>
      </c>
      <c r="G155" s="40">
        <v>764.48333333333323</v>
      </c>
      <c r="H155" s="40">
        <v>825.78333333333319</v>
      </c>
      <c r="I155" s="40">
        <v>839.71666666666658</v>
      </c>
      <c r="J155" s="40">
        <v>856.43333333333317</v>
      </c>
      <c r="K155" s="31">
        <v>823</v>
      </c>
      <c r="L155" s="31">
        <v>792.35</v>
      </c>
      <c r="M155" s="31">
        <v>0.65615000000000001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1438.35</v>
      </c>
      <c r="D156" s="40">
        <v>1455.1166666666668</v>
      </c>
      <c r="E156" s="40">
        <v>1405.2333333333336</v>
      </c>
      <c r="F156" s="40">
        <v>1372.1166666666668</v>
      </c>
      <c r="G156" s="40">
        <v>1322.2333333333336</v>
      </c>
      <c r="H156" s="40">
        <v>1488.2333333333336</v>
      </c>
      <c r="I156" s="40">
        <v>1538.1166666666668</v>
      </c>
      <c r="J156" s="40">
        <v>1571.2333333333336</v>
      </c>
      <c r="K156" s="31">
        <v>1505</v>
      </c>
      <c r="L156" s="31">
        <v>1422</v>
      </c>
      <c r="M156" s="31">
        <v>16.459129999999998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180.4</v>
      </c>
      <c r="D157" s="40">
        <v>180.79999999999998</v>
      </c>
      <c r="E157" s="40">
        <v>178.69999999999996</v>
      </c>
      <c r="F157" s="40">
        <v>176.99999999999997</v>
      </c>
      <c r="G157" s="40">
        <v>174.89999999999995</v>
      </c>
      <c r="H157" s="40">
        <v>182.49999999999997</v>
      </c>
      <c r="I157" s="40">
        <v>184.6</v>
      </c>
      <c r="J157" s="40">
        <v>186.29999999999998</v>
      </c>
      <c r="K157" s="31">
        <v>182.9</v>
      </c>
      <c r="L157" s="31">
        <v>179.1</v>
      </c>
      <c r="M157" s="31">
        <v>28.601929999999999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334.1</v>
      </c>
      <c r="D158" s="40">
        <v>335.51666666666665</v>
      </c>
      <c r="E158" s="40">
        <v>328.58333333333331</v>
      </c>
      <c r="F158" s="40">
        <v>323.06666666666666</v>
      </c>
      <c r="G158" s="40">
        <v>316.13333333333333</v>
      </c>
      <c r="H158" s="40">
        <v>341.0333333333333</v>
      </c>
      <c r="I158" s="40">
        <v>347.9666666666667</v>
      </c>
      <c r="J158" s="40">
        <v>353.48333333333329</v>
      </c>
      <c r="K158" s="31">
        <v>342.45</v>
      </c>
      <c r="L158" s="31">
        <v>330</v>
      </c>
      <c r="M158" s="31">
        <v>4.7011399999999997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94</v>
      </c>
      <c r="D159" s="40">
        <v>93.133333333333326</v>
      </c>
      <c r="E159" s="40">
        <v>91.866666666666646</v>
      </c>
      <c r="F159" s="40">
        <v>89.73333333333332</v>
      </c>
      <c r="G159" s="40">
        <v>88.46666666666664</v>
      </c>
      <c r="H159" s="40">
        <v>95.266666666666652</v>
      </c>
      <c r="I159" s="40">
        <v>96.533333333333331</v>
      </c>
      <c r="J159" s="40">
        <v>98.666666666666657</v>
      </c>
      <c r="K159" s="31">
        <v>94.4</v>
      </c>
      <c r="L159" s="31">
        <v>91</v>
      </c>
      <c r="M159" s="31">
        <v>200.59711999999999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3300.05</v>
      </c>
      <c r="D160" s="40">
        <v>3318.0333333333333</v>
      </c>
      <c r="E160" s="40">
        <v>3240.0666666666666</v>
      </c>
      <c r="F160" s="40">
        <v>3180.0833333333335</v>
      </c>
      <c r="G160" s="40">
        <v>3102.1166666666668</v>
      </c>
      <c r="H160" s="40">
        <v>3378.0166666666664</v>
      </c>
      <c r="I160" s="40">
        <v>3455.9833333333327</v>
      </c>
      <c r="J160" s="40">
        <v>3515.9666666666662</v>
      </c>
      <c r="K160" s="31">
        <v>3396</v>
      </c>
      <c r="L160" s="31">
        <v>3258.05</v>
      </c>
      <c r="M160" s="31">
        <v>0.31652999999999998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472.1</v>
      </c>
      <c r="D161" s="40">
        <v>475.89999999999992</v>
      </c>
      <c r="E161" s="40">
        <v>466.84999999999985</v>
      </c>
      <c r="F161" s="40">
        <v>461.59999999999991</v>
      </c>
      <c r="G161" s="40">
        <v>452.54999999999984</v>
      </c>
      <c r="H161" s="40">
        <v>481.14999999999986</v>
      </c>
      <c r="I161" s="40">
        <v>490.19999999999993</v>
      </c>
      <c r="J161" s="40">
        <v>495.44999999999987</v>
      </c>
      <c r="K161" s="31">
        <v>484.95</v>
      </c>
      <c r="L161" s="31">
        <v>470.65</v>
      </c>
      <c r="M161" s="31">
        <v>1.1705399999999999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217.75</v>
      </c>
      <c r="D162" s="40">
        <v>219.36666666666667</v>
      </c>
      <c r="E162" s="40">
        <v>209.38333333333335</v>
      </c>
      <c r="F162" s="40">
        <v>201.01666666666668</v>
      </c>
      <c r="G162" s="40">
        <v>191.03333333333336</v>
      </c>
      <c r="H162" s="40">
        <v>227.73333333333335</v>
      </c>
      <c r="I162" s="40">
        <v>237.7166666666667</v>
      </c>
      <c r="J162" s="40">
        <v>246.08333333333334</v>
      </c>
      <c r="K162" s="31">
        <v>229.35</v>
      </c>
      <c r="L162" s="31">
        <v>211</v>
      </c>
      <c r="M162" s="31">
        <v>9.3551500000000001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204.55</v>
      </c>
      <c r="D163" s="40">
        <v>207.79999999999998</v>
      </c>
      <c r="E163" s="40">
        <v>200.24999999999997</v>
      </c>
      <c r="F163" s="40">
        <v>195.95</v>
      </c>
      <c r="G163" s="40">
        <v>188.39999999999998</v>
      </c>
      <c r="H163" s="40">
        <v>212.09999999999997</v>
      </c>
      <c r="I163" s="40">
        <v>219.64999999999998</v>
      </c>
      <c r="J163" s="40">
        <v>223.94999999999996</v>
      </c>
      <c r="K163" s="31">
        <v>215.35</v>
      </c>
      <c r="L163" s="31">
        <v>203.5</v>
      </c>
      <c r="M163" s="31">
        <v>47.175739999999998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254.05</v>
      </c>
      <c r="D164" s="40">
        <v>255.83333333333334</v>
      </c>
      <c r="E164" s="40">
        <v>248.76666666666671</v>
      </c>
      <c r="F164" s="40">
        <v>243.48333333333338</v>
      </c>
      <c r="G164" s="40">
        <v>236.41666666666674</v>
      </c>
      <c r="H164" s="40">
        <v>261.11666666666667</v>
      </c>
      <c r="I164" s="40">
        <v>268.18333333333334</v>
      </c>
      <c r="J164" s="40">
        <v>273.46666666666664</v>
      </c>
      <c r="K164" s="31">
        <v>262.89999999999998</v>
      </c>
      <c r="L164" s="31">
        <v>250.55</v>
      </c>
      <c r="M164" s="31">
        <v>17.370329999999999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7.5</v>
      </c>
      <c r="D165" s="40">
        <v>7.55</v>
      </c>
      <c r="E165" s="40">
        <v>7.3999999999999995</v>
      </c>
      <c r="F165" s="40">
        <v>7.3</v>
      </c>
      <c r="G165" s="40">
        <v>7.1499999999999995</v>
      </c>
      <c r="H165" s="40">
        <v>7.6499999999999995</v>
      </c>
      <c r="I165" s="40">
        <v>7.8</v>
      </c>
      <c r="J165" s="40">
        <v>7.8999999999999995</v>
      </c>
      <c r="K165" s="31">
        <v>7.7</v>
      </c>
      <c r="L165" s="31">
        <v>7.45</v>
      </c>
      <c r="M165" s="31">
        <v>72.019000000000005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53.55</v>
      </c>
      <c r="D166" s="40">
        <v>53.9</v>
      </c>
      <c r="E166" s="40">
        <v>52.9</v>
      </c>
      <c r="F166" s="40">
        <v>52.25</v>
      </c>
      <c r="G166" s="40">
        <v>51.25</v>
      </c>
      <c r="H166" s="40">
        <v>54.55</v>
      </c>
      <c r="I166" s="40">
        <v>55.55</v>
      </c>
      <c r="J166" s="40">
        <v>56.199999999999996</v>
      </c>
      <c r="K166" s="31">
        <v>54.9</v>
      </c>
      <c r="L166" s="31">
        <v>53.25</v>
      </c>
      <c r="M166" s="31">
        <v>21.409479999999999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151.6</v>
      </c>
      <c r="D167" s="40">
        <v>152.33333333333331</v>
      </c>
      <c r="E167" s="40">
        <v>149.46666666666664</v>
      </c>
      <c r="F167" s="40">
        <v>147.33333333333331</v>
      </c>
      <c r="G167" s="40">
        <v>144.46666666666664</v>
      </c>
      <c r="H167" s="40">
        <v>154.46666666666664</v>
      </c>
      <c r="I167" s="40">
        <v>157.33333333333331</v>
      </c>
      <c r="J167" s="40">
        <v>159.46666666666664</v>
      </c>
      <c r="K167" s="31">
        <v>155.19999999999999</v>
      </c>
      <c r="L167" s="31">
        <v>150.19999999999999</v>
      </c>
      <c r="M167" s="31">
        <v>85.274739999999994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307.25</v>
      </c>
      <c r="D168" s="40">
        <v>307.38333333333333</v>
      </c>
      <c r="E168" s="40">
        <v>302.86666666666667</v>
      </c>
      <c r="F168" s="40">
        <v>298.48333333333335</v>
      </c>
      <c r="G168" s="40">
        <v>293.9666666666667</v>
      </c>
      <c r="H168" s="40">
        <v>311.76666666666665</v>
      </c>
      <c r="I168" s="40">
        <v>316.2833333333333</v>
      </c>
      <c r="J168" s="40">
        <v>320.66666666666663</v>
      </c>
      <c r="K168" s="31">
        <v>311.89999999999998</v>
      </c>
      <c r="L168" s="31">
        <v>303</v>
      </c>
      <c r="M168" s="31">
        <v>0.80283000000000004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4861.8500000000004</v>
      </c>
      <c r="D169" s="40">
        <v>4932.05</v>
      </c>
      <c r="E169" s="40">
        <v>4706.1000000000004</v>
      </c>
      <c r="F169" s="40">
        <v>4550.3500000000004</v>
      </c>
      <c r="G169" s="40">
        <v>4324.4000000000005</v>
      </c>
      <c r="H169" s="40">
        <v>5087.8</v>
      </c>
      <c r="I169" s="40">
        <v>5313.7499999999991</v>
      </c>
      <c r="J169" s="40">
        <v>5469.5</v>
      </c>
      <c r="K169" s="31">
        <v>5158</v>
      </c>
      <c r="L169" s="31">
        <v>4776.3</v>
      </c>
      <c r="M169" s="31">
        <v>1.30491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41.95</v>
      </c>
      <c r="D170" s="40">
        <v>41.650000000000006</v>
      </c>
      <c r="E170" s="40">
        <v>40.70000000000001</v>
      </c>
      <c r="F170" s="40">
        <v>39.450000000000003</v>
      </c>
      <c r="G170" s="40">
        <v>38.500000000000007</v>
      </c>
      <c r="H170" s="40">
        <v>42.900000000000013</v>
      </c>
      <c r="I170" s="40">
        <v>43.85</v>
      </c>
      <c r="J170" s="40">
        <v>45.100000000000016</v>
      </c>
      <c r="K170" s="31">
        <v>42.6</v>
      </c>
      <c r="L170" s="31">
        <v>40.4</v>
      </c>
      <c r="M170" s="31">
        <v>229.36969999999999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3285.5</v>
      </c>
      <c r="D171" s="40">
        <v>3272.7166666666667</v>
      </c>
      <c r="E171" s="40">
        <v>3194.4333333333334</v>
      </c>
      <c r="F171" s="40">
        <v>3103.3666666666668</v>
      </c>
      <c r="G171" s="40">
        <v>3025.0833333333335</v>
      </c>
      <c r="H171" s="40">
        <v>3363.7833333333333</v>
      </c>
      <c r="I171" s="40">
        <v>3442.0666666666671</v>
      </c>
      <c r="J171" s="40">
        <v>3533.1333333333332</v>
      </c>
      <c r="K171" s="31">
        <v>3351</v>
      </c>
      <c r="L171" s="31">
        <v>3181.65</v>
      </c>
      <c r="M171" s="31">
        <v>0.33473999999999998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217.3</v>
      </c>
      <c r="D172" s="40">
        <v>217.95000000000002</v>
      </c>
      <c r="E172" s="40">
        <v>211.25000000000003</v>
      </c>
      <c r="F172" s="40">
        <v>205.20000000000002</v>
      </c>
      <c r="G172" s="40">
        <v>198.50000000000003</v>
      </c>
      <c r="H172" s="40">
        <v>224.00000000000003</v>
      </c>
      <c r="I172" s="40">
        <v>230.70000000000002</v>
      </c>
      <c r="J172" s="40">
        <v>236.75000000000003</v>
      </c>
      <c r="K172" s="31">
        <v>224.65</v>
      </c>
      <c r="L172" s="31">
        <v>211.9</v>
      </c>
      <c r="M172" s="31">
        <v>4.92502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3550.3</v>
      </c>
      <c r="D173" s="40">
        <v>3602.7833333333333</v>
      </c>
      <c r="E173" s="40">
        <v>3448.5166666666664</v>
      </c>
      <c r="F173" s="40">
        <v>3346.7333333333331</v>
      </c>
      <c r="G173" s="40">
        <v>3192.4666666666662</v>
      </c>
      <c r="H173" s="40">
        <v>3704.5666666666666</v>
      </c>
      <c r="I173" s="40">
        <v>3858.8333333333339</v>
      </c>
      <c r="J173" s="40">
        <v>3960.6166666666668</v>
      </c>
      <c r="K173" s="31">
        <v>3757.05</v>
      </c>
      <c r="L173" s="31">
        <v>3501</v>
      </c>
      <c r="M173" s="31">
        <v>0.22741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140.9</v>
      </c>
      <c r="D174" s="40">
        <v>142.1</v>
      </c>
      <c r="E174" s="40">
        <v>139.19999999999999</v>
      </c>
      <c r="F174" s="40">
        <v>137.5</v>
      </c>
      <c r="G174" s="40">
        <v>134.6</v>
      </c>
      <c r="H174" s="40">
        <v>143.79999999999998</v>
      </c>
      <c r="I174" s="40">
        <v>146.70000000000002</v>
      </c>
      <c r="J174" s="40">
        <v>148.39999999999998</v>
      </c>
      <c r="K174" s="31">
        <v>145</v>
      </c>
      <c r="L174" s="31">
        <v>140.4</v>
      </c>
      <c r="M174" s="31">
        <v>10.54561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5727.55</v>
      </c>
      <c r="D175" s="40">
        <v>5752.333333333333</v>
      </c>
      <c r="E175" s="40">
        <v>5677.2166666666662</v>
      </c>
      <c r="F175" s="40">
        <v>5626.8833333333332</v>
      </c>
      <c r="G175" s="40">
        <v>5551.7666666666664</v>
      </c>
      <c r="H175" s="40">
        <v>5802.6666666666661</v>
      </c>
      <c r="I175" s="40">
        <v>5877.7833333333328</v>
      </c>
      <c r="J175" s="40">
        <v>5928.1166666666659</v>
      </c>
      <c r="K175" s="31">
        <v>5827.45</v>
      </c>
      <c r="L175" s="31">
        <v>5702</v>
      </c>
      <c r="M175" s="31">
        <v>6.08E-2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3543.1</v>
      </c>
      <c r="D176" s="40">
        <v>3597.15</v>
      </c>
      <c r="E176" s="40">
        <v>3457.3</v>
      </c>
      <c r="F176" s="40">
        <v>3371.5</v>
      </c>
      <c r="G176" s="40">
        <v>3231.65</v>
      </c>
      <c r="H176" s="40">
        <v>3682.9500000000003</v>
      </c>
      <c r="I176" s="40">
        <v>3822.7999999999997</v>
      </c>
      <c r="J176" s="40">
        <v>3908.6000000000004</v>
      </c>
      <c r="K176" s="31">
        <v>3737</v>
      </c>
      <c r="L176" s="31">
        <v>3511.35</v>
      </c>
      <c r="M176" s="31">
        <v>2.01532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1471.35</v>
      </c>
      <c r="D177" s="40">
        <v>1467.5833333333333</v>
      </c>
      <c r="E177" s="40">
        <v>1458.8666666666666</v>
      </c>
      <c r="F177" s="40">
        <v>1446.3833333333332</v>
      </c>
      <c r="G177" s="40">
        <v>1437.6666666666665</v>
      </c>
      <c r="H177" s="40">
        <v>1480.0666666666666</v>
      </c>
      <c r="I177" s="40">
        <v>1488.7833333333333</v>
      </c>
      <c r="J177" s="40">
        <v>1501.2666666666667</v>
      </c>
      <c r="K177" s="31">
        <v>1476.3</v>
      </c>
      <c r="L177" s="31">
        <v>1455.1</v>
      </c>
      <c r="M177" s="31">
        <v>0.53136000000000005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505.9</v>
      </c>
      <c r="D178" s="40">
        <v>510.06666666666666</v>
      </c>
      <c r="E178" s="40">
        <v>499.13333333333333</v>
      </c>
      <c r="F178" s="40">
        <v>492.36666666666667</v>
      </c>
      <c r="G178" s="40">
        <v>481.43333333333334</v>
      </c>
      <c r="H178" s="40">
        <v>516.83333333333326</v>
      </c>
      <c r="I178" s="40">
        <v>527.76666666666665</v>
      </c>
      <c r="J178" s="40">
        <v>534.5333333333333</v>
      </c>
      <c r="K178" s="31">
        <v>521</v>
      </c>
      <c r="L178" s="31">
        <v>503.3</v>
      </c>
      <c r="M178" s="31">
        <v>9.1367999999999991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1285.0999999999999</v>
      </c>
      <c r="D179" s="40">
        <v>1286.7</v>
      </c>
      <c r="E179" s="40">
        <v>1258.4000000000001</v>
      </c>
      <c r="F179" s="40">
        <v>1231.7</v>
      </c>
      <c r="G179" s="40">
        <v>1203.4000000000001</v>
      </c>
      <c r="H179" s="40">
        <v>1313.4</v>
      </c>
      <c r="I179" s="40">
        <v>1341.6999999999998</v>
      </c>
      <c r="J179" s="40">
        <v>1368.4</v>
      </c>
      <c r="K179" s="31">
        <v>1315</v>
      </c>
      <c r="L179" s="31">
        <v>1260</v>
      </c>
      <c r="M179" s="31">
        <v>0.60618000000000005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624.54999999999995</v>
      </c>
      <c r="D180" s="40">
        <v>627.51666666666665</v>
      </c>
      <c r="E180" s="40">
        <v>620.08333333333326</v>
      </c>
      <c r="F180" s="40">
        <v>615.61666666666656</v>
      </c>
      <c r="G180" s="40">
        <v>608.18333333333317</v>
      </c>
      <c r="H180" s="40">
        <v>631.98333333333335</v>
      </c>
      <c r="I180" s="40">
        <v>639.41666666666674</v>
      </c>
      <c r="J180" s="40">
        <v>643.88333333333344</v>
      </c>
      <c r="K180" s="31">
        <v>634.95000000000005</v>
      </c>
      <c r="L180" s="31">
        <v>623.04999999999995</v>
      </c>
      <c r="M180" s="31">
        <v>0.51376999999999995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992.4</v>
      </c>
      <c r="D181" s="40">
        <v>999.56666666666661</v>
      </c>
      <c r="E181" s="40">
        <v>980.33333333333326</v>
      </c>
      <c r="F181" s="40">
        <v>968.26666666666665</v>
      </c>
      <c r="G181" s="40">
        <v>949.0333333333333</v>
      </c>
      <c r="H181" s="40">
        <v>1011.6333333333332</v>
      </c>
      <c r="I181" s="40">
        <v>1030.8666666666666</v>
      </c>
      <c r="J181" s="40">
        <v>1042.9333333333332</v>
      </c>
      <c r="K181" s="31">
        <v>1018.8</v>
      </c>
      <c r="L181" s="31">
        <v>987.5</v>
      </c>
      <c r="M181" s="31">
        <v>9.9253300000000007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570.4</v>
      </c>
      <c r="D182" s="40">
        <v>566.15</v>
      </c>
      <c r="E182" s="40">
        <v>559.29999999999995</v>
      </c>
      <c r="F182" s="40">
        <v>548.19999999999993</v>
      </c>
      <c r="G182" s="40">
        <v>541.34999999999991</v>
      </c>
      <c r="H182" s="40">
        <v>577.25</v>
      </c>
      <c r="I182" s="40">
        <v>584.10000000000014</v>
      </c>
      <c r="J182" s="40">
        <v>595.20000000000005</v>
      </c>
      <c r="K182" s="31">
        <v>573</v>
      </c>
      <c r="L182" s="31">
        <v>555.04999999999995</v>
      </c>
      <c r="M182" s="31">
        <v>2.08352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2309.6999999999998</v>
      </c>
      <c r="D183" s="40">
        <v>2327.5666666666671</v>
      </c>
      <c r="E183" s="40">
        <v>2244.233333333334</v>
      </c>
      <c r="F183" s="40">
        <v>2178.7666666666669</v>
      </c>
      <c r="G183" s="40">
        <v>2095.4333333333338</v>
      </c>
      <c r="H183" s="40">
        <v>2393.0333333333342</v>
      </c>
      <c r="I183" s="40">
        <v>2476.3666666666672</v>
      </c>
      <c r="J183" s="40">
        <v>2541.8333333333344</v>
      </c>
      <c r="K183" s="31">
        <v>2410.9</v>
      </c>
      <c r="L183" s="31">
        <v>2262.1</v>
      </c>
      <c r="M183" s="31">
        <v>17.429099999999998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317.39999999999998</v>
      </c>
      <c r="D184" s="40">
        <v>316</v>
      </c>
      <c r="E184" s="40">
        <v>311.39999999999998</v>
      </c>
      <c r="F184" s="40">
        <v>305.39999999999998</v>
      </c>
      <c r="G184" s="40">
        <v>300.79999999999995</v>
      </c>
      <c r="H184" s="40">
        <v>322</v>
      </c>
      <c r="I184" s="40">
        <v>326.60000000000002</v>
      </c>
      <c r="J184" s="40">
        <v>332.6</v>
      </c>
      <c r="K184" s="31">
        <v>320.60000000000002</v>
      </c>
      <c r="L184" s="31">
        <v>310</v>
      </c>
      <c r="M184" s="31">
        <v>26.618120000000001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579.70000000000005</v>
      </c>
      <c r="D185" s="40">
        <v>587.4666666666667</v>
      </c>
      <c r="E185" s="40">
        <v>567.43333333333339</v>
      </c>
      <c r="F185" s="40">
        <v>555.16666666666674</v>
      </c>
      <c r="G185" s="40">
        <v>535.13333333333344</v>
      </c>
      <c r="H185" s="40">
        <v>599.73333333333335</v>
      </c>
      <c r="I185" s="40">
        <v>619.76666666666665</v>
      </c>
      <c r="J185" s="40">
        <v>632.0333333333333</v>
      </c>
      <c r="K185" s="31">
        <v>607.5</v>
      </c>
      <c r="L185" s="31">
        <v>575.20000000000005</v>
      </c>
      <c r="M185" s="31">
        <v>8.8831699999999998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1692.5</v>
      </c>
      <c r="D186" s="40">
        <v>1699.4166666666667</v>
      </c>
      <c r="E186" s="40">
        <v>1674.8833333333334</v>
      </c>
      <c r="F186" s="40">
        <v>1657.2666666666667</v>
      </c>
      <c r="G186" s="40">
        <v>1632.7333333333333</v>
      </c>
      <c r="H186" s="40">
        <v>1717.0333333333335</v>
      </c>
      <c r="I186" s="40">
        <v>1741.5666666666668</v>
      </c>
      <c r="J186" s="40">
        <v>1759.1833333333336</v>
      </c>
      <c r="K186" s="31">
        <v>1723.95</v>
      </c>
      <c r="L186" s="31">
        <v>1681.8</v>
      </c>
      <c r="M186" s="31">
        <v>8.3465500000000006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333.1</v>
      </c>
      <c r="D187" s="40">
        <v>334.26666666666665</v>
      </c>
      <c r="E187" s="40">
        <v>328.0333333333333</v>
      </c>
      <c r="F187" s="40">
        <v>322.96666666666664</v>
      </c>
      <c r="G187" s="40">
        <v>316.73333333333329</v>
      </c>
      <c r="H187" s="40">
        <v>339.33333333333331</v>
      </c>
      <c r="I187" s="40">
        <v>345.56666666666666</v>
      </c>
      <c r="J187" s="40">
        <v>350.63333333333333</v>
      </c>
      <c r="K187" s="31">
        <v>340.5</v>
      </c>
      <c r="L187" s="31">
        <v>329.2</v>
      </c>
      <c r="M187" s="31">
        <v>1.8668100000000001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137.94999999999999</v>
      </c>
      <c r="D188" s="40">
        <v>139.1</v>
      </c>
      <c r="E188" s="40">
        <v>135.5</v>
      </c>
      <c r="F188" s="40">
        <v>133.05000000000001</v>
      </c>
      <c r="G188" s="40">
        <v>129.45000000000002</v>
      </c>
      <c r="H188" s="40">
        <v>141.54999999999998</v>
      </c>
      <c r="I188" s="40">
        <v>145.14999999999995</v>
      </c>
      <c r="J188" s="40">
        <v>147.59999999999997</v>
      </c>
      <c r="K188" s="31">
        <v>142.69999999999999</v>
      </c>
      <c r="L188" s="31">
        <v>136.65</v>
      </c>
      <c r="M188" s="31">
        <v>14.57268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1502.4</v>
      </c>
      <c r="D189" s="40">
        <v>1522.4666666666665</v>
      </c>
      <c r="E189" s="40">
        <v>1471.333333333333</v>
      </c>
      <c r="F189" s="40">
        <v>1440.2666666666667</v>
      </c>
      <c r="G189" s="40">
        <v>1389.1333333333332</v>
      </c>
      <c r="H189" s="40">
        <v>1553.5333333333328</v>
      </c>
      <c r="I189" s="40">
        <v>1604.6666666666665</v>
      </c>
      <c r="J189" s="40">
        <v>1635.7333333333327</v>
      </c>
      <c r="K189" s="31">
        <v>1573.6</v>
      </c>
      <c r="L189" s="31">
        <v>1491.4</v>
      </c>
      <c r="M189" s="31">
        <v>0.77695000000000003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750.3</v>
      </c>
      <c r="D190" s="40">
        <v>761.66666666666663</v>
      </c>
      <c r="E190" s="40">
        <v>726.0333333333333</v>
      </c>
      <c r="F190" s="40">
        <v>701.76666666666665</v>
      </c>
      <c r="G190" s="40">
        <v>666.13333333333333</v>
      </c>
      <c r="H190" s="40">
        <v>785.93333333333328</v>
      </c>
      <c r="I190" s="40">
        <v>821.56666666666672</v>
      </c>
      <c r="J190" s="40">
        <v>845.83333333333326</v>
      </c>
      <c r="K190" s="31">
        <v>797.3</v>
      </c>
      <c r="L190" s="31">
        <v>737.4</v>
      </c>
      <c r="M190" s="31">
        <v>6.7076399999999996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169.3</v>
      </c>
      <c r="D191" s="40">
        <v>170.76666666666665</v>
      </c>
      <c r="E191" s="40">
        <v>166.5333333333333</v>
      </c>
      <c r="F191" s="40">
        <v>163.76666666666665</v>
      </c>
      <c r="G191" s="40">
        <v>159.5333333333333</v>
      </c>
      <c r="H191" s="40">
        <v>173.5333333333333</v>
      </c>
      <c r="I191" s="40">
        <v>177.76666666666665</v>
      </c>
      <c r="J191" s="40">
        <v>180.5333333333333</v>
      </c>
      <c r="K191" s="31">
        <v>175</v>
      </c>
      <c r="L191" s="31">
        <v>168</v>
      </c>
      <c r="M191" s="31">
        <v>2.7801399999999998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1951.45</v>
      </c>
      <c r="D192" s="40">
        <v>1942.2833333333335</v>
      </c>
      <c r="E192" s="40">
        <v>1869.166666666667</v>
      </c>
      <c r="F192" s="40">
        <v>1786.8833333333334</v>
      </c>
      <c r="G192" s="40">
        <v>1713.7666666666669</v>
      </c>
      <c r="H192" s="40">
        <v>2024.5666666666671</v>
      </c>
      <c r="I192" s="40">
        <v>2097.6833333333334</v>
      </c>
      <c r="J192" s="40">
        <v>2179.9666666666672</v>
      </c>
      <c r="K192" s="31">
        <v>2015.4</v>
      </c>
      <c r="L192" s="31">
        <v>1860</v>
      </c>
      <c r="M192" s="31">
        <v>1.5936900000000001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633.54999999999995</v>
      </c>
      <c r="D193" s="40">
        <v>632.5333333333333</v>
      </c>
      <c r="E193" s="40">
        <v>619.81666666666661</v>
      </c>
      <c r="F193" s="40">
        <v>606.08333333333326</v>
      </c>
      <c r="G193" s="40">
        <v>593.36666666666656</v>
      </c>
      <c r="H193" s="40">
        <v>646.26666666666665</v>
      </c>
      <c r="I193" s="40">
        <v>658.98333333333335</v>
      </c>
      <c r="J193" s="40">
        <v>672.7166666666667</v>
      </c>
      <c r="K193" s="31">
        <v>645.25</v>
      </c>
      <c r="L193" s="31">
        <v>618.79999999999995</v>
      </c>
      <c r="M193" s="31">
        <v>18.349879999999999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443.5</v>
      </c>
      <c r="D194" s="40">
        <v>445.18333333333334</v>
      </c>
      <c r="E194" s="40">
        <v>430.36666666666667</v>
      </c>
      <c r="F194" s="40">
        <v>417.23333333333335</v>
      </c>
      <c r="G194" s="40">
        <v>402.41666666666669</v>
      </c>
      <c r="H194" s="40">
        <v>458.31666666666666</v>
      </c>
      <c r="I194" s="40">
        <v>473.13333333333338</v>
      </c>
      <c r="J194" s="40">
        <v>486.26666666666665</v>
      </c>
      <c r="K194" s="31">
        <v>460</v>
      </c>
      <c r="L194" s="31">
        <v>432.05</v>
      </c>
      <c r="M194" s="31">
        <v>12.090960000000001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113</v>
      </c>
      <c r="D195" s="40">
        <v>114.25</v>
      </c>
      <c r="E195" s="40">
        <v>111.1</v>
      </c>
      <c r="F195" s="40">
        <v>109.19999999999999</v>
      </c>
      <c r="G195" s="40">
        <v>106.04999999999998</v>
      </c>
      <c r="H195" s="40">
        <v>116.15</v>
      </c>
      <c r="I195" s="40">
        <v>119.30000000000001</v>
      </c>
      <c r="J195" s="40">
        <v>121.20000000000002</v>
      </c>
      <c r="K195" s="31">
        <v>117.4</v>
      </c>
      <c r="L195" s="31">
        <v>112.35</v>
      </c>
      <c r="M195" s="31">
        <v>16.538820000000001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122.75</v>
      </c>
      <c r="D196" s="40">
        <v>124.66666666666667</v>
      </c>
      <c r="E196" s="40">
        <v>119.73333333333335</v>
      </c>
      <c r="F196" s="40">
        <v>116.71666666666668</v>
      </c>
      <c r="G196" s="40">
        <v>111.78333333333336</v>
      </c>
      <c r="H196" s="40">
        <v>127.68333333333334</v>
      </c>
      <c r="I196" s="40">
        <v>132.61666666666665</v>
      </c>
      <c r="J196" s="40">
        <v>135.63333333333333</v>
      </c>
      <c r="K196" s="31">
        <v>129.6</v>
      </c>
      <c r="L196" s="31">
        <v>121.65</v>
      </c>
      <c r="M196" s="31">
        <v>27.407399999999999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323.89999999999998</v>
      </c>
      <c r="D197" s="40">
        <v>322.98333333333329</v>
      </c>
      <c r="E197" s="40">
        <v>319.56666666666661</v>
      </c>
      <c r="F197" s="40">
        <v>315.23333333333329</v>
      </c>
      <c r="G197" s="40">
        <v>311.81666666666661</v>
      </c>
      <c r="H197" s="40">
        <v>327.31666666666661</v>
      </c>
      <c r="I197" s="40">
        <v>330.73333333333323</v>
      </c>
      <c r="J197" s="40">
        <v>335.06666666666661</v>
      </c>
      <c r="K197" s="31">
        <v>326.39999999999998</v>
      </c>
      <c r="L197" s="31">
        <v>318.64999999999998</v>
      </c>
      <c r="M197" s="31">
        <v>4.7163599999999999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583.45000000000005</v>
      </c>
      <c r="D198" s="40">
        <v>586.23333333333335</v>
      </c>
      <c r="E198" s="40">
        <v>577.7166666666667</v>
      </c>
      <c r="F198" s="40">
        <v>571.98333333333335</v>
      </c>
      <c r="G198" s="40">
        <v>563.4666666666667</v>
      </c>
      <c r="H198" s="40">
        <v>591.9666666666667</v>
      </c>
      <c r="I198" s="40">
        <v>600.48333333333335</v>
      </c>
      <c r="J198" s="40">
        <v>606.2166666666667</v>
      </c>
      <c r="K198" s="31">
        <v>594.75</v>
      </c>
      <c r="L198" s="31">
        <v>580.5</v>
      </c>
      <c r="M198" s="31">
        <v>0.31263999999999997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2396.65</v>
      </c>
      <c r="D199" s="40">
        <v>2385.6833333333334</v>
      </c>
      <c r="E199" s="40">
        <v>2310.9666666666667</v>
      </c>
      <c r="F199" s="40">
        <v>2225.2833333333333</v>
      </c>
      <c r="G199" s="40">
        <v>2150.5666666666666</v>
      </c>
      <c r="H199" s="40">
        <v>2471.3666666666668</v>
      </c>
      <c r="I199" s="40">
        <v>2546.0833333333339</v>
      </c>
      <c r="J199" s="40">
        <v>2631.7666666666669</v>
      </c>
      <c r="K199" s="31">
        <v>2460.4</v>
      </c>
      <c r="L199" s="31">
        <v>2300</v>
      </c>
      <c r="M199" s="31">
        <v>1.4473199999999999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1232.9000000000001</v>
      </c>
      <c r="D200" s="40">
        <v>1238.9000000000001</v>
      </c>
      <c r="E200" s="40">
        <v>1214.4000000000001</v>
      </c>
      <c r="F200" s="40">
        <v>1195.9000000000001</v>
      </c>
      <c r="G200" s="40">
        <v>1171.4000000000001</v>
      </c>
      <c r="H200" s="40">
        <v>1257.4000000000001</v>
      </c>
      <c r="I200" s="40">
        <v>1281.9000000000001</v>
      </c>
      <c r="J200" s="40">
        <v>1300.4000000000001</v>
      </c>
      <c r="K200" s="31">
        <v>1263.4000000000001</v>
      </c>
      <c r="L200" s="31">
        <v>1220.4000000000001</v>
      </c>
      <c r="M200" s="31">
        <v>82.225620000000006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2860.6</v>
      </c>
      <c r="D201" s="40">
        <v>2874.1166666666668</v>
      </c>
      <c r="E201" s="40">
        <v>2834.6333333333337</v>
      </c>
      <c r="F201" s="40">
        <v>2808.666666666667</v>
      </c>
      <c r="G201" s="40">
        <v>2769.1833333333338</v>
      </c>
      <c r="H201" s="40">
        <v>2900.0833333333335</v>
      </c>
      <c r="I201" s="40">
        <v>2939.5666666666671</v>
      </c>
      <c r="J201" s="40">
        <v>2965.5333333333333</v>
      </c>
      <c r="K201" s="31">
        <v>2913.6</v>
      </c>
      <c r="L201" s="31">
        <v>2848.15</v>
      </c>
      <c r="M201" s="31">
        <v>3.02847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1673.85</v>
      </c>
      <c r="D202" s="40">
        <v>1679.0166666666667</v>
      </c>
      <c r="E202" s="40">
        <v>1659.2833333333333</v>
      </c>
      <c r="F202" s="40">
        <v>1644.7166666666667</v>
      </c>
      <c r="G202" s="40">
        <v>1624.9833333333333</v>
      </c>
      <c r="H202" s="40">
        <v>1693.5833333333333</v>
      </c>
      <c r="I202" s="40">
        <v>1713.3166666666664</v>
      </c>
      <c r="J202" s="40">
        <v>1727.8833333333332</v>
      </c>
      <c r="K202" s="31">
        <v>1698.75</v>
      </c>
      <c r="L202" s="31">
        <v>1664.45</v>
      </c>
      <c r="M202" s="31">
        <v>54.542839999999998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703.4</v>
      </c>
      <c r="D203" s="40">
        <v>702.73333333333323</v>
      </c>
      <c r="E203" s="40">
        <v>695.96666666666647</v>
      </c>
      <c r="F203" s="40">
        <v>688.53333333333319</v>
      </c>
      <c r="G203" s="40">
        <v>681.76666666666642</v>
      </c>
      <c r="H203" s="40">
        <v>710.16666666666652</v>
      </c>
      <c r="I203" s="40">
        <v>716.93333333333317</v>
      </c>
      <c r="J203" s="40">
        <v>724.36666666666656</v>
      </c>
      <c r="K203" s="31">
        <v>709.5</v>
      </c>
      <c r="L203" s="31">
        <v>695.3</v>
      </c>
      <c r="M203" s="31">
        <v>26.06119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73.400000000000006</v>
      </c>
      <c r="D204" s="40">
        <v>73.599999999999994</v>
      </c>
      <c r="E204" s="40">
        <v>71.399999999999991</v>
      </c>
      <c r="F204" s="40">
        <v>69.399999999999991</v>
      </c>
      <c r="G204" s="40">
        <v>67.199999999999989</v>
      </c>
      <c r="H204" s="40">
        <v>75.599999999999994</v>
      </c>
      <c r="I204" s="40">
        <v>77.799999999999983</v>
      </c>
      <c r="J204" s="40">
        <v>79.8</v>
      </c>
      <c r="K204" s="31">
        <v>75.8</v>
      </c>
      <c r="L204" s="31">
        <v>71.599999999999994</v>
      </c>
      <c r="M204" s="31">
        <v>35.989980000000003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1384.3</v>
      </c>
      <c r="D205" s="40">
        <v>1378.4333333333334</v>
      </c>
      <c r="E205" s="40">
        <v>1363.8666666666668</v>
      </c>
      <c r="F205" s="40">
        <v>1343.4333333333334</v>
      </c>
      <c r="G205" s="40">
        <v>1328.8666666666668</v>
      </c>
      <c r="H205" s="40">
        <v>1398.8666666666668</v>
      </c>
      <c r="I205" s="40">
        <v>1413.4333333333334</v>
      </c>
      <c r="J205" s="40">
        <v>1433.8666666666668</v>
      </c>
      <c r="K205" s="31">
        <v>1393</v>
      </c>
      <c r="L205" s="31">
        <v>1358</v>
      </c>
      <c r="M205" s="31">
        <v>2.0270100000000002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1352.05</v>
      </c>
      <c r="D206" s="40">
        <v>1367.9166666666667</v>
      </c>
      <c r="E206" s="40">
        <v>1285.1333333333334</v>
      </c>
      <c r="F206" s="40">
        <v>1218.2166666666667</v>
      </c>
      <c r="G206" s="40">
        <v>1135.4333333333334</v>
      </c>
      <c r="H206" s="40">
        <v>1434.8333333333335</v>
      </c>
      <c r="I206" s="40">
        <v>1517.6166666666668</v>
      </c>
      <c r="J206" s="40">
        <v>1584.5333333333335</v>
      </c>
      <c r="K206" s="31">
        <v>1450.7</v>
      </c>
      <c r="L206" s="31">
        <v>1301</v>
      </c>
      <c r="M206" s="31">
        <v>1.25424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1406.7</v>
      </c>
      <c r="D207" s="40">
        <v>1406.25</v>
      </c>
      <c r="E207" s="40">
        <v>1378.6</v>
      </c>
      <c r="F207" s="40">
        <v>1350.5</v>
      </c>
      <c r="G207" s="40">
        <v>1322.85</v>
      </c>
      <c r="H207" s="40">
        <v>1434.35</v>
      </c>
      <c r="I207" s="40">
        <v>1462</v>
      </c>
      <c r="J207" s="40">
        <v>1490.1</v>
      </c>
      <c r="K207" s="31">
        <v>1433.9</v>
      </c>
      <c r="L207" s="31">
        <v>1378.15</v>
      </c>
      <c r="M207" s="31">
        <v>11.930580000000001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248.3</v>
      </c>
      <c r="D208" s="40">
        <v>245.54999999999998</v>
      </c>
      <c r="E208" s="40">
        <v>239.09999999999997</v>
      </c>
      <c r="F208" s="40">
        <v>229.89999999999998</v>
      </c>
      <c r="G208" s="40">
        <v>223.44999999999996</v>
      </c>
      <c r="H208" s="40">
        <v>254.74999999999997</v>
      </c>
      <c r="I208" s="40">
        <v>261.19999999999993</v>
      </c>
      <c r="J208" s="40">
        <v>270.39999999999998</v>
      </c>
      <c r="K208" s="31">
        <v>252</v>
      </c>
      <c r="L208" s="31">
        <v>236.35</v>
      </c>
      <c r="M208" s="31">
        <v>3.48834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145.6</v>
      </c>
      <c r="D209" s="40">
        <v>145.4</v>
      </c>
      <c r="E209" s="40">
        <v>140.9</v>
      </c>
      <c r="F209" s="40">
        <v>136.19999999999999</v>
      </c>
      <c r="G209" s="40">
        <v>131.69999999999999</v>
      </c>
      <c r="H209" s="40">
        <v>150.10000000000002</v>
      </c>
      <c r="I209" s="40">
        <v>154.60000000000002</v>
      </c>
      <c r="J209" s="40">
        <v>159.30000000000004</v>
      </c>
      <c r="K209" s="31">
        <v>149.9</v>
      </c>
      <c r="L209" s="31">
        <v>140.69999999999999</v>
      </c>
      <c r="M209" s="31">
        <v>22.974820000000001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2816</v>
      </c>
      <c r="D210" s="40">
        <v>2831.3333333333335</v>
      </c>
      <c r="E210" s="40">
        <v>2786.666666666667</v>
      </c>
      <c r="F210" s="40">
        <v>2757.3333333333335</v>
      </c>
      <c r="G210" s="40">
        <v>2712.666666666667</v>
      </c>
      <c r="H210" s="40">
        <v>2860.666666666667</v>
      </c>
      <c r="I210" s="40">
        <v>2905.3333333333339</v>
      </c>
      <c r="J210" s="40">
        <v>2934.666666666667</v>
      </c>
      <c r="K210" s="31">
        <v>2876</v>
      </c>
      <c r="L210" s="31">
        <v>2802</v>
      </c>
      <c r="M210" s="31">
        <v>4.2472200000000004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50.7</v>
      </c>
      <c r="D211" s="40">
        <v>50.466666666666669</v>
      </c>
      <c r="E211" s="40">
        <v>49.63333333333334</v>
      </c>
      <c r="F211" s="40">
        <v>48.56666666666667</v>
      </c>
      <c r="G211" s="40">
        <v>47.733333333333341</v>
      </c>
      <c r="H211" s="40">
        <v>51.533333333333339</v>
      </c>
      <c r="I211" s="40">
        <v>52.366666666666667</v>
      </c>
      <c r="J211" s="40">
        <v>53.433333333333337</v>
      </c>
      <c r="K211" s="31">
        <v>51.3</v>
      </c>
      <c r="L211" s="31">
        <v>49.4</v>
      </c>
      <c r="M211" s="31">
        <v>62.009790000000002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512.95000000000005</v>
      </c>
      <c r="D212" s="40">
        <v>518.15</v>
      </c>
      <c r="E212" s="40">
        <v>505.29999999999995</v>
      </c>
      <c r="F212" s="40">
        <v>497.65</v>
      </c>
      <c r="G212" s="40">
        <v>484.79999999999995</v>
      </c>
      <c r="H212" s="40">
        <v>525.79999999999995</v>
      </c>
      <c r="I212" s="40">
        <v>538.65000000000009</v>
      </c>
      <c r="J212" s="40">
        <v>546.29999999999995</v>
      </c>
      <c r="K212" s="31">
        <v>531</v>
      </c>
      <c r="L212" s="31">
        <v>510.5</v>
      </c>
      <c r="M212" s="31">
        <v>94.408439999999999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1409.9</v>
      </c>
      <c r="D213" s="40">
        <v>1416.0833333333333</v>
      </c>
      <c r="E213" s="40">
        <v>1374.1166666666666</v>
      </c>
      <c r="F213" s="40">
        <v>1338.3333333333333</v>
      </c>
      <c r="G213" s="40">
        <v>1296.3666666666666</v>
      </c>
      <c r="H213" s="40">
        <v>1451.8666666666666</v>
      </c>
      <c r="I213" s="40">
        <v>1493.8333333333333</v>
      </c>
      <c r="J213" s="40">
        <v>1529.6166666666666</v>
      </c>
      <c r="K213" s="31">
        <v>1458.05</v>
      </c>
      <c r="L213" s="31">
        <v>1380.3</v>
      </c>
      <c r="M213" s="31">
        <v>10.441179999999999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143.05000000000001</v>
      </c>
      <c r="D214" s="40">
        <v>143.96666666666667</v>
      </c>
      <c r="E214" s="40">
        <v>138.78333333333333</v>
      </c>
      <c r="F214" s="40">
        <v>134.51666666666665</v>
      </c>
      <c r="G214" s="40">
        <v>129.33333333333331</v>
      </c>
      <c r="H214" s="40">
        <v>148.23333333333335</v>
      </c>
      <c r="I214" s="40">
        <v>153.41666666666669</v>
      </c>
      <c r="J214" s="40">
        <v>157.68333333333337</v>
      </c>
      <c r="K214" s="31">
        <v>149.15</v>
      </c>
      <c r="L214" s="31">
        <v>139.69999999999999</v>
      </c>
      <c r="M214" s="31">
        <v>115.56905999999999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317.3</v>
      </c>
      <c r="D215" s="40">
        <v>320.45</v>
      </c>
      <c r="E215" s="40">
        <v>312.34999999999997</v>
      </c>
      <c r="F215" s="40">
        <v>307.39999999999998</v>
      </c>
      <c r="G215" s="40">
        <v>299.29999999999995</v>
      </c>
      <c r="H215" s="40">
        <v>325.39999999999998</v>
      </c>
      <c r="I215" s="40">
        <v>333.5</v>
      </c>
      <c r="J215" s="40">
        <v>338.45</v>
      </c>
      <c r="K215" s="31">
        <v>328.55</v>
      </c>
      <c r="L215" s="31">
        <v>315.5</v>
      </c>
      <c r="M215" s="31">
        <v>56.191630000000004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2478.65</v>
      </c>
      <c r="D216" s="40">
        <v>2510.8833333333332</v>
      </c>
      <c r="E216" s="40">
        <v>2437.7666666666664</v>
      </c>
      <c r="F216" s="40">
        <v>2396.8833333333332</v>
      </c>
      <c r="G216" s="40">
        <v>2323.7666666666664</v>
      </c>
      <c r="H216" s="40">
        <v>2551.7666666666664</v>
      </c>
      <c r="I216" s="40">
        <v>2624.8833333333332</v>
      </c>
      <c r="J216" s="40">
        <v>2665.7666666666664</v>
      </c>
      <c r="K216" s="31">
        <v>2584</v>
      </c>
      <c r="L216" s="31">
        <v>2470</v>
      </c>
      <c r="M216" s="31">
        <v>48.646540000000002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359.9</v>
      </c>
      <c r="D217" s="40">
        <v>359.81666666666666</v>
      </c>
      <c r="E217" s="40">
        <v>350.63333333333333</v>
      </c>
      <c r="F217" s="40">
        <v>341.36666666666667</v>
      </c>
      <c r="G217" s="40">
        <v>332.18333333333334</v>
      </c>
      <c r="H217" s="40">
        <v>369.08333333333331</v>
      </c>
      <c r="I217" s="40">
        <v>378.26666666666659</v>
      </c>
      <c r="J217" s="40">
        <v>387.5333333333333</v>
      </c>
      <c r="K217" s="31">
        <v>369</v>
      </c>
      <c r="L217" s="31">
        <v>350.55</v>
      </c>
      <c r="M217" s="31">
        <v>19.813479999999998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42454.2</v>
      </c>
      <c r="D218" s="40">
        <v>43045.683333333334</v>
      </c>
      <c r="E218" s="40">
        <v>41808.716666666667</v>
      </c>
      <c r="F218" s="40">
        <v>41163.23333333333</v>
      </c>
      <c r="G218" s="40">
        <v>39926.266666666663</v>
      </c>
      <c r="H218" s="40">
        <v>43691.166666666672</v>
      </c>
      <c r="I218" s="40">
        <v>44928.133333333346</v>
      </c>
      <c r="J218" s="40">
        <v>45573.616666666676</v>
      </c>
      <c r="K218" s="31">
        <v>44282.65</v>
      </c>
      <c r="L218" s="31">
        <v>42400.2</v>
      </c>
      <c r="M218" s="31">
        <v>7.0569999999999994E-2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44.95</v>
      </c>
      <c r="D219" s="40">
        <v>45.333333333333336</v>
      </c>
      <c r="E219" s="40">
        <v>44.416666666666671</v>
      </c>
      <c r="F219" s="40">
        <v>43.883333333333333</v>
      </c>
      <c r="G219" s="40">
        <v>42.966666666666669</v>
      </c>
      <c r="H219" s="40">
        <v>45.866666666666674</v>
      </c>
      <c r="I219" s="40">
        <v>46.783333333333346</v>
      </c>
      <c r="J219" s="40">
        <v>47.316666666666677</v>
      </c>
      <c r="K219" s="31">
        <v>46.25</v>
      </c>
      <c r="L219" s="31">
        <v>44.8</v>
      </c>
      <c r="M219" s="31">
        <v>62.241700000000002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2795.1</v>
      </c>
      <c r="D220" s="40">
        <v>2802.7833333333333</v>
      </c>
      <c r="E220" s="40">
        <v>2765.7166666666667</v>
      </c>
      <c r="F220" s="40">
        <v>2736.3333333333335</v>
      </c>
      <c r="G220" s="40">
        <v>2699.2666666666669</v>
      </c>
      <c r="H220" s="40">
        <v>2832.1666666666665</v>
      </c>
      <c r="I220" s="40">
        <v>2869.2333333333331</v>
      </c>
      <c r="J220" s="40">
        <v>2898.6166666666663</v>
      </c>
      <c r="K220" s="31">
        <v>2839.85</v>
      </c>
      <c r="L220" s="31">
        <v>2773.4</v>
      </c>
      <c r="M220" s="31">
        <v>21.06814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261.8</v>
      </c>
      <c r="D221" s="40">
        <v>262.76666666666671</v>
      </c>
      <c r="E221" s="40">
        <v>259.63333333333344</v>
      </c>
      <c r="F221" s="40">
        <v>257.46666666666675</v>
      </c>
      <c r="G221" s="40">
        <v>254.33333333333348</v>
      </c>
      <c r="H221" s="40">
        <v>264.93333333333339</v>
      </c>
      <c r="I221" s="40">
        <v>268.06666666666672</v>
      </c>
      <c r="J221" s="40">
        <v>270.23333333333335</v>
      </c>
      <c r="K221" s="31">
        <v>265.89999999999998</v>
      </c>
      <c r="L221" s="31">
        <v>260.60000000000002</v>
      </c>
      <c r="M221" s="31">
        <v>0.46479999999999999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745.85</v>
      </c>
      <c r="D222" s="40">
        <v>748.40000000000009</v>
      </c>
      <c r="E222" s="40">
        <v>739.35000000000014</v>
      </c>
      <c r="F222" s="40">
        <v>732.85</v>
      </c>
      <c r="G222" s="40">
        <v>723.80000000000007</v>
      </c>
      <c r="H222" s="40">
        <v>754.9000000000002</v>
      </c>
      <c r="I222" s="40">
        <v>763.95000000000016</v>
      </c>
      <c r="J222" s="40">
        <v>770.45000000000027</v>
      </c>
      <c r="K222" s="31">
        <v>757.45</v>
      </c>
      <c r="L222" s="31">
        <v>741.9</v>
      </c>
      <c r="M222" s="31">
        <v>127.62996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1504.4</v>
      </c>
      <c r="D223" s="40">
        <v>1512</v>
      </c>
      <c r="E223" s="40">
        <v>1489</v>
      </c>
      <c r="F223" s="40">
        <v>1473.6</v>
      </c>
      <c r="G223" s="40">
        <v>1450.6</v>
      </c>
      <c r="H223" s="40">
        <v>1527.4</v>
      </c>
      <c r="I223" s="40">
        <v>1550.4</v>
      </c>
      <c r="J223" s="40">
        <v>1565.8000000000002</v>
      </c>
      <c r="K223" s="31">
        <v>1535</v>
      </c>
      <c r="L223" s="31">
        <v>1496.6</v>
      </c>
      <c r="M223" s="31">
        <v>8.4484200000000005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631.75</v>
      </c>
      <c r="D224" s="40">
        <v>637.41666666666663</v>
      </c>
      <c r="E224" s="40">
        <v>613.48333333333323</v>
      </c>
      <c r="F224" s="40">
        <v>595.21666666666658</v>
      </c>
      <c r="G224" s="40">
        <v>571.28333333333319</v>
      </c>
      <c r="H224" s="40">
        <v>655.68333333333328</v>
      </c>
      <c r="I224" s="40">
        <v>679.61666666666667</v>
      </c>
      <c r="J224" s="40">
        <v>697.88333333333333</v>
      </c>
      <c r="K224" s="31">
        <v>661.35</v>
      </c>
      <c r="L224" s="31">
        <v>619.15</v>
      </c>
      <c r="M224" s="31">
        <v>48.06465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797.15</v>
      </c>
      <c r="D225" s="40">
        <v>822.38333333333333</v>
      </c>
      <c r="E225" s="40">
        <v>759.76666666666665</v>
      </c>
      <c r="F225" s="40">
        <v>722.38333333333333</v>
      </c>
      <c r="G225" s="40">
        <v>659.76666666666665</v>
      </c>
      <c r="H225" s="40">
        <v>859.76666666666665</v>
      </c>
      <c r="I225" s="40">
        <v>922.38333333333321</v>
      </c>
      <c r="J225" s="40">
        <v>959.76666666666665</v>
      </c>
      <c r="K225" s="31">
        <v>885</v>
      </c>
      <c r="L225" s="31">
        <v>785</v>
      </c>
      <c r="M225" s="31">
        <v>18.143160000000002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56.75</v>
      </c>
      <c r="D226" s="40">
        <v>56.283333333333331</v>
      </c>
      <c r="E226" s="40">
        <v>54.466666666666661</v>
      </c>
      <c r="F226" s="40">
        <v>52.18333333333333</v>
      </c>
      <c r="G226" s="40">
        <v>50.36666666666666</v>
      </c>
      <c r="H226" s="40">
        <v>58.566666666666663</v>
      </c>
      <c r="I226" s="40">
        <v>60.383333333333326</v>
      </c>
      <c r="J226" s="40">
        <v>62.666666666666664</v>
      </c>
      <c r="K226" s="31">
        <v>58.1</v>
      </c>
      <c r="L226" s="31">
        <v>54</v>
      </c>
      <c r="M226" s="31">
        <v>251.93588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48.65</v>
      </c>
      <c r="D227" s="40">
        <v>48.583333333333336</v>
      </c>
      <c r="E227" s="40">
        <v>47.766666666666673</v>
      </c>
      <c r="F227" s="40">
        <v>46.88333333333334</v>
      </c>
      <c r="G227" s="40">
        <v>46.066666666666677</v>
      </c>
      <c r="H227" s="40">
        <v>49.466666666666669</v>
      </c>
      <c r="I227" s="40">
        <v>50.283333333333331</v>
      </c>
      <c r="J227" s="40">
        <v>51.166666666666664</v>
      </c>
      <c r="K227" s="31">
        <v>49.4</v>
      </c>
      <c r="L227" s="31">
        <v>47.7</v>
      </c>
      <c r="M227" s="31">
        <v>244.87806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52</v>
      </c>
      <c r="D228" s="40">
        <v>51.766666666666673</v>
      </c>
      <c r="E228" s="40">
        <v>50.783333333333346</v>
      </c>
      <c r="F228" s="40">
        <v>49.56666666666667</v>
      </c>
      <c r="G228" s="40">
        <v>48.583333333333343</v>
      </c>
      <c r="H228" s="40">
        <v>52.983333333333348</v>
      </c>
      <c r="I228" s="40">
        <v>53.966666666666683</v>
      </c>
      <c r="J228" s="40">
        <v>55.183333333333351</v>
      </c>
      <c r="K228" s="31">
        <v>52.75</v>
      </c>
      <c r="L228" s="31">
        <v>50.55</v>
      </c>
      <c r="M228" s="31">
        <v>59.40701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1173.5999999999999</v>
      </c>
      <c r="D229" s="40">
        <v>1180.3833333333332</v>
      </c>
      <c r="E229" s="40">
        <v>1151.2166666666665</v>
      </c>
      <c r="F229" s="40">
        <v>1128.8333333333333</v>
      </c>
      <c r="G229" s="40">
        <v>1099.6666666666665</v>
      </c>
      <c r="H229" s="40">
        <v>1202.7666666666664</v>
      </c>
      <c r="I229" s="40">
        <v>1231.9333333333334</v>
      </c>
      <c r="J229" s="40">
        <v>1254.3166666666664</v>
      </c>
      <c r="K229" s="31">
        <v>1209.55</v>
      </c>
      <c r="L229" s="31">
        <v>1158</v>
      </c>
      <c r="M229" s="31">
        <v>0.55478000000000005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285.3</v>
      </c>
      <c r="D230" s="40">
        <v>284.84999999999997</v>
      </c>
      <c r="E230" s="40">
        <v>278.44999999999993</v>
      </c>
      <c r="F230" s="40">
        <v>271.59999999999997</v>
      </c>
      <c r="G230" s="40">
        <v>265.19999999999993</v>
      </c>
      <c r="H230" s="40">
        <v>291.69999999999993</v>
      </c>
      <c r="I230" s="40">
        <v>298.09999999999991</v>
      </c>
      <c r="J230" s="40">
        <v>304.94999999999993</v>
      </c>
      <c r="K230" s="31">
        <v>291.25</v>
      </c>
      <c r="L230" s="31">
        <v>278</v>
      </c>
      <c r="M230" s="31">
        <v>3.5219299999999998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1655.65</v>
      </c>
      <c r="D231" s="40">
        <v>1655.2166666666665</v>
      </c>
      <c r="E231" s="40">
        <v>1620.4333333333329</v>
      </c>
      <c r="F231" s="40">
        <v>1585.2166666666665</v>
      </c>
      <c r="G231" s="40">
        <v>1550.4333333333329</v>
      </c>
      <c r="H231" s="40">
        <v>1690.4333333333329</v>
      </c>
      <c r="I231" s="40">
        <v>1725.2166666666662</v>
      </c>
      <c r="J231" s="40">
        <v>1760.4333333333329</v>
      </c>
      <c r="K231" s="31">
        <v>1690</v>
      </c>
      <c r="L231" s="31">
        <v>1620</v>
      </c>
      <c r="M231" s="31">
        <v>0.42553000000000002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576.29999999999995</v>
      </c>
      <c r="D232" s="40">
        <v>577.73333333333323</v>
      </c>
      <c r="E232" s="40">
        <v>565.91666666666652</v>
      </c>
      <c r="F232" s="40">
        <v>555.5333333333333</v>
      </c>
      <c r="G232" s="40">
        <v>543.71666666666658</v>
      </c>
      <c r="H232" s="40">
        <v>588.11666666666645</v>
      </c>
      <c r="I232" s="40">
        <v>599.93333333333328</v>
      </c>
      <c r="J232" s="40">
        <v>610.31666666666638</v>
      </c>
      <c r="K232" s="31">
        <v>589.54999999999995</v>
      </c>
      <c r="L232" s="31">
        <v>567.35</v>
      </c>
      <c r="M232" s="31">
        <v>2.3940899999999998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212.2</v>
      </c>
      <c r="D233" s="40">
        <v>209.56666666666669</v>
      </c>
      <c r="E233" s="40">
        <v>204.23333333333338</v>
      </c>
      <c r="F233" s="40">
        <v>196.26666666666668</v>
      </c>
      <c r="G233" s="40">
        <v>190.93333333333337</v>
      </c>
      <c r="H233" s="40">
        <v>217.53333333333339</v>
      </c>
      <c r="I233" s="40">
        <v>222.8666666666667</v>
      </c>
      <c r="J233" s="40">
        <v>230.8333333333334</v>
      </c>
      <c r="K233" s="31">
        <v>214.9</v>
      </c>
      <c r="L233" s="31">
        <v>201.6</v>
      </c>
      <c r="M233" s="31">
        <v>54.399329999999999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45.75</v>
      </c>
      <c r="D234" s="40">
        <v>45.733333333333327</v>
      </c>
      <c r="E234" s="40">
        <v>44.766666666666652</v>
      </c>
      <c r="F234" s="40">
        <v>43.783333333333324</v>
      </c>
      <c r="G234" s="40">
        <v>42.816666666666649</v>
      </c>
      <c r="H234" s="40">
        <v>46.716666666666654</v>
      </c>
      <c r="I234" s="40">
        <v>47.683333333333337</v>
      </c>
      <c r="J234" s="40">
        <v>48.666666666666657</v>
      </c>
      <c r="K234" s="31">
        <v>46.7</v>
      </c>
      <c r="L234" s="31">
        <v>44.75</v>
      </c>
      <c r="M234" s="31">
        <v>24.820309999999999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246.6</v>
      </c>
      <c r="D235" s="40">
        <v>245.81666666666669</v>
      </c>
      <c r="E235" s="40">
        <v>243.13333333333338</v>
      </c>
      <c r="F235" s="40">
        <v>239.66666666666669</v>
      </c>
      <c r="G235" s="40">
        <v>236.98333333333338</v>
      </c>
      <c r="H235" s="40">
        <v>249.28333333333339</v>
      </c>
      <c r="I235" s="40">
        <v>251.96666666666673</v>
      </c>
      <c r="J235" s="40">
        <v>255.43333333333339</v>
      </c>
      <c r="K235" s="31">
        <v>248.5</v>
      </c>
      <c r="L235" s="31">
        <v>242.35</v>
      </c>
      <c r="M235" s="31">
        <v>478.22165000000001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124.9</v>
      </c>
      <c r="D236" s="40">
        <v>124.18333333333334</v>
      </c>
      <c r="E236" s="40">
        <v>120.36666666666667</v>
      </c>
      <c r="F236" s="40">
        <v>115.83333333333334</v>
      </c>
      <c r="G236" s="40">
        <v>112.01666666666668</v>
      </c>
      <c r="H236" s="40">
        <v>128.71666666666667</v>
      </c>
      <c r="I236" s="40">
        <v>132.53333333333333</v>
      </c>
      <c r="J236" s="40">
        <v>137.06666666666666</v>
      </c>
      <c r="K236" s="31">
        <v>128</v>
      </c>
      <c r="L236" s="31">
        <v>119.65</v>
      </c>
      <c r="M236" s="31">
        <v>16.45196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203.45</v>
      </c>
      <c r="D237" s="40">
        <v>205.1</v>
      </c>
      <c r="E237" s="40">
        <v>198.85</v>
      </c>
      <c r="F237" s="40">
        <v>194.25</v>
      </c>
      <c r="G237" s="40">
        <v>188</v>
      </c>
      <c r="H237" s="40">
        <v>209.7</v>
      </c>
      <c r="I237" s="40">
        <v>215.95</v>
      </c>
      <c r="J237" s="40">
        <v>220.54999999999998</v>
      </c>
      <c r="K237" s="31">
        <v>211.35</v>
      </c>
      <c r="L237" s="31">
        <v>200.5</v>
      </c>
      <c r="M237" s="31">
        <v>39.768329999999999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246.55</v>
      </c>
      <c r="D238" s="40">
        <v>248.80000000000004</v>
      </c>
      <c r="E238" s="40">
        <v>242.30000000000007</v>
      </c>
      <c r="F238" s="40">
        <v>238.05000000000004</v>
      </c>
      <c r="G238" s="40">
        <v>231.55000000000007</v>
      </c>
      <c r="H238" s="40">
        <v>253.05000000000007</v>
      </c>
      <c r="I238" s="40">
        <v>259.55</v>
      </c>
      <c r="J238" s="40">
        <v>263.80000000000007</v>
      </c>
      <c r="K238" s="31">
        <v>255.3</v>
      </c>
      <c r="L238" s="31">
        <v>244.55</v>
      </c>
      <c r="M238" s="31">
        <v>195.73106000000001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155.6</v>
      </c>
      <c r="D239" s="40">
        <v>157.66666666666666</v>
      </c>
      <c r="E239" s="40">
        <v>150.93333333333331</v>
      </c>
      <c r="F239" s="40">
        <v>146.26666666666665</v>
      </c>
      <c r="G239" s="40">
        <v>139.5333333333333</v>
      </c>
      <c r="H239" s="40">
        <v>162.33333333333331</v>
      </c>
      <c r="I239" s="40">
        <v>169.06666666666666</v>
      </c>
      <c r="J239" s="40">
        <v>173.73333333333332</v>
      </c>
      <c r="K239" s="31">
        <v>164.4</v>
      </c>
      <c r="L239" s="31">
        <v>153</v>
      </c>
      <c r="M239" s="31">
        <v>124.41580999999999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8482.2999999999993</v>
      </c>
      <c r="D240" s="40">
        <v>8643.4333333333325</v>
      </c>
      <c r="E240" s="40">
        <v>8198.9166666666642</v>
      </c>
      <c r="F240" s="40">
        <v>7915.533333333331</v>
      </c>
      <c r="G240" s="40">
        <v>7471.0166666666628</v>
      </c>
      <c r="H240" s="40">
        <v>8926.8166666666657</v>
      </c>
      <c r="I240" s="40">
        <v>9371.3333333333321</v>
      </c>
      <c r="J240" s="40">
        <v>9654.7166666666672</v>
      </c>
      <c r="K240" s="31">
        <v>9087.9500000000007</v>
      </c>
      <c r="L240" s="31">
        <v>8360.0499999999993</v>
      </c>
      <c r="M240" s="31">
        <v>1.86052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163.44999999999999</v>
      </c>
      <c r="D241" s="40">
        <v>160.48333333333332</v>
      </c>
      <c r="E241" s="40">
        <v>156.51666666666665</v>
      </c>
      <c r="F241" s="40">
        <v>149.58333333333334</v>
      </c>
      <c r="G241" s="40">
        <v>145.61666666666667</v>
      </c>
      <c r="H241" s="40">
        <v>167.41666666666663</v>
      </c>
      <c r="I241" s="40">
        <v>171.38333333333327</v>
      </c>
      <c r="J241" s="40">
        <v>178.31666666666661</v>
      </c>
      <c r="K241" s="31">
        <v>164.45</v>
      </c>
      <c r="L241" s="31">
        <v>153.55000000000001</v>
      </c>
      <c r="M241" s="31">
        <v>76.284840000000003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789.45</v>
      </c>
      <c r="D242" s="40">
        <v>796.66666666666663</v>
      </c>
      <c r="E242" s="40">
        <v>749.33333333333326</v>
      </c>
      <c r="F242" s="40">
        <v>709.21666666666658</v>
      </c>
      <c r="G242" s="40">
        <v>661.88333333333321</v>
      </c>
      <c r="H242" s="40">
        <v>836.7833333333333</v>
      </c>
      <c r="I242" s="40">
        <v>884.11666666666656</v>
      </c>
      <c r="J242" s="40">
        <v>924.23333333333335</v>
      </c>
      <c r="K242" s="31">
        <v>844</v>
      </c>
      <c r="L242" s="31">
        <v>756.55</v>
      </c>
      <c r="M242" s="31">
        <v>362.97976999999997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219.4</v>
      </c>
      <c r="D243" s="40">
        <v>219.01666666666665</v>
      </c>
      <c r="E243" s="40">
        <v>213.3833333333333</v>
      </c>
      <c r="F243" s="40">
        <v>207.36666666666665</v>
      </c>
      <c r="G243" s="40">
        <v>201.73333333333329</v>
      </c>
      <c r="H243" s="40">
        <v>225.0333333333333</v>
      </c>
      <c r="I243" s="40">
        <v>230.66666666666663</v>
      </c>
      <c r="J243" s="40">
        <v>236.68333333333331</v>
      </c>
      <c r="K243" s="31">
        <v>224.65</v>
      </c>
      <c r="L243" s="31">
        <v>213</v>
      </c>
      <c r="M243" s="31">
        <v>148.27814000000001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130.55000000000001</v>
      </c>
      <c r="D244" s="40">
        <v>131.5</v>
      </c>
      <c r="E244" s="40">
        <v>128.69999999999999</v>
      </c>
      <c r="F244" s="40">
        <v>126.85</v>
      </c>
      <c r="G244" s="40">
        <v>124.04999999999998</v>
      </c>
      <c r="H244" s="40">
        <v>133.35</v>
      </c>
      <c r="I244" s="40">
        <v>136.15</v>
      </c>
      <c r="J244" s="40">
        <v>138</v>
      </c>
      <c r="K244" s="31">
        <v>134.30000000000001</v>
      </c>
      <c r="L244" s="31">
        <v>129.65</v>
      </c>
      <c r="M244" s="31">
        <v>107.55221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21.3</v>
      </c>
      <c r="D245" s="40">
        <v>21.466666666666669</v>
      </c>
      <c r="E245" s="40">
        <v>20.983333333333338</v>
      </c>
      <c r="F245" s="40">
        <v>20.666666666666668</v>
      </c>
      <c r="G245" s="40">
        <v>20.183333333333337</v>
      </c>
      <c r="H245" s="40">
        <v>21.783333333333339</v>
      </c>
      <c r="I245" s="40">
        <v>22.266666666666673</v>
      </c>
      <c r="J245" s="40">
        <v>22.583333333333339</v>
      </c>
      <c r="K245" s="31">
        <v>21.95</v>
      </c>
      <c r="L245" s="31">
        <v>21.15</v>
      </c>
      <c r="M245" s="31">
        <v>103.47139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4434.3500000000004</v>
      </c>
      <c r="D246" s="40">
        <v>4603.8166666666666</v>
      </c>
      <c r="E246" s="40">
        <v>4207.833333333333</v>
      </c>
      <c r="F246" s="40">
        <v>3981.3166666666666</v>
      </c>
      <c r="G246" s="40">
        <v>3585.333333333333</v>
      </c>
      <c r="H246" s="40">
        <v>4830.333333333333</v>
      </c>
      <c r="I246" s="40">
        <v>5226.3166666666666</v>
      </c>
      <c r="J246" s="40">
        <v>5452.833333333333</v>
      </c>
      <c r="K246" s="31">
        <v>4999.8</v>
      </c>
      <c r="L246" s="31">
        <v>4377.3</v>
      </c>
      <c r="M246" s="31">
        <v>196.66784999999999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271.10000000000002</v>
      </c>
      <c r="D247" s="40">
        <v>272.86666666666667</v>
      </c>
      <c r="E247" s="40">
        <v>256.88333333333333</v>
      </c>
      <c r="F247" s="40">
        <v>242.66666666666663</v>
      </c>
      <c r="G247" s="40">
        <v>226.68333333333328</v>
      </c>
      <c r="H247" s="40">
        <v>287.08333333333337</v>
      </c>
      <c r="I247" s="40">
        <v>303.06666666666672</v>
      </c>
      <c r="J247" s="40">
        <v>317.28333333333342</v>
      </c>
      <c r="K247" s="31">
        <v>288.85000000000002</v>
      </c>
      <c r="L247" s="31">
        <v>258.64999999999998</v>
      </c>
      <c r="M247" s="31">
        <v>9.2572200000000002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469.55</v>
      </c>
      <c r="D248" s="40">
        <v>480.06666666666666</v>
      </c>
      <c r="E248" s="40">
        <v>446.48333333333335</v>
      </c>
      <c r="F248" s="40">
        <v>423.41666666666669</v>
      </c>
      <c r="G248" s="40">
        <v>389.83333333333337</v>
      </c>
      <c r="H248" s="40">
        <v>503.13333333333333</v>
      </c>
      <c r="I248" s="40">
        <v>536.7166666666667</v>
      </c>
      <c r="J248" s="40">
        <v>559.7833333333333</v>
      </c>
      <c r="K248" s="31">
        <v>513.65</v>
      </c>
      <c r="L248" s="31">
        <v>457</v>
      </c>
      <c r="M248" s="31">
        <v>18.221209999999999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499.05</v>
      </c>
      <c r="D249" s="40">
        <v>501.5333333333333</v>
      </c>
      <c r="E249" s="40">
        <v>495.51666666666659</v>
      </c>
      <c r="F249" s="40">
        <v>491.98333333333329</v>
      </c>
      <c r="G249" s="40">
        <v>485.96666666666658</v>
      </c>
      <c r="H249" s="40">
        <v>505.06666666666661</v>
      </c>
      <c r="I249" s="40">
        <v>511.08333333333326</v>
      </c>
      <c r="J249" s="40">
        <v>514.61666666666656</v>
      </c>
      <c r="K249" s="31">
        <v>507.55</v>
      </c>
      <c r="L249" s="31">
        <v>498</v>
      </c>
      <c r="M249" s="31">
        <v>25.092379999999999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303</v>
      </c>
      <c r="D250" s="40">
        <v>302.28333333333336</v>
      </c>
      <c r="E250" s="40">
        <v>291.2166666666667</v>
      </c>
      <c r="F250" s="40">
        <v>279.43333333333334</v>
      </c>
      <c r="G250" s="40">
        <v>268.36666666666667</v>
      </c>
      <c r="H250" s="40">
        <v>314.06666666666672</v>
      </c>
      <c r="I250" s="40">
        <v>325.13333333333344</v>
      </c>
      <c r="J250" s="40">
        <v>336.91666666666674</v>
      </c>
      <c r="K250" s="31">
        <v>313.35000000000002</v>
      </c>
      <c r="L250" s="31">
        <v>290.5</v>
      </c>
      <c r="M250" s="31">
        <v>183.7636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1201.7</v>
      </c>
      <c r="D251" s="40">
        <v>1196.0166666666667</v>
      </c>
      <c r="E251" s="40">
        <v>1178.1333333333332</v>
      </c>
      <c r="F251" s="40">
        <v>1154.5666666666666</v>
      </c>
      <c r="G251" s="40">
        <v>1136.6833333333332</v>
      </c>
      <c r="H251" s="40">
        <v>1219.5833333333333</v>
      </c>
      <c r="I251" s="40">
        <v>1237.4666666666669</v>
      </c>
      <c r="J251" s="40">
        <v>1261.0333333333333</v>
      </c>
      <c r="K251" s="31">
        <v>1213.9000000000001</v>
      </c>
      <c r="L251" s="31">
        <v>1172.45</v>
      </c>
      <c r="M251" s="31">
        <v>28.507719999999999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46.4</v>
      </c>
      <c r="D252" s="40">
        <v>46.699999999999996</v>
      </c>
      <c r="E252" s="40">
        <v>45.699999999999989</v>
      </c>
      <c r="F252" s="40">
        <v>44.999999999999993</v>
      </c>
      <c r="G252" s="40">
        <v>43.999999999999986</v>
      </c>
      <c r="H252" s="40">
        <v>47.399999999999991</v>
      </c>
      <c r="I252" s="40">
        <v>48.400000000000006</v>
      </c>
      <c r="J252" s="40">
        <v>49.099999999999994</v>
      </c>
      <c r="K252" s="31">
        <v>47.7</v>
      </c>
      <c r="L252" s="31">
        <v>46</v>
      </c>
      <c r="M252" s="31">
        <v>40.010939999999998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6917</v>
      </c>
      <c r="D253" s="40">
        <v>6903.6333333333341</v>
      </c>
      <c r="E253" s="40">
        <v>6718.3666666666686</v>
      </c>
      <c r="F253" s="40">
        <v>6519.7333333333345</v>
      </c>
      <c r="G253" s="40">
        <v>6334.466666666669</v>
      </c>
      <c r="H253" s="40">
        <v>7102.2666666666682</v>
      </c>
      <c r="I253" s="40">
        <v>7287.5333333333328</v>
      </c>
      <c r="J253" s="40">
        <v>7486.1666666666679</v>
      </c>
      <c r="K253" s="31">
        <v>7088.9</v>
      </c>
      <c r="L253" s="31">
        <v>6705</v>
      </c>
      <c r="M253" s="31">
        <v>5.0674599999999996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1802.35</v>
      </c>
      <c r="D254" s="40">
        <v>1814.8</v>
      </c>
      <c r="E254" s="40">
        <v>1781.6</v>
      </c>
      <c r="F254" s="40">
        <v>1760.85</v>
      </c>
      <c r="G254" s="40">
        <v>1727.6499999999999</v>
      </c>
      <c r="H254" s="40">
        <v>1835.55</v>
      </c>
      <c r="I254" s="40">
        <v>1868.7500000000002</v>
      </c>
      <c r="J254" s="40">
        <v>1889.5</v>
      </c>
      <c r="K254" s="31">
        <v>1848</v>
      </c>
      <c r="L254" s="31">
        <v>1794.05</v>
      </c>
      <c r="M254" s="31">
        <v>58.761150000000001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1110.5</v>
      </c>
      <c r="D255" s="40">
        <v>1123.5</v>
      </c>
      <c r="E255" s="40">
        <v>1090</v>
      </c>
      <c r="F255" s="40">
        <v>1069.5</v>
      </c>
      <c r="G255" s="40">
        <v>1036</v>
      </c>
      <c r="H255" s="40">
        <v>1144</v>
      </c>
      <c r="I255" s="40">
        <v>1177.5</v>
      </c>
      <c r="J255" s="40">
        <v>1198</v>
      </c>
      <c r="K255" s="31">
        <v>1157</v>
      </c>
      <c r="L255" s="31">
        <v>1103</v>
      </c>
      <c r="M255" s="31">
        <v>0.28820000000000001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410.85</v>
      </c>
      <c r="D256" s="40">
        <v>411.2833333333333</v>
      </c>
      <c r="E256" s="40">
        <v>404.56666666666661</v>
      </c>
      <c r="F256" s="40">
        <v>398.2833333333333</v>
      </c>
      <c r="G256" s="40">
        <v>391.56666666666661</v>
      </c>
      <c r="H256" s="40">
        <v>417.56666666666661</v>
      </c>
      <c r="I256" s="40">
        <v>424.2833333333333</v>
      </c>
      <c r="J256" s="40">
        <v>430.56666666666661</v>
      </c>
      <c r="K256" s="31">
        <v>418</v>
      </c>
      <c r="L256" s="31">
        <v>405</v>
      </c>
      <c r="M256" s="31">
        <v>5.16404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669.85</v>
      </c>
      <c r="D257" s="40">
        <v>672.55000000000007</v>
      </c>
      <c r="E257" s="40">
        <v>653.75000000000011</v>
      </c>
      <c r="F257" s="40">
        <v>637.65000000000009</v>
      </c>
      <c r="G257" s="40">
        <v>618.85000000000014</v>
      </c>
      <c r="H257" s="40">
        <v>688.65000000000009</v>
      </c>
      <c r="I257" s="40">
        <v>707.45</v>
      </c>
      <c r="J257" s="40">
        <v>723.55000000000007</v>
      </c>
      <c r="K257" s="31">
        <v>691.35</v>
      </c>
      <c r="L257" s="31">
        <v>656.45</v>
      </c>
      <c r="M257" s="31">
        <v>3.3357600000000001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2011.95</v>
      </c>
      <c r="D258" s="40">
        <v>2024.1500000000003</v>
      </c>
      <c r="E258" s="40">
        <v>1974.4000000000005</v>
      </c>
      <c r="F258" s="40">
        <v>1936.8500000000001</v>
      </c>
      <c r="G258" s="40">
        <v>1887.1000000000004</v>
      </c>
      <c r="H258" s="40">
        <v>2061.7000000000007</v>
      </c>
      <c r="I258" s="40">
        <v>2111.4500000000003</v>
      </c>
      <c r="J258" s="40">
        <v>2149.0000000000009</v>
      </c>
      <c r="K258" s="31">
        <v>2073.9</v>
      </c>
      <c r="L258" s="31">
        <v>1986.6</v>
      </c>
      <c r="M258" s="31">
        <v>6.8288000000000002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2309.1999999999998</v>
      </c>
      <c r="D259" s="40">
        <v>2330.2666666666664</v>
      </c>
      <c r="E259" s="40">
        <v>2260.5333333333328</v>
      </c>
      <c r="F259" s="40">
        <v>2211.8666666666663</v>
      </c>
      <c r="G259" s="40">
        <v>2142.1333333333328</v>
      </c>
      <c r="H259" s="40">
        <v>2378.9333333333329</v>
      </c>
      <c r="I259" s="40">
        <v>2448.6666666666665</v>
      </c>
      <c r="J259" s="40">
        <v>2497.333333333333</v>
      </c>
      <c r="K259" s="31">
        <v>2400</v>
      </c>
      <c r="L259" s="31">
        <v>2281.6</v>
      </c>
      <c r="M259" s="31">
        <v>4.5691499999999996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1763.95</v>
      </c>
      <c r="D260" s="40">
        <v>1764.4833333333333</v>
      </c>
      <c r="E260" s="40">
        <v>1730.0166666666667</v>
      </c>
      <c r="F260" s="40">
        <v>1696.0833333333333</v>
      </c>
      <c r="G260" s="40">
        <v>1661.6166666666666</v>
      </c>
      <c r="H260" s="40">
        <v>1798.4166666666667</v>
      </c>
      <c r="I260" s="40">
        <v>1832.8833333333334</v>
      </c>
      <c r="J260" s="40">
        <v>1866.8166666666668</v>
      </c>
      <c r="K260" s="31">
        <v>1798.95</v>
      </c>
      <c r="L260" s="31">
        <v>1730.55</v>
      </c>
      <c r="M260" s="31">
        <v>0.93279999999999996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3213.15</v>
      </c>
      <c r="D261" s="40">
        <v>3244.3666666666668</v>
      </c>
      <c r="E261" s="40">
        <v>3153.7833333333338</v>
      </c>
      <c r="F261" s="40">
        <v>3094.416666666667</v>
      </c>
      <c r="G261" s="40">
        <v>3003.8333333333339</v>
      </c>
      <c r="H261" s="40">
        <v>3303.7333333333336</v>
      </c>
      <c r="I261" s="40">
        <v>3394.3166666666666</v>
      </c>
      <c r="J261" s="40">
        <v>3453.6833333333334</v>
      </c>
      <c r="K261" s="31">
        <v>3334.95</v>
      </c>
      <c r="L261" s="31">
        <v>3185</v>
      </c>
      <c r="M261" s="31">
        <v>1.34972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589.54999999999995</v>
      </c>
      <c r="D262" s="40">
        <v>592.85</v>
      </c>
      <c r="E262" s="40">
        <v>576.70000000000005</v>
      </c>
      <c r="F262" s="40">
        <v>563.85</v>
      </c>
      <c r="G262" s="40">
        <v>547.70000000000005</v>
      </c>
      <c r="H262" s="40">
        <v>605.70000000000005</v>
      </c>
      <c r="I262" s="40">
        <v>621.84999999999991</v>
      </c>
      <c r="J262" s="40">
        <v>634.70000000000005</v>
      </c>
      <c r="K262" s="31">
        <v>609</v>
      </c>
      <c r="L262" s="31">
        <v>580</v>
      </c>
      <c r="M262" s="31">
        <v>2.8197000000000001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232.45</v>
      </c>
      <c r="D263" s="40">
        <v>234.98333333333335</v>
      </c>
      <c r="E263" s="40">
        <v>227.4666666666667</v>
      </c>
      <c r="F263" s="40">
        <v>222.48333333333335</v>
      </c>
      <c r="G263" s="40">
        <v>214.9666666666667</v>
      </c>
      <c r="H263" s="40">
        <v>239.9666666666667</v>
      </c>
      <c r="I263" s="40">
        <v>247.48333333333335</v>
      </c>
      <c r="J263" s="40">
        <v>252.4666666666667</v>
      </c>
      <c r="K263" s="31">
        <v>242.5</v>
      </c>
      <c r="L263" s="31">
        <v>230</v>
      </c>
      <c r="M263" s="31">
        <v>11.089270000000001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161.25</v>
      </c>
      <c r="D264" s="40">
        <v>160.68333333333331</v>
      </c>
      <c r="E264" s="40">
        <v>155.16666666666663</v>
      </c>
      <c r="F264" s="40">
        <v>149.08333333333331</v>
      </c>
      <c r="G264" s="40">
        <v>143.56666666666663</v>
      </c>
      <c r="H264" s="40">
        <v>166.76666666666662</v>
      </c>
      <c r="I264" s="40">
        <v>172.28333333333333</v>
      </c>
      <c r="J264" s="40">
        <v>178.36666666666662</v>
      </c>
      <c r="K264" s="31">
        <v>166.2</v>
      </c>
      <c r="L264" s="31">
        <v>154.6</v>
      </c>
      <c r="M264" s="31">
        <v>34.01567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90.9</v>
      </c>
      <c r="D265" s="40">
        <v>91.2</v>
      </c>
      <c r="E265" s="40">
        <v>89.600000000000009</v>
      </c>
      <c r="F265" s="40">
        <v>88.300000000000011</v>
      </c>
      <c r="G265" s="40">
        <v>86.700000000000017</v>
      </c>
      <c r="H265" s="40">
        <v>92.5</v>
      </c>
      <c r="I265" s="40">
        <v>94.1</v>
      </c>
      <c r="J265" s="40">
        <v>95.399999999999991</v>
      </c>
      <c r="K265" s="31">
        <v>92.8</v>
      </c>
      <c r="L265" s="31">
        <v>89.9</v>
      </c>
      <c r="M265" s="31">
        <v>12.955830000000001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376.2</v>
      </c>
      <c r="D266" s="40">
        <v>377.0333333333333</v>
      </c>
      <c r="E266" s="40">
        <v>362.16666666666663</v>
      </c>
      <c r="F266" s="40">
        <v>348.13333333333333</v>
      </c>
      <c r="G266" s="40">
        <v>333.26666666666665</v>
      </c>
      <c r="H266" s="40">
        <v>391.06666666666661</v>
      </c>
      <c r="I266" s="40">
        <v>405.93333333333328</v>
      </c>
      <c r="J266" s="40">
        <v>419.96666666666658</v>
      </c>
      <c r="K266" s="31">
        <v>391.9</v>
      </c>
      <c r="L266" s="31">
        <v>363</v>
      </c>
      <c r="M266" s="31">
        <v>17.763010000000001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685.15</v>
      </c>
      <c r="D267" s="40">
        <v>685.41666666666663</v>
      </c>
      <c r="E267" s="40">
        <v>675.13333333333321</v>
      </c>
      <c r="F267" s="40">
        <v>665.11666666666656</v>
      </c>
      <c r="G267" s="40">
        <v>654.83333333333314</v>
      </c>
      <c r="H267" s="40">
        <v>695.43333333333328</v>
      </c>
      <c r="I267" s="40">
        <v>705.71666666666681</v>
      </c>
      <c r="J267" s="40">
        <v>715.73333333333335</v>
      </c>
      <c r="K267" s="31">
        <v>695.7</v>
      </c>
      <c r="L267" s="31">
        <v>675.4</v>
      </c>
      <c r="M267" s="31">
        <v>32.566989999999997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103.35</v>
      </c>
      <c r="D268" s="40">
        <v>104.36666666666667</v>
      </c>
      <c r="E268" s="40">
        <v>101.78333333333335</v>
      </c>
      <c r="F268" s="40">
        <v>100.21666666666667</v>
      </c>
      <c r="G268" s="40">
        <v>97.63333333333334</v>
      </c>
      <c r="H268" s="40">
        <v>105.93333333333335</v>
      </c>
      <c r="I268" s="40">
        <v>108.51666666666667</v>
      </c>
      <c r="J268" s="40">
        <v>110.08333333333336</v>
      </c>
      <c r="K268" s="31">
        <v>106.95</v>
      </c>
      <c r="L268" s="31">
        <v>102.8</v>
      </c>
      <c r="M268" s="31">
        <v>1.9503999999999999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95.05</v>
      </c>
      <c r="D269" s="40">
        <v>93.766666666666666</v>
      </c>
      <c r="E269" s="40">
        <v>91.083333333333329</v>
      </c>
      <c r="F269" s="40">
        <v>87.11666666666666</v>
      </c>
      <c r="G269" s="40">
        <v>84.433333333333323</v>
      </c>
      <c r="H269" s="40">
        <v>97.733333333333334</v>
      </c>
      <c r="I269" s="40">
        <v>100.41666666666667</v>
      </c>
      <c r="J269" s="40">
        <v>104.38333333333334</v>
      </c>
      <c r="K269" s="31">
        <v>96.45</v>
      </c>
      <c r="L269" s="31">
        <v>89.8</v>
      </c>
      <c r="M269" s="31">
        <v>11.34244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117.1</v>
      </c>
      <c r="D270" s="40">
        <v>117.51666666666665</v>
      </c>
      <c r="E270" s="40">
        <v>114.98333333333331</v>
      </c>
      <c r="F270" s="40">
        <v>112.86666666666666</v>
      </c>
      <c r="G270" s="40">
        <v>110.33333333333331</v>
      </c>
      <c r="H270" s="40">
        <v>119.6333333333333</v>
      </c>
      <c r="I270" s="40">
        <v>122.16666666666666</v>
      </c>
      <c r="J270" s="40">
        <v>124.28333333333329</v>
      </c>
      <c r="K270" s="31">
        <v>120.05</v>
      </c>
      <c r="L270" s="31">
        <v>115.4</v>
      </c>
      <c r="M270" s="31">
        <v>11.584680000000001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314</v>
      </c>
      <c r="D271" s="40">
        <v>316.83333333333331</v>
      </c>
      <c r="E271" s="40">
        <v>302.66666666666663</v>
      </c>
      <c r="F271" s="40">
        <v>291.33333333333331</v>
      </c>
      <c r="G271" s="40">
        <v>277.16666666666663</v>
      </c>
      <c r="H271" s="40">
        <v>328.16666666666663</v>
      </c>
      <c r="I271" s="40">
        <v>342.33333333333326</v>
      </c>
      <c r="J271" s="40">
        <v>353.66666666666663</v>
      </c>
      <c r="K271" s="31">
        <v>331</v>
      </c>
      <c r="L271" s="31">
        <v>305.5</v>
      </c>
      <c r="M271" s="31">
        <v>5.3446499999999997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172.65</v>
      </c>
      <c r="D272" s="40">
        <v>173.36666666666667</v>
      </c>
      <c r="E272" s="40">
        <v>168.53333333333336</v>
      </c>
      <c r="F272" s="40">
        <v>164.41666666666669</v>
      </c>
      <c r="G272" s="40">
        <v>159.58333333333337</v>
      </c>
      <c r="H272" s="40">
        <v>177.48333333333335</v>
      </c>
      <c r="I272" s="40">
        <v>182.31666666666666</v>
      </c>
      <c r="J272" s="40">
        <v>186.43333333333334</v>
      </c>
      <c r="K272" s="31">
        <v>178.2</v>
      </c>
      <c r="L272" s="31">
        <v>169.25</v>
      </c>
      <c r="M272" s="31">
        <v>15.6823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441.2</v>
      </c>
      <c r="D273" s="40">
        <v>438.08333333333331</v>
      </c>
      <c r="E273" s="40">
        <v>430.16666666666663</v>
      </c>
      <c r="F273" s="40">
        <v>419.13333333333333</v>
      </c>
      <c r="G273" s="40">
        <v>411.21666666666664</v>
      </c>
      <c r="H273" s="40">
        <v>449.11666666666662</v>
      </c>
      <c r="I273" s="40">
        <v>457.03333333333325</v>
      </c>
      <c r="J273" s="40">
        <v>468.06666666666661</v>
      </c>
      <c r="K273" s="31">
        <v>446</v>
      </c>
      <c r="L273" s="31">
        <v>427.05</v>
      </c>
      <c r="M273" s="31">
        <v>73.414389999999997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2141.9499999999998</v>
      </c>
      <c r="D274" s="40">
        <v>2156.9166666666665</v>
      </c>
      <c r="E274" s="40">
        <v>2115.1333333333332</v>
      </c>
      <c r="F274" s="40">
        <v>2088.3166666666666</v>
      </c>
      <c r="G274" s="40">
        <v>2046.5333333333333</v>
      </c>
      <c r="H274" s="40">
        <v>2183.7333333333331</v>
      </c>
      <c r="I274" s="40">
        <v>2225.5166666666669</v>
      </c>
      <c r="J274" s="40">
        <v>2252.333333333333</v>
      </c>
      <c r="K274" s="31">
        <v>2198.6999999999998</v>
      </c>
      <c r="L274" s="31">
        <v>2130.1</v>
      </c>
      <c r="M274" s="31">
        <v>0.13281000000000001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3965.2</v>
      </c>
      <c r="D275" s="40">
        <v>4067.75</v>
      </c>
      <c r="E275" s="40">
        <v>3795.5</v>
      </c>
      <c r="F275" s="40">
        <v>3625.8</v>
      </c>
      <c r="G275" s="40">
        <v>3353.55</v>
      </c>
      <c r="H275" s="40">
        <v>4237.45</v>
      </c>
      <c r="I275" s="40">
        <v>4509.7</v>
      </c>
      <c r="J275" s="40">
        <v>4679.3999999999996</v>
      </c>
      <c r="K275" s="31">
        <v>4340</v>
      </c>
      <c r="L275" s="31">
        <v>3898.05</v>
      </c>
      <c r="M275" s="31">
        <v>28.065190000000001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882.85</v>
      </c>
      <c r="D276" s="40">
        <v>893.31666666666661</v>
      </c>
      <c r="E276" s="40">
        <v>864.63333333333321</v>
      </c>
      <c r="F276" s="40">
        <v>846.41666666666663</v>
      </c>
      <c r="G276" s="40">
        <v>817.73333333333323</v>
      </c>
      <c r="H276" s="40">
        <v>911.53333333333319</v>
      </c>
      <c r="I276" s="40">
        <v>940.21666666666658</v>
      </c>
      <c r="J276" s="40">
        <v>958.43333333333317</v>
      </c>
      <c r="K276" s="31">
        <v>922</v>
      </c>
      <c r="L276" s="31">
        <v>875.1</v>
      </c>
      <c r="M276" s="31">
        <v>5.6740300000000001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160.75</v>
      </c>
      <c r="D277" s="40">
        <v>160.95000000000002</v>
      </c>
      <c r="E277" s="40">
        <v>158.85000000000002</v>
      </c>
      <c r="F277" s="40">
        <v>156.95000000000002</v>
      </c>
      <c r="G277" s="40">
        <v>154.85000000000002</v>
      </c>
      <c r="H277" s="40">
        <v>162.85000000000002</v>
      </c>
      <c r="I277" s="40">
        <v>164.95</v>
      </c>
      <c r="J277" s="40">
        <v>166.85000000000002</v>
      </c>
      <c r="K277" s="31">
        <v>163.05000000000001</v>
      </c>
      <c r="L277" s="31">
        <v>159.05000000000001</v>
      </c>
      <c r="M277" s="31">
        <v>3.34626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450.65</v>
      </c>
      <c r="D278" s="40">
        <v>455.86666666666662</v>
      </c>
      <c r="E278" s="40">
        <v>439.78333333333325</v>
      </c>
      <c r="F278" s="40">
        <v>428.91666666666663</v>
      </c>
      <c r="G278" s="40">
        <v>412.83333333333326</v>
      </c>
      <c r="H278" s="40">
        <v>466.73333333333323</v>
      </c>
      <c r="I278" s="40">
        <v>482.81666666666661</v>
      </c>
      <c r="J278" s="40">
        <v>493.68333333333322</v>
      </c>
      <c r="K278" s="31">
        <v>471.95</v>
      </c>
      <c r="L278" s="31">
        <v>445</v>
      </c>
      <c r="M278" s="31">
        <v>4.4728199999999996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942.55</v>
      </c>
      <c r="D279" s="40">
        <v>952.66666666666663</v>
      </c>
      <c r="E279" s="40">
        <v>912.33333333333326</v>
      </c>
      <c r="F279" s="40">
        <v>882.11666666666667</v>
      </c>
      <c r="G279" s="40">
        <v>841.7833333333333</v>
      </c>
      <c r="H279" s="40">
        <v>982.88333333333321</v>
      </c>
      <c r="I279" s="40">
        <v>1023.2166666666665</v>
      </c>
      <c r="J279" s="40">
        <v>1053.4333333333332</v>
      </c>
      <c r="K279" s="31">
        <v>993</v>
      </c>
      <c r="L279" s="31">
        <v>922.45</v>
      </c>
      <c r="M279" s="31">
        <v>3.2393399999999999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302.55</v>
      </c>
      <c r="D280" s="40">
        <v>298.84999999999997</v>
      </c>
      <c r="E280" s="40">
        <v>291.69999999999993</v>
      </c>
      <c r="F280" s="40">
        <v>280.84999999999997</v>
      </c>
      <c r="G280" s="40">
        <v>273.69999999999993</v>
      </c>
      <c r="H280" s="40">
        <v>309.69999999999993</v>
      </c>
      <c r="I280" s="40">
        <v>316.84999999999991</v>
      </c>
      <c r="J280" s="40">
        <v>327.69999999999993</v>
      </c>
      <c r="K280" s="31">
        <v>306</v>
      </c>
      <c r="L280" s="31">
        <v>288</v>
      </c>
      <c r="M280" s="31">
        <v>7.4381899999999996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340.9</v>
      </c>
      <c r="D281" s="40">
        <v>343.13333333333338</v>
      </c>
      <c r="E281" s="40">
        <v>335.76666666666677</v>
      </c>
      <c r="F281" s="40">
        <v>330.63333333333338</v>
      </c>
      <c r="G281" s="40">
        <v>323.26666666666677</v>
      </c>
      <c r="H281" s="40">
        <v>348.26666666666677</v>
      </c>
      <c r="I281" s="40">
        <v>355.63333333333344</v>
      </c>
      <c r="J281" s="40">
        <v>360.76666666666677</v>
      </c>
      <c r="K281" s="31">
        <v>350.5</v>
      </c>
      <c r="L281" s="31">
        <v>338</v>
      </c>
      <c r="M281" s="31">
        <v>6.4595000000000002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290.55</v>
      </c>
      <c r="D282" s="40">
        <v>294.2166666666667</v>
      </c>
      <c r="E282" s="40">
        <v>281.63333333333338</v>
      </c>
      <c r="F282" s="40">
        <v>272.7166666666667</v>
      </c>
      <c r="G282" s="40">
        <v>260.13333333333338</v>
      </c>
      <c r="H282" s="40">
        <v>303.13333333333338</v>
      </c>
      <c r="I282" s="40">
        <v>315.71666666666664</v>
      </c>
      <c r="J282" s="40">
        <v>324.63333333333338</v>
      </c>
      <c r="K282" s="31">
        <v>306.8</v>
      </c>
      <c r="L282" s="31">
        <v>285.3</v>
      </c>
      <c r="M282" s="31">
        <v>6.0631500000000003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1264.6500000000001</v>
      </c>
      <c r="D283" s="40">
        <v>1277.1833333333334</v>
      </c>
      <c r="E283" s="40">
        <v>1244.3666666666668</v>
      </c>
      <c r="F283" s="40">
        <v>1224.0833333333335</v>
      </c>
      <c r="G283" s="40">
        <v>1191.2666666666669</v>
      </c>
      <c r="H283" s="40">
        <v>1297.4666666666667</v>
      </c>
      <c r="I283" s="40">
        <v>1330.2833333333333</v>
      </c>
      <c r="J283" s="40">
        <v>1350.5666666666666</v>
      </c>
      <c r="K283" s="31">
        <v>1310</v>
      </c>
      <c r="L283" s="31">
        <v>1256.9000000000001</v>
      </c>
      <c r="M283" s="31">
        <v>0.14646999999999999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1255.1500000000001</v>
      </c>
      <c r="D284" s="40">
        <v>1252.2166666666667</v>
      </c>
      <c r="E284" s="40">
        <v>1215.1833333333334</v>
      </c>
      <c r="F284" s="40">
        <v>1175.2166666666667</v>
      </c>
      <c r="G284" s="40">
        <v>1138.1833333333334</v>
      </c>
      <c r="H284" s="40">
        <v>1292.1833333333334</v>
      </c>
      <c r="I284" s="40">
        <v>1329.2166666666667</v>
      </c>
      <c r="J284" s="40">
        <v>1369.1833333333334</v>
      </c>
      <c r="K284" s="31">
        <v>1289.25</v>
      </c>
      <c r="L284" s="31">
        <v>1212.25</v>
      </c>
      <c r="M284" s="31">
        <v>4.7469200000000003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417.15</v>
      </c>
      <c r="D285" s="40">
        <v>418.40000000000003</v>
      </c>
      <c r="E285" s="40">
        <v>409.80000000000007</v>
      </c>
      <c r="F285" s="40">
        <v>402.45000000000005</v>
      </c>
      <c r="G285" s="40">
        <v>393.85000000000008</v>
      </c>
      <c r="H285" s="40">
        <v>425.75000000000006</v>
      </c>
      <c r="I285" s="40">
        <v>434.35000000000008</v>
      </c>
      <c r="J285" s="40">
        <v>441.70000000000005</v>
      </c>
      <c r="K285" s="31">
        <v>427</v>
      </c>
      <c r="L285" s="31">
        <v>411.05</v>
      </c>
      <c r="M285" s="31">
        <v>2.06453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576.6</v>
      </c>
      <c r="D286" s="40">
        <v>574.29999999999995</v>
      </c>
      <c r="E286" s="40">
        <v>567.59999999999991</v>
      </c>
      <c r="F286" s="40">
        <v>558.59999999999991</v>
      </c>
      <c r="G286" s="40">
        <v>551.89999999999986</v>
      </c>
      <c r="H286" s="40">
        <v>583.29999999999995</v>
      </c>
      <c r="I286" s="40">
        <v>590</v>
      </c>
      <c r="J286" s="40">
        <v>599</v>
      </c>
      <c r="K286" s="31">
        <v>581</v>
      </c>
      <c r="L286" s="31">
        <v>565.29999999999995</v>
      </c>
      <c r="M286" s="31">
        <v>3.0331199999999998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49.65</v>
      </c>
      <c r="D287" s="40">
        <v>49.25</v>
      </c>
      <c r="E287" s="40">
        <v>48.4</v>
      </c>
      <c r="F287" s="40">
        <v>47.15</v>
      </c>
      <c r="G287" s="40">
        <v>46.3</v>
      </c>
      <c r="H287" s="40">
        <v>50.5</v>
      </c>
      <c r="I287" s="40">
        <v>51.349999999999994</v>
      </c>
      <c r="J287" s="40">
        <v>52.6</v>
      </c>
      <c r="K287" s="31">
        <v>50.1</v>
      </c>
      <c r="L287" s="31">
        <v>48</v>
      </c>
      <c r="M287" s="31">
        <v>48.666510000000002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524.15</v>
      </c>
      <c r="D288" s="40">
        <v>532.38333333333333</v>
      </c>
      <c r="E288" s="40">
        <v>514.26666666666665</v>
      </c>
      <c r="F288" s="40">
        <v>504.38333333333333</v>
      </c>
      <c r="G288" s="40">
        <v>486.26666666666665</v>
      </c>
      <c r="H288" s="40">
        <v>542.26666666666665</v>
      </c>
      <c r="I288" s="40">
        <v>560.38333333333321</v>
      </c>
      <c r="J288" s="40">
        <v>570.26666666666665</v>
      </c>
      <c r="K288" s="31">
        <v>550.5</v>
      </c>
      <c r="L288" s="31">
        <v>522.5</v>
      </c>
      <c r="M288" s="31">
        <v>2.7292700000000001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462.2</v>
      </c>
      <c r="D289" s="40">
        <v>461.10000000000008</v>
      </c>
      <c r="E289" s="40">
        <v>454.20000000000016</v>
      </c>
      <c r="F289" s="40">
        <v>446.2000000000001</v>
      </c>
      <c r="G289" s="40">
        <v>439.30000000000018</v>
      </c>
      <c r="H289" s="40">
        <v>469.10000000000014</v>
      </c>
      <c r="I289" s="40">
        <v>476.00000000000011</v>
      </c>
      <c r="J289" s="40">
        <v>484.00000000000011</v>
      </c>
      <c r="K289" s="31">
        <v>468</v>
      </c>
      <c r="L289" s="31">
        <v>453.1</v>
      </c>
      <c r="M289" s="31">
        <v>5.7278000000000002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2015.45</v>
      </c>
      <c r="D290" s="40">
        <v>2019.5333333333335</v>
      </c>
      <c r="E290" s="40">
        <v>1994.116666666667</v>
      </c>
      <c r="F290" s="40">
        <v>1972.7833333333335</v>
      </c>
      <c r="G290" s="40">
        <v>1947.366666666667</v>
      </c>
      <c r="H290" s="40">
        <v>2040.866666666667</v>
      </c>
      <c r="I290" s="40">
        <v>2066.2833333333338</v>
      </c>
      <c r="J290" s="40">
        <v>2087.6166666666668</v>
      </c>
      <c r="K290" s="31">
        <v>2044.95</v>
      </c>
      <c r="L290" s="31">
        <v>1998.2</v>
      </c>
      <c r="M290" s="31">
        <v>17.948930000000001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91.35</v>
      </c>
      <c r="D291" s="40">
        <v>91.866666666666674</v>
      </c>
      <c r="E291" s="40">
        <v>89.583333333333343</v>
      </c>
      <c r="F291" s="40">
        <v>87.816666666666663</v>
      </c>
      <c r="G291" s="40">
        <v>85.533333333333331</v>
      </c>
      <c r="H291" s="40">
        <v>93.633333333333354</v>
      </c>
      <c r="I291" s="40">
        <v>95.916666666666686</v>
      </c>
      <c r="J291" s="40">
        <v>97.683333333333366</v>
      </c>
      <c r="K291" s="31">
        <v>94.15</v>
      </c>
      <c r="L291" s="31">
        <v>90.1</v>
      </c>
      <c r="M291" s="31">
        <v>128.48965000000001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4953.3</v>
      </c>
      <c r="D292" s="40">
        <v>4983.5166666666664</v>
      </c>
      <c r="E292" s="40">
        <v>4593.0333333333328</v>
      </c>
      <c r="F292" s="40">
        <v>4232.7666666666664</v>
      </c>
      <c r="G292" s="40">
        <v>3842.2833333333328</v>
      </c>
      <c r="H292" s="40">
        <v>5343.7833333333328</v>
      </c>
      <c r="I292" s="40">
        <v>5734.2666666666664</v>
      </c>
      <c r="J292" s="40">
        <v>6094.5333333333328</v>
      </c>
      <c r="K292" s="31">
        <v>5374</v>
      </c>
      <c r="L292" s="31">
        <v>4623.25</v>
      </c>
      <c r="M292" s="31">
        <v>19.349460000000001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435.35</v>
      </c>
      <c r="D293" s="40">
        <v>438.25</v>
      </c>
      <c r="E293" s="40">
        <v>429.1</v>
      </c>
      <c r="F293" s="40">
        <v>422.85</v>
      </c>
      <c r="G293" s="40">
        <v>413.70000000000005</v>
      </c>
      <c r="H293" s="40">
        <v>444.5</v>
      </c>
      <c r="I293" s="40">
        <v>453.65</v>
      </c>
      <c r="J293" s="40">
        <v>459.9</v>
      </c>
      <c r="K293" s="31">
        <v>447.4</v>
      </c>
      <c r="L293" s="31">
        <v>432</v>
      </c>
      <c r="M293" s="31">
        <v>33.038400000000003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297.85000000000002</v>
      </c>
      <c r="D294" s="40">
        <v>301.91666666666669</v>
      </c>
      <c r="E294" s="40">
        <v>290.58333333333337</v>
      </c>
      <c r="F294" s="40">
        <v>283.31666666666666</v>
      </c>
      <c r="G294" s="40">
        <v>271.98333333333335</v>
      </c>
      <c r="H294" s="40">
        <v>309.18333333333339</v>
      </c>
      <c r="I294" s="40">
        <v>320.51666666666677</v>
      </c>
      <c r="J294" s="40">
        <v>327.78333333333342</v>
      </c>
      <c r="K294" s="31">
        <v>313.25</v>
      </c>
      <c r="L294" s="31">
        <v>294.64999999999998</v>
      </c>
      <c r="M294" s="31">
        <v>2.1260699999999999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8782.9500000000007</v>
      </c>
      <c r="D295" s="40">
        <v>8742.9666666666672</v>
      </c>
      <c r="E295" s="40">
        <v>8590.2333333333336</v>
      </c>
      <c r="F295" s="40">
        <v>8397.5166666666664</v>
      </c>
      <c r="G295" s="40">
        <v>8244.7833333333328</v>
      </c>
      <c r="H295" s="40">
        <v>8935.6833333333343</v>
      </c>
      <c r="I295" s="40">
        <v>9088.4166666666679</v>
      </c>
      <c r="J295" s="40">
        <v>9281.133333333335</v>
      </c>
      <c r="K295" s="31">
        <v>8895.7000000000007</v>
      </c>
      <c r="L295" s="31">
        <v>8550.25</v>
      </c>
      <c r="M295" s="31">
        <v>0.11874999999999999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6940.15</v>
      </c>
      <c r="D296" s="40">
        <v>6865.05</v>
      </c>
      <c r="E296" s="40">
        <v>6575.1</v>
      </c>
      <c r="F296" s="40">
        <v>6210.05</v>
      </c>
      <c r="G296" s="40">
        <v>5920.1</v>
      </c>
      <c r="H296" s="40">
        <v>7230.1</v>
      </c>
      <c r="I296" s="40">
        <v>7520.0499999999993</v>
      </c>
      <c r="J296" s="40">
        <v>7885.1</v>
      </c>
      <c r="K296" s="31">
        <v>7155</v>
      </c>
      <c r="L296" s="31">
        <v>6500</v>
      </c>
      <c r="M296" s="31">
        <v>18.634889999999999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1806.7</v>
      </c>
      <c r="D297" s="40">
        <v>1823.8833333333334</v>
      </c>
      <c r="E297" s="40">
        <v>1779.1166666666668</v>
      </c>
      <c r="F297" s="40">
        <v>1751.5333333333333</v>
      </c>
      <c r="G297" s="40">
        <v>1706.7666666666667</v>
      </c>
      <c r="H297" s="40">
        <v>1851.4666666666669</v>
      </c>
      <c r="I297" s="40">
        <v>1896.2333333333338</v>
      </c>
      <c r="J297" s="40">
        <v>1923.8166666666671</v>
      </c>
      <c r="K297" s="31">
        <v>1868.65</v>
      </c>
      <c r="L297" s="31">
        <v>1796.3</v>
      </c>
      <c r="M297" s="31">
        <v>32.953760000000003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599.45000000000005</v>
      </c>
      <c r="D298" s="40">
        <v>602.26666666666677</v>
      </c>
      <c r="E298" s="40">
        <v>587.58333333333348</v>
      </c>
      <c r="F298" s="40">
        <v>575.7166666666667</v>
      </c>
      <c r="G298" s="40">
        <v>561.03333333333342</v>
      </c>
      <c r="H298" s="40">
        <v>614.13333333333355</v>
      </c>
      <c r="I298" s="40">
        <v>628.81666666666672</v>
      </c>
      <c r="J298" s="40">
        <v>640.68333333333362</v>
      </c>
      <c r="K298" s="31">
        <v>616.95000000000005</v>
      </c>
      <c r="L298" s="31">
        <v>590.4</v>
      </c>
      <c r="M298" s="31">
        <v>23.648340000000001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51.9</v>
      </c>
      <c r="D299" s="40">
        <v>51.6</v>
      </c>
      <c r="E299" s="40">
        <v>49.550000000000004</v>
      </c>
      <c r="F299" s="40">
        <v>47.2</v>
      </c>
      <c r="G299" s="40">
        <v>45.150000000000006</v>
      </c>
      <c r="H299" s="40">
        <v>53.95</v>
      </c>
      <c r="I299" s="40">
        <v>56</v>
      </c>
      <c r="J299" s="40">
        <v>58.35</v>
      </c>
      <c r="K299" s="31">
        <v>53.65</v>
      </c>
      <c r="L299" s="31">
        <v>49.25</v>
      </c>
      <c r="M299" s="31">
        <v>52.320569999999996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2474.9</v>
      </c>
      <c r="D300" s="40">
        <v>2473.6666666666665</v>
      </c>
      <c r="E300" s="40">
        <v>2431.083333333333</v>
      </c>
      <c r="F300" s="40">
        <v>2387.2666666666664</v>
      </c>
      <c r="G300" s="40">
        <v>2344.6833333333329</v>
      </c>
      <c r="H300" s="40">
        <v>2517.4833333333331</v>
      </c>
      <c r="I300" s="40">
        <v>2560.0666666666662</v>
      </c>
      <c r="J300" s="40">
        <v>2603.8833333333332</v>
      </c>
      <c r="K300" s="31">
        <v>2516.25</v>
      </c>
      <c r="L300" s="31">
        <v>2429.85</v>
      </c>
      <c r="M300" s="31">
        <v>0.67449999999999999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929.65</v>
      </c>
      <c r="D301" s="40">
        <v>929.08333333333337</v>
      </c>
      <c r="E301" s="40">
        <v>918.9666666666667</v>
      </c>
      <c r="F301" s="40">
        <v>908.2833333333333</v>
      </c>
      <c r="G301" s="40">
        <v>898.16666666666663</v>
      </c>
      <c r="H301" s="40">
        <v>939.76666666666677</v>
      </c>
      <c r="I301" s="40">
        <v>949.88333333333333</v>
      </c>
      <c r="J301" s="40">
        <v>960.56666666666683</v>
      </c>
      <c r="K301" s="31">
        <v>939.2</v>
      </c>
      <c r="L301" s="31">
        <v>918.4</v>
      </c>
      <c r="M301" s="31">
        <v>13.053850000000001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3520.75</v>
      </c>
      <c r="D302" s="40">
        <v>3533.4</v>
      </c>
      <c r="E302" s="40">
        <v>3437.3</v>
      </c>
      <c r="F302" s="40">
        <v>3353.85</v>
      </c>
      <c r="G302" s="40">
        <v>3257.75</v>
      </c>
      <c r="H302" s="40">
        <v>3616.8500000000004</v>
      </c>
      <c r="I302" s="40">
        <v>3712.95</v>
      </c>
      <c r="J302" s="40">
        <v>3796.4000000000005</v>
      </c>
      <c r="K302" s="31">
        <v>3629.5</v>
      </c>
      <c r="L302" s="31">
        <v>3449.95</v>
      </c>
      <c r="M302" s="31">
        <v>0.46879999999999999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753.05</v>
      </c>
      <c r="D303" s="40">
        <v>764.98333333333323</v>
      </c>
      <c r="E303" s="40">
        <v>737.76666666666642</v>
      </c>
      <c r="F303" s="40">
        <v>722.48333333333323</v>
      </c>
      <c r="G303" s="40">
        <v>695.26666666666642</v>
      </c>
      <c r="H303" s="40">
        <v>780.26666666666642</v>
      </c>
      <c r="I303" s="40">
        <v>807.48333333333335</v>
      </c>
      <c r="J303" s="40">
        <v>822.76666666666642</v>
      </c>
      <c r="K303" s="31">
        <v>792.2</v>
      </c>
      <c r="L303" s="31">
        <v>749.7</v>
      </c>
      <c r="M303" s="31">
        <v>0.42353000000000002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45.6</v>
      </c>
      <c r="D304" s="40">
        <v>46.04999999999999</v>
      </c>
      <c r="E304" s="40">
        <v>44.84999999999998</v>
      </c>
      <c r="F304" s="40">
        <v>44.099999999999987</v>
      </c>
      <c r="G304" s="40">
        <v>42.899999999999977</v>
      </c>
      <c r="H304" s="40">
        <v>46.799999999999983</v>
      </c>
      <c r="I304" s="40">
        <v>47.999999999999986</v>
      </c>
      <c r="J304" s="40">
        <v>48.749999999999986</v>
      </c>
      <c r="K304" s="31">
        <v>47.25</v>
      </c>
      <c r="L304" s="31">
        <v>45.3</v>
      </c>
      <c r="M304" s="31">
        <v>34.542319999999997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169.15</v>
      </c>
      <c r="D305" s="40">
        <v>168.36666666666667</v>
      </c>
      <c r="E305" s="40">
        <v>164.78333333333336</v>
      </c>
      <c r="F305" s="40">
        <v>160.41666666666669</v>
      </c>
      <c r="G305" s="40">
        <v>156.83333333333337</v>
      </c>
      <c r="H305" s="40">
        <v>172.73333333333335</v>
      </c>
      <c r="I305" s="40">
        <v>176.31666666666666</v>
      </c>
      <c r="J305" s="40">
        <v>180.68333333333334</v>
      </c>
      <c r="K305" s="31">
        <v>171.95</v>
      </c>
      <c r="L305" s="31">
        <v>164</v>
      </c>
      <c r="M305" s="31">
        <v>5.6777600000000001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82516.55</v>
      </c>
      <c r="D306" s="40">
        <v>82299.666666666672</v>
      </c>
      <c r="E306" s="40">
        <v>81216.883333333346</v>
      </c>
      <c r="F306" s="40">
        <v>79917.216666666674</v>
      </c>
      <c r="G306" s="40">
        <v>78834.433333333349</v>
      </c>
      <c r="H306" s="40">
        <v>83599.333333333343</v>
      </c>
      <c r="I306" s="40">
        <v>84682.116666666669</v>
      </c>
      <c r="J306" s="40">
        <v>85981.78333333334</v>
      </c>
      <c r="K306" s="31">
        <v>83382.45</v>
      </c>
      <c r="L306" s="31">
        <v>81000</v>
      </c>
      <c r="M306" s="31">
        <v>0.28021000000000001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1043.75</v>
      </c>
      <c r="D307" s="40">
        <v>1049.9833333333333</v>
      </c>
      <c r="E307" s="40">
        <v>1031.7666666666667</v>
      </c>
      <c r="F307" s="40">
        <v>1019.7833333333333</v>
      </c>
      <c r="G307" s="40">
        <v>1001.5666666666666</v>
      </c>
      <c r="H307" s="40">
        <v>1061.9666666666667</v>
      </c>
      <c r="I307" s="40">
        <v>1080.1833333333334</v>
      </c>
      <c r="J307" s="40">
        <v>1092.1666666666667</v>
      </c>
      <c r="K307" s="31">
        <v>1068.2</v>
      </c>
      <c r="L307" s="31">
        <v>1038</v>
      </c>
      <c r="M307" s="31">
        <v>4.54915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4677.7</v>
      </c>
      <c r="D308" s="40">
        <v>4704.5666666666666</v>
      </c>
      <c r="E308" s="40">
        <v>4598.1333333333332</v>
      </c>
      <c r="F308" s="40">
        <v>4518.5666666666666</v>
      </c>
      <c r="G308" s="40">
        <v>4412.1333333333332</v>
      </c>
      <c r="H308" s="40">
        <v>4784.1333333333332</v>
      </c>
      <c r="I308" s="40">
        <v>4890.5666666666657</v>
      </c>
      <c r="J308" s="40">
        <v>4970.1333333333332</v>
      </c>
      <c r="K308" s="31">
        <v>4811</v>
      </c>
      <c r="L308" s="31">
        <v>4625</v>
      </c>
      <c r="M308" s="31">
        <v>7.0779999999999996E-2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505.15</v>
      </c>
      <c r="D309" s="40">
        <v>503.79999999999995</v>
      </c>
      <c r="E309" s="40">
        <v>486.64999999999986</v>
      </c>
      <c r="F309" s="40">
        <v>468.14999999999992</v>
      </c>
      <c r="G309" s="40">
        <v>450.99999999999983</v>
      </c>
      <c r="H309" s="40">
        <v>522.29999999999995</v>
      </c>
      <c r="I309" s="40">
        <v>539.45000000000005</v>
      </c>
      <c r="J309" s="40">
        <v>557.94999999999993</v>
      </c>
      <c r="K309" s="31">
        <v>520.95000000000005</v>
      </c>
      <c r="L309" s="31">
        <v>485.3</v>
      </c>
      <c r="M309" s="31">
        <v>3.3298299999999998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184.5</v>
      </c>
      <c r="D310" s="40">
        <v>186.08333333333334</v>
      </c>
      <c r="E310" s="40">
        <v>180.16666666666669</v>
      </c>
      <c r="F310" s="40">
        <v>175.83333333333334</v>
      </c>
      <c r="G310" s="40">
        <v>169.91666666666669</v>
      </c>
      <c r="H310" s="40">
        <v>190.41666666666669</v>
      </c>
      <c r="I310" s="40">
        <v>196.33333333333337</v>
      </c>
      <c r="J310" s="40">
        <v>200.66666666666669</v>
      </c>
      <c r="K310" s="31">
        <v>192</v>
      </c>
      <c r="L310" s="31">
        <v>181.75</v>
      </c>
      <c r="M310" s="31">
        <v>50.97569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899.35</v>
      </c>
      <c r="D311" s="40">
        <v>906.30000000000007</v>
      </c>
      <c r="E311" s="40">
        <v>887.70000000000016</v>
      </c>
      <c r="F311" s="40">
        <v>876.05000000000007</v>
      </c>
      <c r="G311" s="40">
        <v>857.45000000000016</v>
      </c>
      <c r="H311" s="40">
        <v>917.95000000000016</v>
      </c>
      <c r="I311" s="40">
        <v>936.55000000000007</v>
      </c>
      <c r="J311" s="40">
        <v>948.20000000000016</v>
      </c>
      <c r="K311" s="31">
        <v>924.9</v>
      </c>
      <c r="L311" s="31">
        <v>894.65</v>
      </c>
      <c r="M311" s="31">
        <v>35.512819999999998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292.39999999999998</v>
      </c>
      <c r="D312" s="40">
        <v>288.06666666666666</v>
      </c>
      <c r="E312" s="40">
        <v>279.33333333333331</v>
      </c>
      <c r="F312" s="40">
        <v>266.26666666666665</v>
      </c>
      <c r="G312" s="40">
        <v>257.5333333333333</v>
      </c>
      <c r="H312" s="40">
        <v>301.13333333333333</v>
      </c>
      <c r="I312" s="40">
        <v>309.86666666666667</v>
      </c>
      <c r="J312" s="40">
        <v>322.93333333333334</v>
      </c>
      <c r="K312" s="31">
        <v>296.8</v>
      </c>
      <c r="L312" s="31">
        <v>275</v>
      </c>
      <c r="M312" s="31">
        <v>14.94876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244.45</v>
      </c>
      <c r="D313" s="40">
        <v>243.98333333333335</v>
      </c>
      <c r="E313" s="40">
        <v>237.7166666666667</v>
      </c>
      <c r="F313" s="40">
        <v>230.98333333333335</v>
      </c>
      <c r="G313" s="40">
        <v>224.7166666666667</v>
      </c>
      <c r="H313" s="40">
        <v>250.7166666666667</v>
      </c>
      <c r="I313" s="40">
        <v>256.98333333333335</v>
      </c>
      <c r="J313" s="40">
        <v>263.7166666666667</v>
      </c>
      <c r="K313" s="31">
        <v>250.25</v>
      </c>
      <c r="L313" s="31">
        <v>237.25</v>
      </c>
      <c r="M313" s="31">
        <v>4.39621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709.95</v>
      </c>
      <c r="D314" s="40">
        <v>721.01666666666677</v>
      </c>
      <c r="E314" s="40">
        <v>695.53333333333353</v>
      </c>
      <c r="F314" s="40">
        <v>681.11666666666679</v>
      </c>
      <c r="G314" s="40">
        <v>655.63333333333355</v>
      </c>
      <c r="H314" s="40">
        <v>735.43333333333351</v>
      </c>
      <c r="I314" s="40">
        <v>760.91666666666686</v>
      </c>
      <c r="J314" s="40">
        <v>775.33333333333348</v>
      </c>
      <c r="K314" s="31">
        <v>746.5</v>
      </c>
      <c r="L314" s="31">
        <v>706.6</v>
      </c>
      <c r="M314" s="31">
        <v>0.99939999999999996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195.6</v>
      </c>
      <c r="D315" s="40">
        <v>196.9666666666667</v>
      </c>
      <c r="E315" s="40">
        <v>191.93333333333339</v>
      </c>
      <c r="F315" s="40">
        <v>188.26666666666671</v>
      </c>
      <c r="G315" s="40">
        <v>183.23333333333341</v>
      </c>
      <c r="H315" s="40">
        <v>200.63333333333338</v>
      </c>
      <c r="I315" s="40">
        <v>205.66666666666669</v>
      </c>
      <c r="J315" s="40">
        <v>209.33333333333337</v>
      </c>
      <c r="K315" s="31">
        <v>202</v>
      </c>
      <c r="L315" s="31">
        <v>193.3</v>
      </c>
      <c r="M315" s="31">
        <v>64.247479999999996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50.6</v>
      </c>
      <c r="D316" s="40">
        <v>50.699999999999996</v>
      </c>
      <c r="E316" s="40">
        <v>49.899999999999991</v>
      </c>
      <c r="F316" s="40">
        <v>49.199999999999996</v>
      </c>
      <c r="G316" s="40">
        <v>48.399999999999991</v>
      </c>
      <c r="H316" s="40">
        <v>51.399999999999991</v>
      </c>
      <c r="I316" s="40">
        <v>52.199999999999989</v>
      </c>
      <c r="J316" s="40">
        <v>52.899999999999991</v>
      </c>
      <c r="K316" s="31">
        <v>51.5</v>
      </c>
      <c r="L316" s="31">
        <v>50</v>
      </c>
      <c r="M316" s="31">
        <v>19.930669999999999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560.85</v>
      </c>
      <c r="D317" s="40">
        <v>565.6</v>
      </c>
      <c r="E317" s="40">
        <v>553.70000000000005</v>
      </c>
      <c r="F317" s="40">
        <v>546.55000000000007</v>
      </c>
      <c r="G317" s="40">
        <v>534.65000000000009</v>
      </c>
      <c r="H317" s="40">
        <v>572.75</v>
      </c>
      <c r="I317" s="40">
        <v>584.64999999999986</v>
      </c>
      <c r="J317" s="40">
        <v>591.79999999999995</v>
      </c>
      <c r="K317" s="31">
        <v>577.5</v>
      </c>
      <c r="L317" s="31">
        <v>558.45000000000005</v>
      </c>
      <c r="M317" s="31">
        <v>12.27089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7590.75</v>
      </c>
      <c r="D318" s="40">
        <v>7591.0333333333328</v>
      </c>
      <c r="E318" s="40">
        <v>7514.7166666666653</v>
      </c>
      <c r="F318" s="40">
        <v>7438.6833333333325</v>
      </c>
      <c r="G318" s="40">
        <v>7362.366666666665</v>
      </c>
      <c r="H318" s="40">
        <v>7667.0666666666657</v>
      </c>
      <c r="I318" s="40">
        <v>7743.3833333333332</v>
      </c>
      <c r="J318" s="40">
        <v>7819.4166666666661</v>
      </c>
      <c r="K318" s="31">
        <v>7667.35</v>
      </c>
      <c r="L318" s="31">
        <v>7515</v>
      </c>
      <c r="M318" s="31">
        <v>4.8808199999999999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979.5</v>
      </c>
      <c r="D319" s="40">
        <v>975.6</v>
      </c>
      <c r="E319" s="40">
        <v>963.2</v>
      </c>
      <c r="F319" s="40">
        <v>946.9</v>
      </c>
      <c r="G319" s="40">
        <v>934.5</v>
      </c>
      <c r="H319" s="40">
        <v>991.90000000000009</v>
      </c>
      <c r="I319" s="40">
        <v>1004.3</v>
      </c>
      <c r="J319" s="40">
        <v>1020.6000000000001</v>
      </c>
      <c r="K319" s="31">
        <v>988</v>
      </c>
      <c r="L319" s="31">
        <v>959.3</v>
      </c>
      <c r="M319" s="31">
        <v>24.92736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342.5</v>
      </c>
      <c r="D320" s="40">
        <v>340.33333333333331</v>
      </c>
      <c r="E320" s="40">
        <v>334.16666666666663</v>
      </c>
      <c r="F320" s="40">
        <v>325.83333333333331</v>
      </c>
      <c r="G320" s="40">
        <v>319.66666666666663</v>
      </c>
      <c r="H320" s="40">
        <v>348.66666666666663</v>
      </c>
      <c r="I320" s="40">
        <v>354.83333333333326</v>
      </c>
      <c r="J320" s="40">
        <v>363.16666666666663</v>
      </c>
      <c r="K320" s="31">
        <v>346.5</v>
      </c>
      <c r="L320" s="31">
        <v>332</v>
      </c>
      <c r="M320" s="31">
        <v>4.8485800000000001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272</v>
      </c>
      <c r="D321" s="40">
        <v>267.65000000000003</v>
      </c>
      <c r="E321" s="40">
        <v>260.70000000000005</v>
      </c>
      <c r="F321" s="40">
        <v>249.40000000000003</v>
      </c>
      <c r="G321" s="40">
        <v>242.45000000000005</v>
      </c>
      <c r="H321" s="40">
        <v>278.95000000000005</v>
      </c>
      <c r="I321" s="40">
        <v>285.89999999999998</v>
      </c>
      <c r="J321" s="40">
        <v>297.20000000000005</v>
      </c>
      <c r="K321" s="31">
        <v>274.60000000000002</v>
      </c>
      <c r="L321" s="31">
        <v>256.35000000000002</v>
      </c>
      <c r="M321" s="31">
        <v>21.321570000000001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2907.55</v>
      </c>
      <c r="D322" s="40">
        <v>2846.5166666666664</v>
      </c>
      <c r="E322" s="40">
        <v>2733.583333333333</v>
      </c>
      <c r="F322" s="40">
        <v>2559.6166666666668</v>
      </c>
      <c r="G322" s="40">
        <v>2446.6833333333334</v>
      </c>
      <c r="H322" s="40">
        <v>3020.4833333333327</v>
      </c>
      <c r="I322" s="40">
        <v>3133.4166666666661</v>
      </c>
      <c r="J322" s="40">
        <v>3307.3833333333323</v>
      </c>
      <c r="K322" s="31">
        <v>2959.45</v>
      </c>
      <c r="L322" s="31">
        <v>2672.55</v>
      </c>
      <c r="M322" s="31">
        <v>8.7282399999999996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4779.95</v>
      </c>
      <c r="D323" s="40">
        <v>4763.1166666666659</v>
      </c>
      <c r="E323" s="40">
        <v>4609.5833333333321</v>
      </c>
      <c r="F323" s="40">
        <v>4439.2166666666662</v>
      </c>
      <c r="G323" s="40">
        <v>4285.6833333333325</v>
      </c>
      <c r="H323" s="40">
        <v>4933.4833333333318</v>
      </c>
      <c r="I323" s="40">
        <v>5087.0166666666664</v>
      </c>
      <c r="J323" s="40">
        <v>5257.3833333333314</v>
      </c>
      <c r="K323" s="31">
        <v>4916.6499999999996</v>
      </c>
      <c r="L323" s="31">
        <v>4592.75</v>
      </c>
      <c r="M323" s="31">
        <v>18.683160000000001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127.35</v>
      </c>
      <c r="D324" s="40">
        <v>127.84999999999998</v>
      </c>
      <c r="E324" s="40">
        <v>125.34999999999997</v>
      </c>
      <c r="F324" s="40">
        <v>123.34999999999998</v>
      </c>
      <c r="G324" s="40">
        <v>120.84999999999997</v>
      </c>
      <c r="H324" s="40">
        <v>129.84999999999997</v>
      </c>
      <c r="I324" s="40">
        <v>132.35</v>
      </c>
      <c r="J324" s="40">
        <v>134.34999999999997</v>
      </c>
      <c r="K324" s="31">
        <v>130.35</v>
      </c>
      <c r="L324" s="31">
        <v>125.85</v>
      </c>
      <c r="M324" s="31">
        <v>2.78816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759.2</v>
      </c>
      <c r="D325" s="40">
        <v>760.85</v>
      </c>
      <c r="E325" s="40">
        <v>748.35</v>
      </c>
      <c r="F325" s="40">
        <v>737.5</v>
      </c>
      <c r="G325" s="40">
        <v>725</v>
      </c>
      <c r="H325" s="40">
        <v>771.7</v>
      </c>
      <c r="I325" s="40">
        <v>784.2</v>
      </c>
      <c r="J325" s="40">
        <v>795.05000000000007</v>
      </c>
      <c r="K325" s="31">
        <v>773.35</v>
      </c>
      <c r="L325" s="31">
        <v>750</v>
      </c>
      <c r="M325" s="31">
        <v>1.4692799999999999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192.6</v>
      </c>
      <c r="D326" s="40">
        <v>193.75</v>
      </c>
      <c r="E326" s="40">
        <v>190.1</v>
      </c>
      <c r="F326" s="40">
        <v>187.6</v>
      </c>
      <c r="G326" s="40">
        <v>183.95</v>
      </c>
      <c r="H326" s="40">
        <v>196.25</v>
      </c>
      <c r="I326" s="40">
        <v>199.89999999999998</v>
      </c>
      <c r="J326" s="40">
        <v>202.4</v>
      </c>
      <c r="K326" s="31">
        <v>197.4</v>
      </c>
      <c r="L326" s="31">
        <v>191.25</v>
      </c>
      <c r="M326" s="31">
        <v>3.0658799999999999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896.35</v>
      </c>
      <c r="D327" s="40">
        <v>893.7833333333333</v>
      </c>
      <c r="E327" s="40">
        <v>877.56666666666661</v>
      </c>
      <c r="F327" s="40">
        <v>858.7833333333333</v>
      </c>
      <c r="G327" s="40">
        <v>842.56666666666661</v>
      </c>
      <c r="H327" s="40">
        <v>912.56666666666661</v>
      </c>
      <c r="I327" s="40">
        <v>928.7833333333333</v>
      </c>
      <c r="J327" s="40">
        <v>947.56666666666661</v>
      </c>
      <c r="K327" s="31">
        <v>910</v>
      </c>
      <c r="L327" s="31">
        <v>875</v>
      </c>
      <c r="M327" s="31">
        <v>13.227650000000001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3470.15</v>
      </c>
      <c r="D328" s="40">
        <v>3477.8833333333332</v>
      </c>
      <c r="E328" s="40">
        <v>3359.8666666666663</v>
      </c>
      <c r="F328" s="40">
        <v>3249.583333333333</v>
      </c>
      <c r="G328" s="40">
        <v>3131.5666666666662</v>
      </c>
      <c r="H328" s="40">
        <v>3588.1666666666665</v>
      </c>
      <c r="I328" s="40">
        <v>3706.1833333333329</v>
      </c>
      <c r="J328" s="40">
        <v>3816.4666666666667</v>
      </c>
      <c r="K328" s="31">
        <v>3595.9</v>
      </c>
      <c r="L328" s="31">
        <v>3367.6</v>
      </c>
      <c r="M328" s="31">
        <v>9.8675300000000004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1927.9</v>
      </c>
      <c r="D329" s="40">
        <v>1929.8</v>
      </c>
      <c r="E329" s="40">
        <v>1893.1</v>
      </c>
      <c r="F329" s="40">
        <v>1858.3</v>
      </c>
      <c r="G329" s="40">
        <v>1821.6</v>
      </c>
      <c r="H329" s="40">
        <v>1964.6</v>
      </c>
      <c r="I329" s="40">
        <v>2001.3000000000002</v>
      </c>
      <c r="J329" s="40">
        <v>2036.1</v>
      </c>
      <c r="K329" s="31">
        <v>1966.5</v>
      </c>
      <c r="L329" s="31">
        <v>1895</v>
      </c>
      <c r="M329" s="31">
        <v>5.9986699999999997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1533.25</v>
      </c>
      <c r="D330" s="40">
        <v>1537.8</v>
      </c>
      <c r="E330" s="40">
        <v>1509.3999999999999</v>
      </c>
      <c r="F330" s="40">
        <v>1485.55</v>
      </c>
      <c r="G330" s="40">
        <v>1457.1499999999999</v>
      </c>
      <c r="H330" s="40">
        <v>1561.6499999999999</v>
      </c>
      <c r="I330" s="40">
        <v>1590.05</v>
      </c>
      <c r="J330" s="40">
        <v>1613.8999999999999</v>
      </c>
      <c r="K330" s="31">
        <v>1566.2</v>
      </c>
      <c r="L330" s="31">
        <v>1513.95</v>
      </c>
      <c r="M330" s="31">
        <v>6.7184600000000003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860.15</v>
      </c>
      <c r="D331" s="40">
        <v>868.68333333333339</v>
      </c>
      <c r="E331" s="40">
        <v>848.46666666666681</v>
      </c>
      <c r="F331" s="40">
        <v>836.78333333333342</v>
      </c>
      <c r="G331" s="40">
        <v>816.56666666666683</v>
      </c>
      <c r="H331" s="40">
        <v>880.36666666666679</v>
      </c>
      <c r="I331" s="40">
        <v>900.58333333333348</v>
      </c>
      <c r="J331" s="40">
        <v>912.26666666666677</v>
      </c>
      <c r="K331" s="31">
        <v>888.9</v>
      </c>
      <c r="L331" s="31">
        <v>857</v>
      </c>
      <c r="M331" s="31">
        <v>2.06839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46.15</v>
      </c>
      <c r="D332" s="40">
        <v>46.416666666666664</v>
      </c>
      <c r="E332" s="40">
        <v>45.483333333333327</v>
      </c>
      <c r="F332" s="40">
        <v>44.816666666666663</v>
      </c>
      <c r="G332" s="40">
        <v>43.883333333333326</v>
      </c>
      <c r="H332" s="40">
        <v>47.083333333333329</v>
      </c>
      <c r="I332" s="40">
        <v>48.016666666666666</v>
      </c>
      <c r="J332" s="40">
        <v>48.68333333333333</v>
      </c>
      <c r="K332" s="31">
        <v>47.35</v>
      </c>
      <c r="L332" s="31">
        <v>45.75</v>
      </c>
      <c r="M332" s="31">
        <v>88.744860000000003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78.349999999999994</v>
      </c>
      <c r="D333" s="40">
        <v>78.5</v>
      </c>
      <c r="E333" s="40">
        <v>77.400000000000006</v>
      </c>
      <c r="F333" s="40">
        <v>76.45</v>
      </c>
      <c r="G333" s="40">
        <v>75.350000000000009</v>
      </c>
      <c r="H333" s="40">
        <v>79.45</v>
      </c>
      <c r="I333" s="40">
        <v>80.55</v>
      </c>
      <c r="J333" s="40">
        <v>81.5</v>
      </c>
      <c r="K333" s="31">
        <v>79.599999999999994</v>
      </c>
      <c r="L333" s="31">
        <v>77.55</v>
      </c>
      <c r="M333" s="31">
        <v>25.911339999999999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629.4</v>
      </c>
      <c r="D334" s="40">
        <v>632.13333333333333</v>
      </c>
      <c r="E334" s="40">
        <v>619.26666666666665</v>
      </c>
      <c r="F334" s="40">
        <v>609.13333333333333</v>
      </c>
      <c r="G334" s="40">
        <v>596.26666666666665</v>
      </c>
      <c r="H334" s="40">
        <v>642.26666666666665</v>
      </c>
      <c r="I334" s="40">
        <v>655.13333333333321</v>
      </c>
      <c r="J334" s="40">
        <v>665.26666666666665</v>
      </c>
      <c r="K334" s="31">
        <v>645</v>
      </c>
      <c r="L334" s="31">
        <v>622</v>
      </c>
      <c r="M334" s="31">
        <v>0.70906000000000002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32.299999999999997</v>
      </c>
      <c r="D335" s="40">
        <v>32.866666666666667</v>
      </c>
      <c r="E335" s="40">
        <v>31.483333333333334</v>
      </c>
      <c r="F335" s="40">
        <v>30.666666666666664</v>
      </c>
      <c r="G335" s="40">
        <v>29.283333333333331</v>
      </c>
      <c r="H335" s="40">
        <v>33.683333333333337</v>
      </c>
      <c r="I335" s="40">
        <v>35.066666666666677</v>
      </c>
      <c r="J335" s="40">
        <v>35.88333333333334</v>
      </c>
      <c r="K335" s="31">
        <v>34.25</v>
      </c>
      <c r="L335" s="31">
        <v>32.049999999999997</v>
      </c>
      <c r="M335" s="31">
        <v>118.53827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68.95</v>
      </c>
      <c r="D336" s="40">
        <v>69.13333333333334</v>
      </c>
      <c r="E336" s="40">
        <v>66.816666666666677</v>
      </c>
      <c r="F336" s="40">
        <v>64.683333333333337</v>
      </c>
      <c r="G336" s="40">
        <v>62.366666666666674</v>
      </c>
      <c r="H336" s="40">
        <v>71.26666666666668</v>
      </c>
      <c r="I336" s="40">
        <v>73.583333333333343</v>
      </c>
      <c r="J336" s="40">
        <v>75.716666666666683</v>
      </c>
      <c r="K336" s="31">
        <v>71.45</v>
      </c>
      <c r="L336" s="31">
        <v>67</v>
      </c>
      <c r="M336" s="31">
        <v>95.440669999999997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149.15</v>
      </c>
      <c r="D337" s="40">
        <v>150.04999999999998</v>
      </c>
      <c r="E337" s="40">
        <v>147.24999999999997</v>
      </c>
      <c r="F337" s="40">
        <v>145.35</v>
      </c>
      <c r="G337" s="40">
        <v>142.54999999999998</v>
      </c>
      <c r="H337" s="40">
        <v>151.94999999999996</v>
      </c>
      <c r="I337" s="40">
        <v>154.74999999999997</v>
      </c>
      <c r="J337" s="40">
        <v>156.64999999999995</v>
      </c>
      <c r="K337" s="31">
        <v>152.85</v>
      </c>
      <c r="L337" s="31">
        <v>148.15</v>
      </c>
      <c r="M337" s="31">
        <v>121.28713999999999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284</v>
      </c>
      <c r="D338" s="40">
        <v>283.68333333333334</v>
      </c>
      <c r="E338" s="40">
        <v>271.36666666666667</v>
      </c>
      <c r="F338" s="40">
        <v>258.73333333333335</v>
      </c>
      <c r="G338" s="40">
        <v>246.41666666666669</v>
      </c>
      <c r="H338" s="40">
        <v>296.31666666666666</v>
      </c>
      <c r="I338" s="40">
        <v>308.63333333333338</v>
      </c>
      <c r="J338" s="40">
        <v>321.26666666666665</v>
      </c>
      <c r="K338" s="31">
        <v>296</v>
      </c>
      <c r="L338" s="31">
        <v>271.05</v>
      </c>
      <c r="M338" s="31">
        <v>21.424489999999999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146.25</v>
      </c>
      <c r="D339" s="40">
        <v>147.4</v>
      </c>
      <c r="E339" s="40">
        <v>144.15</v>
      </c>
      <c r="F339" s="40">
        <v>142.05000000000001</v>
      </c>
      <c r="G339" s="40">
        <v>138.80000000000001</v>
      </c>
      <c r="H339" s="40">
        <v>149.5</v>
      </c>
      <c r="I339" s="40">
        <v>152.75</v>
      </c>
      <c r="J339" s="40">
        <v>154.85</v>
      </c>
      <c r="K339" s="31">
        <v>150.65</v>
      </c>
      <c r="L339" s="31">
        <v>145.30000000000001</v>
      </c>
      <c r="M339" s="31">
        <v>161.29487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521.35</v>
      </c>
      <c r="D340" s="40">
        <v>518.48333333333346</v>
      </c>
      <c r="E340" s="40">
        <v>507.26666666666688</v>
      </c>
      <c r="F340" s="40">
        <v>493.18333333333339</v>
      </c>
      <c r="G340" s="40">
        <v>481.96666666666681</v>
      </c>
      <c r="H340" s="40">
        <v>532.56666666666695</v>
      </c>
      <c r="I340" s="40">
        <v>543.78333333333342</v>
      </c>
      <c r="J340" s="40">
        <v>557.86666666666702</v>
      </c>
      <c r="K340" s="31">
        <v>529.70000000000005</v>
      </c>
      <c r="L340" s="31">
        <v>504.4</v>
      </c>
      <c r="M340" s="31">
        <v>2.2747999999999999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109.45</v>
      </c>
      <c r="D341" s="40">
        <v>110</v>
      </c>
      <c r="E341" s="40">
        <v>106.2</v>
      </c>
      <c r="F341" s="40">
        <v>102.95</v>
      </c>
      <c r="G341" s="40">
        <v>99.15</v>
      </c>
      <c r="H341" s="40">
        <v>113.25</v>
      </c>
      <c r="I341" s="40">
        <v>117.05000000000001</v>
      </c>
      <c r="J341" s="40">
        <v>120.3</v>
      </c>
      <c r="K341" s="31">
        <v>113.8</v>
      </c>
      <c r="L341" s="31">
        <v>106.75</v>
      </c>
      <c r="M341" s="31">
        <v>472.58758999999998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57.75</v>
      </c>
      <c r="D342" s="40">
        <v>57.666666666666664</v>
      </c>
      <c r="E342" s="40">
        <v>56.93333333333333</v>
      </c>
      <c r="F342" s="40">
        <v>56.116666666666667</v>
      </c>
      <c r="G342" s="40">
        <v>55.383333333333333</v>
      </c>
      <c r="H342" s="40">
        <v>58.483333333333327</v>
      </c>
      <c r="I342" s="40">
        <v>59.216666666666661</v>
      </c>
      <c r="J342" s="40">
        <v>60.033333333333324</v>
      </c>
      <c r="K342" s="31">
        <v>58.4</v>
      </c>
      <c r="L342" s="31">
        <v>56.85</v>
      </c>
      <c r="M342" s="31">
        <v>5.3075599999999996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3502.4</v>
      </c>
      <c r="D343" s="40">
        <v>3519.5333333333333</v>
      </c>
      <c r="E343" s="40">
        <v>3306.1166666666668</v>
      </c>
      <c r="F343" s="40">
        <v>3109.8333333333335</v>
      </c>
      <c r="G343" s="40">
        <v>2896.416666666667</v>
      </c>
      <c r="H343" s="40">
        <v>3715.8166666666666</v>
      </c>
      <c r="I343" s="40">
        <v>3929.2333333333336</v>
      </c>
      <c r="J343" s="40">
        <v>4125.5166666666664</v>
      </c>
      <c r="K343" s="31">
        <v>3732.95</v>
      </c>
      <c r="L343" s="31">
        <v>3323.25</v>
      </c>
      <c r="M343" s="31">
        <v>13.03571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19277.650000000001</v>
      </c>
      <c r="D344" s="40">
        <v>19509.366666666669</v>
      </c>
      <c r="E344" s="40">
        <v>18818.733333333337</v>
      </c>
      <c r="F344" s="40">
        <v>18359.816666666669</v>
      </c>
      <c r="G344" s="40">
        <v>17669.183333333338</v>
      </c>
      <c r="H344" s="40">
        <v>19968.283333333336</v>
      </c>
      <c r="I344" s="40">
        <v>20658.916666666668</v>
      </c>
      <c r="J344" s="40">
        <v>21117.833333333336</v>
      </c>
      <c r="K344" s="31">
        <v>20200</v>
      </c>
      <c r="L344" s="31">
        <v>19050.45</v>
      </c>
      <c r="M344" s="31">
        <v>2.1776900000000001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83.8</v>
      </c>
      <c r="D345" s="40">
        <v>83.266666666666666</v>
      </c>
      <c r="E345" s="40">
        <v>80.533333333333331</v>
      </c>
      <c r="F345" s="40">
        <v>77.266666666666666</v>
      </c>
      <c r="G345" s="40">
        <v>74.533333333333331</v>
      </c>
      <c r="H345" s="40">
        <v>86.533333333333331</v>
      </c>
      <c r="I345" s="40">
        <v>89.266666666666652</v>
      </c>
      <c r="J345" s="40">
        <v>92.533333333333331</v>
      </c>
      <c r="K345" s="31">
        <v>86</v>
      </c>
      <c r="L345" s="31">
        <v>80</v>
      </c>
      <c r="M345" s="31">
        <v>56.273220000000002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2610.0500000000002</v>
      </c>
      <c r="D346" s="40">
        <v>2615.2333333333336</v>
      </c>
      <c r="E346" s="40">
        <v>2564.8166666666671</v>
      </c>
      <c r="F346" s="40">
        <v>2519.5833333333335</v>
      </c>
      <c r="G346" s="40">
        <v>2469.166666666667</v>
      </c>
      <c r="H346" s="40">
        <v>2660.4666666666672</v>
      </c>
      <c r="I346" s="40">
        <v>2710.8833333333332</v>
      </c>
      <c r="J346" s="40">
        <v>2756.1166666666672</v>
      </c>
      <c r="K346" s="31">
        <v>2665.65</v>
      </c>
      <c r="L346" s="31">
        <v>2570</v>
      </c>
      <c r="M346" s="31">
        <v>6.0290000000000003E-2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461.05</v>
      </c>
      <c r="D347" s="40">
        <v>459.05</v>
      </c>
      <c r="E347" s="40">
        <v>447.40000000000003</v>
      </c>
      <c r="F347" s="40">
        <v>433.75</v>
      </c>
      <c r="G347" s="40">
        <v>422.1</v>
      </c>
      <c r="H347" s="40">
        <v>472.70000000000005</v>
      </c>
      <c r="I347" s="40">
        <v>484.35</v>
      </c>
      <c r="J347" s="40">
        <v>498.00000000000006</v>
      </c>
      <c r="K347" s="31">
        <v>470.7</v>
      </c>
      <c r="L347" s="31">
        <v>445.4</v>
      </c>
      <c r="M347" s="31">
        <v>14.55498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882.2</v>
      </c>
      <c r="D348" s="40">
        <v>890.28333333333342</v>
      </c>
      <c r="E348" s="40">
        <v>859.71666666666681</v>
      </c>
      <c r="F348" s="40">
        <v>837.23333333333335</v>
      </c>
      <c r="G348" s="40">
        <v>806.66666666666674</v>
      </c>
      <c r="H348" s="40">
        <v>912.76666666666688</v>
      </c>
      <c r="I348" s="40">
        <v>943.33333333333348</v>
      </c>
      <c r="J348" s="40">
        <v>965.81666666666695</v>
      </c>
      <c r="K348" s="31">
        <v>920.85</v>
      </c>
      <c r="L348" s="31">
        <v>867.8</v>
      </c>
      <c r="M348" s="31">
        <v>13.737909999999999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154.9</v>
      </c>
      <c r="D349" s="40">
        <v>155.96666666666667</v>
      </c>
      <c r="E349" s="40">
        <v>152.58333333333334</v>
      </c>
      <c r="F349" s="40">
        <v>150.26666666666668</v>
      </c>
      <c r="G349" s="40">
        <v>146.88333333333335</v>
      </c>
      <c r="H349" s="40">
        <v>158.28333333333333</v>
      </c>
      <c r="I349" s="40">
        <v>161.66666666666666</v>
      </c>
      <c r="J349" s="40">
        <v>163.98333333333332</v>
      </c>
      <c r="K349" s="31">
        <v>159.35</v>
      </c>
      <c r="L349" s="31">
        <v>153.65</v>
      </c>
      <c r="M349" s="31">
        <v>171.18996000000001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228.35</v>
      </c>
      <c r="D350" s="40">
        <v>229</v>
      </c>
      <c r="E350" s="40">
        <v>224.45</v>
      </c>
      <c r="F350" s="40">
        <v>220.54999999999998</v>
      </c>
      <c r="G350" s="40">
        <v>215.99999999999997</v>
      </c>
      <c r="H350" s="40">
        <v>232.9</v>
      </c>
      <c r="I350" s="40">
        <v>237.45000000000002</v>
      </c>
      <c r="J350" s="40">
        <v>241.35000000000002</v>
      </c>
      <c r="K350" s="31">
        <v>233.55</v>
      </c>
      <c r="L350" s="31">
        <v>225.1</v>
      </c>
      <c r="M350" s="31">
        <v>7.41784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4684.5</v>
      </c>
      <c r="D351" s="40">
        <v>4776.0166666666664</v>
      </c>
      <c r="E351" s="40">
        <v>4575.0333333333328</v>
      </c>
      <c r="F351" s="40">
        <v>4465.5666666666666</v>
      </c>
      <c r="G351" s="40">
        <v>4264.583333333333</v>
      </c>
      <c r="H351" s="40">
        <v>4885.4833333333327</v>
      </c>
      <c r="I351" s="40">
        <v>5086.4666666666662</v>
      </c>
      <c r="J351" s="40">
        <v>5195.9333333333325</v>
      </c>
      <c r="K351" s="31">
        <v>4977</v>
      </c>
      <c r="L351" s="31">
        <v>4666.55</v>
      </c>
      <c r="M351" s="31">
        <v>3.1597499999999998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325.3</v>
      </c>
      <c r="D352" s="40">
        <v>327.16666666666669</v>
      </c>
      <c r="E352" s="40">
        <v>319.13333333333338</v>
      </c>
      <c r="F352" s="40">
        <v>312.9666666666667</v>
      </c>
      <c r="G352" s="40">
        <v>304.93333333333339</v>
      </c>
      <c r="H352" s="40">
        <v>333.33333333333337</v>
      </c>
      <c r="I352" s="40">
        <v>341.36666666666667</v>
      </c>
      <c r="J352" s="40">
        <v>347.53333333333336</v>
      </c>
      <c r="K352" s="31">
        <v>335.2</v>
      </c>
      <c r="L352" s="31">
        <v>321</v>
      </c>
      <c r="M352" s="31">
        <v>2.9109600000000002</v>
      </c>
      <c r="N352" s="1"/>
      <c r="O352" s="1"/>
    </row>
    <row r="353" spans="1:15" ht="12.75" customHeight="1">
      <c r="A353" s="31">
        <v>343</v>
      </c>
      <c r="B353" s="31" t="s">
        <v>180</v>
      </c>
      <c r="C353" s="31">
        <v>3054.85</v>
      </c>
      <c r="D353" s="40">
        <v>3106.65</v>
      </c>
      <c r="E353" s="40">
        <v>2963.4</v>
      </c>
      <c r="F353" s="40">
        <v>2871.95</v>
      </c>
      <c r="G353" s="40">
        <v>2728.7</v>
      </c>
      <c r="H353" s="40">
        <v>3198.1000000000004</v>
      </c>
      <c r="I353" s="40">
        <v>3341.3500000000004</v>
      </c>
      <c r="J353" s="40">
        <v>3432.8000000000006</v>
      </c>
      <c r="K353" s="31">
        <v>3249.9</v>
      </c>
      <c r="L353" s="31">
        <v>3015.2</v>
      </c>
      <c r="M353" s="31">
        <v>5.4276600000000004</v>
      </c>
      <c r="N353" s="1"/>
      <c r="O353" s="1"/>
    </row>
    <row r="354" spans="1:15" ht="12.75" customHeight="1">
      <c r="A354" s="31">
        <v>344</v>
      </c>
      <c r="B354" s="31" t="s">
        <v>485</v>
      </c>
      <c r="C354" s="31">
        <v>547.65</v>
      </c>
      <c r="D354" s="40">
        <v>555.1</v>
      </c>
      <c r="E354" s="40">
        <v>540.20000000000005</v>
      </c>
      <c r="F354" s="40">
        <v>532.75</v>
      </c>
      <c r="G354" s="40">
        <v>517.85</v>
      </c>
      <c r="H354" s="40">
        <v>562.55000000000007</v>
      </c>
      <c r="I354" s="40">
        <v>577.44999999999993</v>
      </c>
      <c r="J354" s="40">
        <v>584.90000000000009</v>
      </c>
      <c r="K354" s="31">
        <v>570</v>
      </c>
      <c r="L354" s="31">
        <v>547.65</v>
      </c>
      <c r="M354" s="31">
        <v>4.5038999999999998</v>
      </c>
      <c r="N354" s="1"/>
      <c r="O354" s="1"/>
    </row>
    <row r="355" spans="1:15" ht="12.75" customHeight="1">
      <c r="A355" s="31">
        <v>345</v>
      </c>
      <c r="B355" s="31" t="s">
        <v>486</v>
      </c>
      <c r="C355" s="31">
        <v>358.1</v>
      </c>
      <c r="D355" s="40">
        <v>354.68333333333334</v>
      </c>
      <c r="E355" s="40">
        <v>349.11666666666667</v>
      </c>
      <c r="F355" s="40">
        <v>340.13333333333333</v>
      </c>
      <c r="G355" s="40">
        <v>334.56666666666666</v>
      </c>
      <c r="H355" s="40">
        <v>363.66666666666669</v>
      </c>
      <c r="I355" s="40">
        <v>369.23333333333341</v>
      </c>
      <c r="J355" s="40">
        <v>378.2166666666667</v>
      </c>
      <c r="K355" s="31">
        <v>360.25</v>
      </c>
      <c r="L355" s="31">
        <v>345.7</v>
      </c>
      <c r="M355" s="31">
        <v>3.9672399999999999</v>
      </c>
      <c r="N355" s="1"/>
      <c r="O355" s="1"/>
    </row>
    <row r="356" spans="1:15" ht="12.75" customHeight="1">
      <c r="A356" s="31">
        <v>346</v>
      </c>
      <c r="B356" s="31" t="s">
        <v>184</v>
      </c>
      <c r="C356" s="31">
        <v>1672.2</v>
      </c>
      <c r="D356" s="40">
        <v>1681.75</v>
      </c>
      <c r="E356" s="40">
        <v>1648.5</v>
      </c>
      <c r="F356" s="40">
        <v>1624.8</v>
      </c>
      <c r="G356" s="40">
        <v>1591.55</v>
      </c>
      <c r="H356" s="40">
        <v>1705.45</v>
      </c>
      <c r="I356" s="40">
        <v>1738.7</v>
      </c>
      <c r="J356" s="40">
        <v>1762.4</v>
      </c>
      <c r="K356" s="31">
        <v>1715</v>
      </c>
      <c r="L356" s="31">
        <v>1658.05</v>
      </c>
      <c r="M356" s="31">
        <v>7.8787700000000003</v>
      </c>
      <c r="N356" s="1"/>
      <c r="O356" s="1"/>
    </row>
    <row r="357" spans="1:15" ht="12.75" customHeight="1">
      <c r="A357" s="31">
        <v>347</v>
      </c>
      <c r="B357" s="31" t="s">
        <v>174</v>
      </c>
      <c r="C357" s="31">
        <v>37403.15</v>
      </c>
      <c r="D357" s="40">
        <v>37725.583333333336</v>
      </c>
      <c r="E357" s="40">
        <v>36897.566666666673</v>
      </c>
      <c r="F357" s="40">
        <v>36391.983333333337</v>
      </c>
      <c r="G357" s="40">
        <v>35563.966666666674</v>
      </c>
      <c r="H357" s="40">
        <v>38231.166666666672</v>
      </c>
      <c r="I357" s="40">
        <v>39059.183333333334</v>
      </c>
      <c r="J357" s="40">
        <v>39564.76666666667</v>
      </c>
      <c r="K357" s="31">
        <v>38553.599999999999</v>
      </c>
      <c r="L357" s="31">
        <v>37220</v>
      </c>
      <c r="M357" s="31">
        <v>0.48518</v>
      </c>
      <c r="N357" s="1"/>
      <c r="O357" s="1"/>
    </row>
    <row r="358" spans="1:15" ht="12.75" customHeight="1">
      <c r="A358" s="31">
        <v>348</v>
      </c>
      <c r="B358" s="31" t="s">
        <v>487</v>
      </c>
      <c r="C358" s="31">
        <v>4225.3</v>
      </c>
      <c r="D358" s="40">
        <v>4156.833333333333</v>
      </c>
      <c r="E358" s="40">
        <v>4029.6666666666661</v>
      </c>
      <c r="F358" s="40">
        <v>3834.0333333333328</v>
      </c>
      <c r="G358" s="40">
        <v>3706.8666666666659</v>
      </c>
      <c r="H358" s="40">
        <v>4352.4666666666662</v>
      </c>
      <c r="I358" s="40">
        <v>4479.6333333333323</v>
      </c>
      <c r="J358" s="40">
        <v>4675.2666666666664</v>
      </c>
      <c r="K358" s="31">
        <v>4284</v>
      </c>
      <c r="L358" s="31">
        <v>3961.2</v>
      </c>
      <c r="M358" s="31">
        <v>3.6307999999999998</v>
      </c>
      <c r="N358" s="1"/>
      <c r="O358" s="1"/>
    </row>
    <row r="359" spans="1:15" ht="12.75" customHeight="1">
      <c r="A359" s="31">
        <v>349</v>
      </c>
      <c r="B359" s="31" t="s">
        <v>176</v>
      </c>
      <c r="C359" s="31">
        <v>230.95</v>
      </c>
      <c r="D359" s="40">
        <v>230.58333333333334</v>
      </c>
      <c r="E359" s="40">
        <v>228.16666666666669</v>
      </c>
      <c r="F359" s="40">
        <v>225.38333333333335</v>
      </c>
      <c r="G359" s="40">
        <v>222.9666666666667</v>
      </c>
      <c r="H359" s="40">
        <v>233.36666666666667</v>
      </c>
      <c r="I359" s="40">
        <v>235.78333333333336</v>
      </c>
      <c r="J359" s="40">
        <v>238.56666666666666</v>
      </c>
      <c r="K359" s="31">
        <v>233</v>
      </c>
      <c r="L359" s="31">
        <v>227.8</v>
      </c>
      <c r="M359" s="31">
        <v>52.316369999999999</v>
      </c>
      <c r="N359" s="1"/>
      <c r="O359" s="1"/>
    </row>
    <row r="360" spans="1:15" ht="12.75" customHeight="1">
      <c r="A360" s="31">
        <v>350</v>
      </c>
      <c r="B360" s="31" t="s">
        <v>178</v>
      </c>
      <c r="C360" s="31">
        <v>5261.7</v>
      </c>
      <c r="D360" s="40">
        <v>5293.8666666666659</v>
      </c>
      <c r="E360" s="40">
        <v>5187.8333333333321</v>
      </c>
      <c r="F360" s="40">
        <v>5113.9666666666662</v>
      </c>
      <c r="G360" s="40">
        <v>5007.9333333333325</v>
      </c>
      <c r="H360" s="40">
        <v>5367.7333333333318</v>
      </c>
      <c r="I360" s="40">
        <v>5473.7666666666664</v>
      </c>
      <c r="J360" s="40">
        <v>5547.6333333333314</v>
      </c>
      <c r="K360" s="31">
        <v>5399.9</v>
      </c>
      <c r="L360" s="31">
        <v>5220</v>
      </c>
      <c r="M360" s="31">
        <v>0.50731000000000004</v>
      </c>
      <c r="N360" s="1"/>
      <c r="O360" s="1"/>
    </row>
    <row r="361" spans="1:15" ht="12.75" customHeight="1">
      <c r="A361" s="31">
        <v>351</v>
      </c>
      <c r="B361" s="31" t="s">
        <v>488</v>
      </c>
      <c r="C361" s="31">
        <v>235.6</v>
      </c>
      <c r="D361" s="40">
        <v>238.45000000000002</v>
      </c>
      <c r="E361" s="40">
        <v>231.40000000000003</v>
      </c>
      <c r="F361" s="40">
        <v>227.20000000000002</v>
      </c>
      <c r="G361" s="40">
        <v>220.15000000000003</v>
      </c>
      <c r="H361" s="40">
        <v>242.65000000000003</v>
      </c>
      <c r="I361" s="40">
        <v>249.70000000000005</v>
      </c>
      <c r="J361" s="40">
        <v>253.90000000000003</v>
      </c>
      <c r="K361" s="31">
        <v>245.5</v>
      </c>
      <c r="L361" s="31">
        <v>234.25</v>
      </c>
      <c r="M361" s="31">
        <v>12.878030000000001</v>
      </c>
      <c r="N361" s="1"/>
      <c r="O361" s="1"/>
    </row>
    <row r="362" spans="1:15" ht="12.75" customHeight="1">
      <c r="A362" s="31">
        <v>352</v>
      </c>
      <c r="B362" s="31" t="s">
        <v>489</v>
      </c>
      <c r="C362" s="31">
        <v>940.25</v>
      </c>
      <c r="D362" s="40">
        <v>948.56666666666661</v>
      </c>
      <c r="E362" s="40">
        <v>928.43333333333317</v>
      </c>
      <c r="F362" s="40">
        <v>916.61666666666656</v>
      </c>
      <c r="G362" s="40">
        <v>896.48333333333312</v>
      </c>
      <c r="H362" s="40">
        <v>960.38333333333321</v>
      </c>
      <c r="I362" s="40">
        <v>980.51666666666665</v>
      </c>
      <c r="J362" s="40">
        <v>992.33333333333326</v>
      </c>
      <c r="K362" s="31">
        <v>968.7</v>
      </c>
      <c r="L362" s="31">
        <v>936.75</v>
      </c>
      <c r="M362" s="31">
        <v>2.0178099999999999</v>
      </c>
      <c r="N362" s="1"/>
      <c r="O362" s="1"/>
    </row>
    <row r="363" spans="1:15" ht="12.75" customHeight="1">
      <c r="A363" s="31">
        <v>353</v>
      </c>
      <c r="B363" s="31" t="s">
        <v>179</v>
      </c>
      <c r="C363" s="31">
        <v>2417.5</v>
      </c>
      <c r="D363" s="40">
        <v>2430.6833333333334</v>
      </c>
      <c r="E363" s="40">
        <v>2382.3666666666668</v>
      </c>
      <c r="F363" s="40">
        <v>2347.2333333333336</v>
      </c>
      <c r="G363" s="40">
        <v>2298.916666666667</v>
      </c>
      <c r="H363" s="40">
        <v>2465.8166666666666</v>
      </c>
      <c r="I363" s="40">
        <v>2514.1333333333332</v>
      </c>
      <c r="J363" s="40">
        <v>2549.2666666666664</v>
      </c>
      <c r="K363" s="31">
        <v>2479</v>
      </c>
      <c r="L363" s="31">
        <v>2395.5500000000002</v>
      </c>
      <c r="M363" s="31">
        <v>2.89981</v>
      </c>
      <c r="N363" s="1"/>
      <c r="O363" s="1"/>
    </row>
    <row r="364" spans="1:15" ht="12.75" customHeight="1">
      <c r="A364" s="31">
        <v>354</v>
      </c>
      <c r="B364" s="31" t="s">
        <v>175</v>
      </c>
      <c r="C364" s="31">
        <v>2662.1</v>
      </c>
      <c r="D364" s="40">
        <v>2681.6</v>
      </c>
      <c r="E364" s="40">
        <v>2590.5</v>
      </c>
      <c r="F364" s="40">
        <v>2518.9</v>
      </c>
      <c r="G364" s="40">
        <v>2427.8000000000002</v>
      </c>
      <c r="H364" s="40">
        <v>2753.2</v>
      </c>
      <c r="I364" s="40">
        <v>2844.2999999999993</v>
      </c>
      <c r="J364" s="40">
        <v>2915.8999999999996</v>
      </c>
      <c r="K364" s="31">
        <v>2772.7</v>
      </c>
      <c r="L364" s="31">
        <v>2610</v>
      </c>
      <c r="M364" s="31">
        <v>6.5961100000000004</v>
      </c>
      <c r="N364" s="1"/>
      <c r="O364" s="1"/>
    </row>
    <row r="365" spans="1:15" ht="12.75" customHeight="1">
      <c r="A365" s="31">
        <v>355</v>
      </c>
      <c r="B365" s="31" t="s">
        <v>490</v>
      </c>
      <c r="C365" s="31">
        <v>954.35</v>
      </c>
      <c r="D365" s="40">
        <v>941.0333333333333</v>
      </c>
      <c r="E365" s="40">
        <v>911.56666666666661</v>
      </c>
      <c r="F365" s="40">
        <v>868.7833333333333</v>
      </c>
      <c r="G365" s="40">
        <v>839.31666666666661</v>
      </c>
      <c r="H365" s="40">
        <v>983.81666666666661</v>
      </c>
      <c r="I365" s="40">
        <v>1013.2833333333333</v>
      </c>
      <c r="J365" s="40">
        <v>1056.0666666666666</v>
      </c>
      <c r="K365" s="31">
        <v>970.5</v>
      </c>
      <c r="L365" s="31">
        <v>898.25</v>
      </c>
      <c r="M365" s="31">
        <v>0.82801999999999998</v>
      </c>
      <c r="N365" s="1"/>
      <c r="O365" s="1"/>
    </row>
    <row r="366" spans="1:15" ht="12.75" customHeight="1">
      <c r="A366" s="31">
        <v>356</v>
      </c>
      <c r="B366" s="31" t="s">
        <v>273</v>
      </c>
      <c r="C366" s="31">
        <v>2294.15</v>
      </c>
      <c r="D366" s="40">
        <v>2318.0166666666669</v>
      </c>
      <c r="E366" s="40">
        <v>2236.1833333333338</v>
      </c>
      <c r="F366" s="40">
        <v>2178.2166666666672</v>
      </c>
      <c r="G366" s="40">
        <v>2096.3833333333341</v>
      </c>
      <c r="H366" s="40">
        <v>2375.9833333333336</v>
      </c>
      <c r="I366" s="40">
        <v>2457.8166666666666</v>
      </c>
      <c r="J366" s="40">
        <v>2515.7833333333333</v>
      </c>
      <c r="K366" s="31">
        <v>2399.85</v>
      </c>
      <c r="L366" s="31">
        <v>2260.0500000000002</v>
      </c>
      <c r="M366" s="31">
        <v>8.0801700000000007</v>
      </c>
      <c r="N366" s="1"/>
      <c r="O366" s="1"/>
    </row>
    <row r="367" spans="1:15" ht="12.75" customHeight="1">
      <c r="A367" s="31">
        <v>357</v>
      </c>
      <c r="B367" s="31" t="s">
        <v>491</v>
      </c>
      <c r="C367" s="31">
        <v>1811.15</v>
      </c>
      <c r="D367" s="40">
        <v>1802.0666666666666</v>
      </c>
      <c r="E367" s="40">
        <v>1759.1333333333332</v>
      </c>
      <c r="F367" s="40">
        <v>1707.1166666666666</v>
      </c>
      <c r="G367" s="40">
        <v>1664.1833333333332</v>
      </c>
      <c r="H367" s="40">
        <v>1854.0833333333333</v>
      </c>
      <c r="I367" s="40">
        <v>1897.0166666666667</v>
      </c>
      <c r="J367" s="40">
        <v>1949.0333333333333</v>
      </c>
      <c r="K367" s="31">
        <v>1845</v>
      </c>
      <c r="L367" s="31">
        <v>1750.05</v>
      </c>
      <c r="M367" s="31">
        <v>1.3220799999999999</v>
      </c>
      <c r="N367" s="1"/>
      <c r="O367" s="1"/>
    </row>
    <row r="368" spans="1:15" ht="12.75" customHeight="1">
      <c r="A368" s="31">
        <v>358</v>
      </c>
      <c r="B368" s="31" t="s">
        <v>177</v>
      </c>
      <c r="C368" s="31">
        <v>140.44999999999999</v>
      </c>
      <c r="D368" s="40">
        <v>141.16666666666666</v>
      </c>
      <c r="E368" s="40">
        <v>138.0333333333333</v>
      </c>
      <c r="F368" s="40">
        <v>135.61666666666665</v>
      </c>
      <c r="G368" s="40">
        <v>132.48333333333329</v>
      </c>
      <c r="H368" s="40">
        <v>143.58333333333331</v>
      </c>
      <c r="I368" s="40">
        <v>146.7166666666667</v>
      </c>
      <c r="J368" s="40">
        <v>149.13333333333333</v>
      </c>
      <c r="K368" s="31">
        <v>144.30000000000001</v>
      </c>
      <c r="L368" s="31">
        <v>138.75</v>
      </c>
      <c r="M368" s="31">
        <v>80.554050000000004</v>
      </c>
      <c r="N368" s="1"/>
      <c r="O368" s="1"/>
    </row>
    <row r="369" spans="1:15" ht="12.75" customHeight="1">
      <c r="A369" s="31">
        <v>359</v>
      </c>
      <c r="B369" s="31" t="s">
        <v>182</v>
      </c>
      <c r="C369" s="31">
        <v>194.35</v>
      </c>
      <c r="D369" s="40">
        <v>195.98333333333335</v>
      </c>
      <c r="E369" s="40">
        <v>191.7166666666667</v>
      </c>
      <c r="F369" s="40">
        <v>189.08333333333334</v>
      </c>
      <c r="G369" s="40">
        <v>184.81666666666669</v>
      </c>
      <c r="H369" s="40">
        <v>198.6166666666667</v>
      </c>
      <c r="I369" s="40">
        <v>202.88333333333335</v>
      </c>
      <c r="J369" s="40">
        <v>205.51666666666671</v>
      </c>
      <c r="K369" s="31">
        <v>200.25</v>
      </c>
      <c r="L369" s="31">
        <v>193.35</v>
      </c>
      <c r="M369" s="31">
        <v>164.32451</v>
      </c>
      <c r="N369" s="1"/>
      <c r="O369" s="1"/>
    </row>
    <row r="370" spans="1:15" ht="12.75" customHeight="1">
      <c r="A370" s="31">
        <v>360</v>
      </c>
      <c r="B370" s="31" t="s">
        <v>274</v>
      </c>
      <c r="C370" s="31">
        <v>433.6</v>
      </c>
      <c r="D370" s="40">
        <v>434.41666666666669</v>
      </c>
      <c r="E370" s="40">
        <v>423.18333333333339</v>
      </c>
      <c r="F370" s="40">
        <v>412.76666666666671</v>
      </c>
      <c r="G370" s="40">
        <v>401.53333333333342</v>
      </c>
      <c r="H370" s="40">
        <v>444.83333333333337</v>
      </c>
      <c r="I370" s="40">
        <v>456.06666666666661</v>
      </c>
      <c r="J370" s="40">
        <v>466.48333333333335</v>
      </c>
      <c r="K370" s="31">
        <v>445.65</v>
      </c>
      <c r="L370" s="31">
        <v>424</v>
      </c>
      <c r="M370" s="31">
        <v>9.3757000000000001</v>
      </c>
      <c r="N370" s="1"/>
      <c r="O370" s="1"/>
    </row>
    <row r="371" spans="1:15" ht="12.75" customHeight="1">
      <c r="A371" s="31">
        <v>361</v>
      </c>
      <c r="B371" s="31" t="s">
        <v>492</v>
      </c>
      <c r="C371" s="31">
        <v>715.65</v>
      </c>
      <c r="D371" s="40">
        <v>714.25</v>
      </c>
      <c r="E371" s="40">
        <v>694.5</v>
      </c>
      <c r="F371" s="40">
        <v>673.35</v>
      </c>
      <c r="G371" s="40">
        <v>653.6</v>
      </c>
      <c r="H371" s="40">
        <v>735.4</v>
      </c>
      <c r="I371" s="40">
        <v>755.15</v>
      </c>
      <c r="J371" s="40">
        <v>776.3</v>
      </c>
      <c r="K371" s="31">
        <v>734</v>
      </c>
      <c r="L371" s="31">
        <v>693.1</v>
      </c>
      <c r="M371" s="31">
        <v>4.0641100000000003</v>
      </c>
      <c r="N371" s="1"/>
      <c r="O371" s="1"/>
    </row>
    <row r="372" spans="1:15" ht="12.75" customHeight="1">
      <c r="A372" s="31">
        <v>362</v>
      </c>
      <c r="B372" s="31" t="s">
        <v>493</v>
      </c>
      <c r="C372" s="31">
        <v>121.15</v>
      </c>
      <c r="D372" s="40">
        <v>121.38333333333333</v>
      </c>
      <c r="E372" s="40">
        <v>119.96666666666665</v>
      </c>
      <c r="F372" s="40">
        <v>118.78333333333333</v>
      </c>
      <c r="G372" s="40">
        <v>117.36666666666666</v>
      </c>
      <c r="H372" s="40">
        <v>122.56666666666665</v>
      </c>
      <c r="I372" s="40">
        <v>123.98333333333333</v>
      </c>
      <c r="J372" s="40">
        <v>125.16666666666664</v>
      </c>
      <c r="K372" s="31">
        <v>122.8</v>
      </c>
      <c r="L372" s="31">
        <v>120.2</v>
      </c>
      <c r="M372" s="31">
        <v>4.1987199999999998</v>
      </c>
      <c r="N372" s="1"/>
      <c r="O372" s="1"/>
    </row>
    <row r="373" spans="1:15" ht="12.75" customHeight="1">
      <c r="A373" s="31">
        <v>363</v>
      </c>
      <c r="B373" s="31" t="s">
        <v>494</v>
      </c>
      <c r="C373" s="31">
        <v>5486.25</v>
      </c>
      <c r="D373" s="40">
        <v>5499.9666666666672</v>
      </c>
      <c r="E373" s="40">
        <v>5435.2833333333347</v>
      </c>
      <c r="F373" s="40">
        <v>5384.3166666666675</v>
      </c>
      <c r="G373" s="40">
        <v>5319.633333333335</v>
      </c>
      <c r="H373" s="40">
        <v>5550.9333333333343</v>
      </c>
      <c r="I373" s="40">
        <v>5615.6166666666668</v>
      </c>
      <c r="J373" s="40">
        <v>5666.5833333333339</v>
      </c>
      <c r="K373" s="31">
        <v>5564.65</v>
      </c>
      <c r="L373" s="31">
        <v>5449</v>
      </c>
      <c r="M373" s="31">
        <v>0.10884000000000001</v>
      </c>
      <c r="N373" s="1"/>
      <c r="O373" s="1"/>
    </row>
    <row r="374" spans="1:15" ht="12.75" customHeight="1">
      <c r="A374" s="31">
        <v>364</v>
      </c>
      <c r="B374" s="31" t="s">
        <v>275</v>
      </c>
      <c r="C374" s="31">
        <v>14318</v>
      </c>
      <c r="D374" s="40">
        <v>14206.466666666667</v>
      </c>
      <c r="E374" s="40">
        <v>14012.933333333334</v>
      </c>
      <c r="F374" s="40">
        <v>13707.866666666667</v>
      </c>
      <c r="G374" s="40">
        <v>13514.333333333334</v>
      </c>
      <c r="H374" s="40">
        <v>14511.533333333335</v>
      </c>
      <c r="I374" s="40">
        <v>14705.066666666668</v>
      </c>
      <c r="J374" s="40">
        <v>15010.133333333335</v>
      </c>
      <c r="K374" s="31">
        <v>14400</v>
      </c>
      <c r="L374" s="31">
        <v>13901.4</v>
      </c>
      <c r="M374" s="31">
        <v>0.10312</v>
      </c>
      <c r="N374" s="1"/>
      <c r="O374" s="1"/>
    </row>
    <row r="375" spans="1:15" ht="12.75" customHeight="1">
      <c r="A375" s="31">
        <v>365</v>
      </c>
      <c r="B375" s="31" t="s">
        <v>181</v>
      </c>
      <c r="C375" s="31">
        <v>43.1</v>
      </c>
      <c r="D375" s="40">
        <v>43.416666666666664</v>
      </c>
      <c r="E375" s="40">
        <v>42.333333333333329</v>
      </c>
      <c r="F375" s="40">
        <v>41.566666666666663</v>
      </c>
      <c r="G375" s="40">
        <v>40.483333333333327</v>
      </c>
      <c r="H375" s="40">
        <v>44.18333333333333</v>
      </c>
      <c r="I375" s="40">
        <v>45.266666666666659</v>
      </c>
      <c r="J375" s="40">
        <v>46.033333333333331</v>
      </c>
      <c r="K375" s="31">
        <v>44.5</v>
      </c>
      <c r="L375" s="31">
        <v>42.65</v>
      </c>
      <c r="M375" s="31">
        <v>1154.2426399999999</v>
      </c>
      <c r="N375" s="1"/>
      <c r="O375" s="1"/>
    </row>
    <row r="376" spans="1:15" ht="12.75" customHeight="1">
      <c r="A376" s="31">
        <v>366</v>
      </c>
      <c r="B376" s="31" t="s">
        <v>495</v>
      </c>
      <c r="C376" s="31">
        <v>875.95</v>
      </c>
      <c r="D376" s="40">
        <v>882.08333333333337</v>
      </c>
      <c r="E376" s="40">
        <v>847.2166666666667</v>
      </c>
      <c r="F376" s="40">
        <v>818.48333333333335</v>
      </c>
      <c r="G376" s="40">
        <v>783.61666666666667</v>
      </c>
      <c r="H376" s="40">
        <v>910.81666666666672</v>
      </c>
      <c r="I376" s="40">
        <v>945.68333333333328</v>
      </c>
      <c r="J376" s="40">
        <v>974.41666666666674</v>
      </c>
      <c r="K376" s="31">
        <v>916.95</v>
      </c>
      <c r="L376" s="31">
        <v>853.35</v>
      </c>
      <c r="M376" s="31">
        <v>1.35328</v>
      </c>
      <c r="N376" s="1"/>
      <c r="O376" s="1"/>
    </row>
    <row r="377" spans="1:15" ht="12.75" customHeight="1">
      <c r="A377" s="31">
        <v>367</v>
      </c>
      <c r="B377" s="31" t="s">
        <v>186</v>
      </c>
      <c r="C377" s="31">
        <v>188.95</v>
      </c>
      <c r="D377" s="40">
        <v>188.71666666666667</v>
      </c>
      <c r="E377" s="40">
        <v>185.98333333333335</v>
      </c>
      <c r="F377" s="40">
        <v>183.01666666666668</v>
      </c>
      <c r="G377" s="40">
        <v>180.28333333333336</v>
      </c>
      <c r="H377" s="40">
        <v>191.68333333333334</v>
      </c>
      <c r="I377" s="40">
        <v>194.41666666666663</v>
      </c>
      <c r="J377" s="40">
        <v>197.38333333333333</v>
      </c>
      <c r="K377" s="31">
        <v>191.45</v>
      </c>
      <c r="L377" s="31">
        <v>185.75</v>
      </c>
      <c r="M377" s="31">
        <v>52.487259999999999</v>
      </c>
      <c r="N377" s="1"/>
      <c r="O377" s="1"/>
    </row>
    <row r="378" spans="1:15" ht="12.75" customHeight="1">
      <c r="A378" s="31">
        <v>368</v>
      </c>
      <c r="B378" s="31" t="s">
        <v>187</v>
      </c>
      <c r="C378" s="31">
        <v>153.6</v>
      </c>
      <c r="D378" s="40">
        <v>154.76666666666668</v>
      </c>
      <c r="E378" s="40">
        <v>151.03333333333336</v>
      </c>
      <c r="F378" s="40">
        <v>148.46666666666667</v>
      </c>
      <c r="G378" s="40">
        <v>144.73333333333335</v>
      </c>
      <c r="H378" s="40">
        <v>157.33333333333337</v>
      </c>
      <c r="I378" s="40">
        <v>161.06666666666666</v>
      </c>
      <c r="J378" s="40">
        <v>163.63333333333338</v>
      </c>
      <c r="K378" s="31">
        <v>158.5</v>
      </c>
      <c r="L378" s="31">
        <v>152.19999999999999</v>
      </c>
      <c r="M378" s="31">
        <v>46.803649999999998</v>
      </c>
      <c r="N378" s="1"/>
      <c r="O378" s="1"/>
    </row>
    <row r="379" spans="1:15" ht="12.75" customHeight="1">
      <c r="A379" s="31">
        <v>369</v>
      </c>
      <c r="B379" s="31" t="s">
        <v>496</v>
      </c>
      <c r="C379" s="31">
        <v>284.10000000000002</v>
      </c>
      <c r="D379" s="40">
        <v>283.58333333333331</v>
      </c>
      <c r="E379" s="40">
        <v>280.51666666666665</v>
      </c>
      <c r="F379" s="40">
        <v>276.93333333333334</v>
      </c>
      <c r="G379" s="40">
        <v>273.86666666666667</v>
      </c>
      <c r="H379" s="40">
        <v>287.16666666666663</v>
      </c>
      <c r="I379" s="40">
        <v>290.23333333333335</v>
      </c>
      <c r="J379" s="40">
        <v>293.81666666666661</v>
      </c>
      <c r="K379" s="31">
        <v>286.64999999999998</v>
      </c>
      <c r="L379" s="31">
        <v>280</v>
      </c>
      <c r="M379" s="31">
        <v>1.9227799999999999</v>
      </c>
      <c r="N379" s="1"/>
      <c r="O379" s="1"/>
    </row>
    <row r="380" spans="1:15" ht="12.75" customHeight="1">
      <c r="A380" s="31">
        <v>370</v>
      </c>
      <c r="B380" s="31" t="s">
        <v>497</v>
      </c>
      <c r="C380" s="31">
        <v>1114.75</v>
      </c>
      <c r="D380" s="40">
        <v>1120.8166666666666</v>
      </c>
      <c r="E380" s="40">
        <v>1081.9333333333332</v>
      </c>
      <c r="F380" s="40">
        <v>1049.1166666666666</v>
      </c>
      <c r="G380" s="40">
        <v>1010.2333333333331</v>
      </c>
      <c r="H380" s="40">
        <v>1153.6333333333332</v>
      </c>
      <c r="I380" s="40">
        <v>1192.5166666666664</v>
      </c>
      <c r="J380" s="40">
        <v>1225.3333333333333</v>
      </c>
      <c r="K380" s="31">
        <v>1159.7</v>
      </c>
      <c r="L380" s="31">
        <v>1088</v>
      </c>
      <c r="M380" s="31">
        <v>3.7298</v>
      </c>
      <c r="N380" s="1"/>
      <c r="O380" s="1"/>
    </row>
    <row r="381" spans="1:15" ht="12.75" customHeight="1">
      <c r="A381" s="31">
        <v>371</v>
      </c>
      <c r="B381" s="31" t="s">
        <v>498</v>
      </c>
      <c r="C381" s="31">
        <v>32.5</v>
      </c>
      <c r="D381" s="40">
        <v>32.416666666666664</v>
      </c>
      <c r="E381" s="40">
        <v>31.633333333333326</v>
      </c>
      <c r="F381" s="40">
        <v>30.766666666666662</v>
      </c>
      <c r="G381" s="40">
        <v>29.983333333333324</v>
      </c>
      <c r="H381" s="40">
        <v>33.283333333333331</v>
      </c>
      <c r="I381" s="40">
        <v>34.066666666666677</v>
      </c>
      <c r="J381" s="40">
        <v>34.93333333333333</v>
      </c>
      <c r="K381" s="31">
        <v>33.200000000000003</v>
      </c>
      <c r="L381" s="31">
        <v>31.55</v>
      </c>
      <c r="M381" s="31">
        <v>147.68852000000001</v>
      </c>
      <c r="N381" s="1"/>
      <c r="O381" s="1"/>
    </row>
    <row r="382" spans="1:15" ht="12.75" customHeight="1">
      <c r="A382" s="31">
        <v>372</v>
      </c>
      <c r="B382" s="31" t="s">
        <v>499</v>
      </c>
      <c r="C382" s="31">
        <v>238.35</v>
      </c>
      <c r="D382" s="40">
        <v>237.81666666666663</v>
      </c>
      <c r="E382" s="40">
        <v>232.18333333333328</v>
      </c>
      <c r="F382" s="40">
        <v>226.01666666666665</v>
      </c>
      <c r="G382" s="40">
        <v>220.3833333333333</v>
      </c>
      <c r="H382" s="40">
        <v>243.98333333333326</v>
      </c>
      <c r="I382" s="40">
        <v>249.61666666666665</v>
      </c>
      <c r="J382" s="40">
        <v>255.78333333333325</v>
      </c>
      <c r="K382" s="31">
        <v>243.45</v>
      </c>
      <c r="L382" s="31">
        <v>231.65</v>
      </c>
      <c r="M382" s="31">
        <v>19.540669999999999</v>
      </c>
      <c r="N382" s="1"/>
      <c r="O382" s="1"/>
    </row>
    <row r="383" spans="1:15" ht="12.75" customHeight="1">
      <c r="A383" s="31">
        <v>373</v>
      </c>
      <c r="B383" s="31" t="s">
        <v>500</v>
      </c>
      <c r="C383" s="31">
        <v>634.70000000000005</v>
      </c>
      <c r="D383" s="40">
        <v>638.7833333333333</v>
      </c>
      <c r="E383" s="40">
        <v>628.91666666666663</v>
      </c>
      <c r="F383" s="40">
        <v>623.13333333333333</v>
      </c>
      <c r="G383" s="40">
        <v>613.26666666666665</v>
      </c>
      <c r="H383" s="40">
        <v>644.56666666666661</v>
      </c>
      <c r="I383" s="40">
        <v>654.43333333333339</v>
      </c>
      <c r="J383" s="40">
        <v>660.21666666666658</v>
      </c>
      <c r="K383" s="31">
        <v>648.65</v>
      </c>
      <c r="L383" s="31">
        <v>633</v>
      </c>
      <c r="M383" s="31">
        <v>2.4584600000000001</v>
      </c>
      <c r="N383" s="1"/>
      <c r="O383" s="1"/>
    </row>
    <row r="384" spans="1:15" ht="12.75" customHeight="1">
      <c r="A384" s="31">
        <v>374</v>
      </c>
      <c r="B384" s="31" t="s">
        <v>501</v>
      </c>
      <c r="C384" s="31">
        <v>282.45</v>
      </c>
      <c r="D384" s="40">
        <v>285.78333333333336</v>
      </c>
      <c r="E384" s="40">
        <v>276.56666666666672</v>
      </c>
      <c r="F384" s="40">
        <v>270.68333333333334</v>
      </c>
      <c r="G384" s="40">
        <v>261.4666666666667</v>
      </c>
      <c r="H384" s="40">
        <v>291.66666666666674</v>
      </c>
      <c r="I384" s="40">
        <v>300.88333333333333</v>
      </c>
      <c r="J384" s="40">
        <v>306.76666666666677</v>
      </c>
      <c r="K384" s="31">
        <v>295</v>
      </c>
      <c r="L384" s="31">
        <v>279.89999999999998</v>
      </c>
      <c r="M384" s="31">
        <v>21.858460000000001</v>
      </c>
      <c r="N384" s="1"/>
      <c r="O384" s="1"/>
    </row>
    <row r="385" spans="1:15" ht="12.75" customHeight="1">
      <c r="A385" s="31">
        <v>375</v>
      </c>
      <c r="B385" s="31" t="s">
        <v>502</v>
      </c>
      <c r="C385" s="31">
        <v>80.5</v>
      </c>
      <c r="D385" s="40">
        <v>81</v>
      </c>
      <c r="E385" s="40">
        <v>79.55</v>
      </c>
      <c r="F385" s="40">
        <v>78.599999999999994</v>
      </c>
      <c r="G385" s="40">
        <v>77.149999999999991</v>
      </c>
      <c r="H385" s="40">
        <v>81.95</v>
      </c>
      <c r="I385" s="40">
        <v>83.399999999999991</v>
      </c>
      <c r="J385" s="40">
        <v>84.350000000000009</v>
      </c>
      <c r="K385" s="31">
        <v>82.45</v>
      </c>
      <c r="L385" s="31">
        <v>80.05</v>
      </c>
      <c r="M385" s="31">
        <v>23.151399999999999</v>
      </c>
      <c r="N385" s="1"/>
      <c r="O385" s="1"/>
    </row>
    <row r="386" spans="1:15" ht="12.75" customHeight="1">
      <c r="A386" s="31">
        <v>376</v>
      </c>
      <c r="B386" s="31" t="s">
        <v>503</v>
      </c>
      <c r="C386" s="31">
        <v>2220.4</v>
      </c>
      <c r="D386" s="40">
        <v>2176</v>
      </c>
      <c r="E386" s="40">
        <v>2127</v>
      </c>
      <c r="F386" s="40">
        <v>2033.6</v>
      </c>
      <c r="G386" s="40">
        <v>1984.6</v>
      </c>
      <c r="H386" s="40">
        <v>2269.4</v>
      </c>
      <c r="I386" s="40">
        <v>2318.4</v>
      </c>
      <c r="J386" s="40">
        <v>2411.8000000000002</v>
      </c>
      <c r="K386" s="31">
        <v>2225</v>
      </c>
      <c r="L386" s="31">
        <v>2082.6</v>
      </c>
      <c r="M386" s="31">
        <v>0.40242</v>
      </c>
      <c r="N386" s="1"/>
      <c r="O386" s="1"/>
    </row>
    <row r="387" spans="1:15" ht="12.75" customHeight="1">
      <c r="A387" s="31">
        <v>377</v>
      </c>
      <c r="B387" s="31" t="s">
        <v>504</v>
      </c>
      <c r="C387" s="31">
        <v>455.55</v>
      </c>
      <c r="D387" s="40">
        <v>457.18333333333334</v>
      </c>
      <c r="E387" s="40">
        <v>449.36666666666667</v>
      </c>
      <c r="F387" s="40">
        <v>443.18333333333334</v>
      </c>
      <c r="G387" s="40">
        <v>435.36666666666667</v>
      </c>
      <c r="H387" s="40">
        <v>463.36666666666667</v>
      </c>
      <c r="I387" s="40">
        <v>471.18333333333339</v>
      </c>
      <c r="J387" s="40">
        <v>477.36666666666667</v>
      </c>
      <c r="K387" s="31">
        <v>465</v>
      </c>
      <c r="L387" s="31">
        <v>451</v>
      </c>
      <c r="M387" s="31">
        <v>5.5319200000000004</v>
      </c>
      <c r="N387" s="1"/>
      <c r="O387" s="1"/>
    </row>
    <row r="388" spans="1:15" ht="12.75" customHeight="1">
      <c r="A388" s="31">
        <v>378</v>
      </c>
      <c r="B388" s="31" t="s">
        <v>505</v>
      </c>
      <c r="C388" s="31">
        <v>148.75</v>
      </c>
      <c r="D388" s="40">
        <v>147.54999999999998</v>
      </c>
      <c r="E388" s="40">
        <v>143.64999999999998</v>
      </c>
      <c r="F388" s="40">
        <v>138.54999999999998</v>
      </c>
      <c r="G388" s="40">
        <v>134.64999999999998</v>
      </c>
      <c r="H388" s="40">
        <v>152.64999999999998</v>
      </c>
      <c r="I388" s="40">
        <v>156.55000000000001</v>
      </c>
      <c r="J388" s="40">
        <v>161.64999999999998</v>
      </c>
      <c r="K388" s="31">
        <v>151.44999999999999</v>
      </c>
      <c r="L388" s="31">
        <v>142.44999999999999</v>
      </c>
      <c r="M388" s="31">
        <v>28.299109999999999</v>
      </c>
      <c r="N388" s="1"/>
      <c r="O388" s="1"/>
    </row>
    <row r="389" spans="1:15" ht="12.75" customHeight="1">
      <c r="A389" s="31">
        <v>379</v>
      </c>
      <c r="B389" s="31" t="s">
        <v>506</v>
      </c>
      <c r="C389" s="31">
        <v>1337.8</v>
      </c>
      <c r="D389" s="40">
        <v>1331.5666666666668</v>
      </c>
      <c r="E389" s="40">
        <v>1303.1333333333337</v>
      </c>
      <c r="F389" s="40">
        <v>1268.4666666666669</v>
      </c>
      <c r="G389" s="40">
        <v>1240.0333333333338</v>
      </c>
      <c r="H389" s="40">
        <v>1366.2333333333336</v>
      </c>
      <c r="I389" s="40">
        <v>1394.6666666666665</v>
      </c>
      <c r="J389" s="40">
        <v>1429.3333333333335</v>
      </c>
      <c r="K389" s="31">
        <v>1360</v>
      </c>
      <c r="L389" s="31">
        <v>1296.9000000000001</v>
      </c>
      <c r="M389" s="31">
        <v>2.3597600000000001</v>
      </c>
      <c r="N389" s="1"/>
      <c r="O389" s="1"/>
    </row>
    <row r="390" spans="1:15" ht="12.75" customHeight="1">
      <c r="A390" s="31">
        <v>380</v>
      </c>
      <c r="B390" s="31" t="s">
        <v>188</v>
      </c>
      <c r="C390" s="31">
        <v>2700.4</v>
      </c>
      <c r="D390" s="40">
        <v>2711.5499999999997</v>
      </c>
      <c r="E390" s="40">
        <v>2680.3499999999995</v>
      </c>
      <c r="F390" s="40">
        <v>2660.2999999999997</v>
      </c>
      <c r="G390" s="40">
        <v>2629.0999999999995</v>
      </c>
      <c r="H390" s="40">
        <v>2731.5999999999995</v>
      </c>
      <c r="I390" s="40">
        <v>2762.7999999999993</v>
      </c>
      <c r="J390" s="40">
        <v>2782.8499999999995</v>
      </c>
      <c r="K390" s="31">
        <v>2742.75</v>
      </c>
      <c r="L390" s="31">
        <v>2691.5</v>
      </c>
      <c r="M390" s="31">
        <v>58.659260000000003</v>
      </c>
      <c r="N390" s="1"/>
      <c r="O390" s="1"/>
    </row>
    <row r="391" spans="1:15" ht="12.75" customHeight="1">
      <c r="A391" s="31">
        <v>381</v>
      </c>
      <c r="B391" s="31" t="s">
        <v>507</v>
      </c>
      <c r="C391" s="31">
        <v>121</v>
      </c>
      <c r="D391" s="40">
        <v>121.95</v>
      </c>
      <c r="E391" s="40">
        <v>117.35000000000001</v>
      </c>
      <c r="F391" s="40">
        <v>113.7</v>
      </c>
      <c r="G391" s="40">
        <v>109.10000000000001</v>
      </c>
      <c r="H391" s="40">
        <v>125.60000000000001</v>
      </c>
      <c r="I391" s="40">
        <v>130.19999999999999</v>
      </c>
      <c r="J391" s="40">
        <v>133.85000000000002</v>
      </c>
      <c r="K391" s="31">
        <v>126.55</v>
      </c>
      <c r="L391" s="31">
        <v>118.3</v>
      </c>
      <c r="M391" s="31">
        <v>0.57542000000000004</v>
      </c>
      <c r="N391" s="1"/>
      <c r="O391" s="1"/>
    </row>
    <row r="392" spans="1:15" ht="12.75" customHeight="1">
      <c r="A392" s="31">
        <v>382</v>
      </c>
      <c r="B392" s="31" t="s">
        <v>508</v>
      </c>
      <c r="C392" s="31">
        <v>1444.7</v>
      </c>
      <c r="D392" s="40">
        <v>1449.3333333333333</v>
      </c>
      <c r="E392" s="40">
        <v>1416.3666666666666</v>
      </c>
      <c r="F392" s="40">
        <v>1388.0333333333333</v>
      </c>
      <c r="G392" s="40">
        <v>1355.0666666666666</v>
      </c>
      <c r="H392" s="40">
        <v>1477.6666666666665</v>
      </c>
      <c r="I392" s="40">
        <v>1510.6333333333332</v>
      </c>
      <c r="J392" s="40">
        <v>1538.9666666666665</v>
      </c>
      <c r="K392" s="31">
        <v>1482.3</v>
      </c>
      <c r="L392" s="31">
        <v>1421</v>
      </c>
      <c r="M392" s="31">
        <v>0.50288999999999995</v>
      </c>
      <c r="N392" s="1"/>
      <c r="O392" s="1"/>
    </row>
    <row r="393" spans="1:15" ht="12.75" customHeight="1">
      <c r="A393" s="31">
        <v>383</v>
      </c>
      <c r="B393" s="31" t="s">
        <v>509</v>
      </c>
      <c r="C393" s="31">
        <v>2083.4499999999998</v>
      </c>
      <c r="D393" s="40">
        <v>2104.15</v>
      </c>
      <c r="E393" s="40">
        <v>2024.3000000000002</v>
      </c>
      <c r="F393" s="40">
        <v>1965.15</v>
      </c>
      <c r="G393" s="40">
        <v>1885.3000000000002</v>
      </c>
      <c r="H393" s="40">
        <v>2163.3000000000002</v>
      </c>
      <c r="I393" s="40">
        <v>2243.1499999999996</v>
      </c>
      <c r="J393" s="40">
        <v>2302.3000000000002</v>
      </c>
      <c r="K393" s="31">
        <v>2184</v>
      </c>
      <c r="L393" s="31">
        <v>2045</v>
      </c>
      <c r="M393" s="31">
        <v>2.10215</v>
      </c>
      <c r="N393" s="1"/>
      <c r="O393" s="1"/>
    </row>
    <row r="394" spans="1:15" ht="12.75" customHeight="1">
      <c r="A394" s="31">
        <v>384</v>
      </c>
      <c r="B394" s="31" t="s">
        <v>276</v>
      </c>
      <c r="C394" s="31">
        <v>1103.25</v>
      </c>
      <c r="D394" s="40">
        <v>1101.1000000000001</v>
      </c>
      <c r="E394" s="40">
        <v>1085.2000000000003</v>
      </c>
      <c r="F394" s="40">
        <v>1067.1500000000001</v>
      </c>
      <c r="G394" s="40">
        <v>1051.2500000000002</v>
      </c>
      <c r="H394" s="40">
        <v>1119.1500000000003</v>
      </c>
      <c r="I394" s="40">
        <v>1135.0500000000004</v>
      </c>
      <c r="J394" s="40">
        <v>1153.1000000000004</v>
      </c>
      <c r="K394" s="31">
        <v>1117</v>
      </c>
      <c r="L394" s="31">
        <v>1083.05</v>
      </c>
      <c r="M394" s="31">
        <v>8.5027699999999999</v>
      </c>
      <c r="N394" s="1"/>
      <c r="O394" s="1"/>
    </row>
    <row r="395" spans="1:15" ht="12.75" customHeight="1">
      <c r="A395" s="31">
        <v>385</v>
      </c>
      <c r="B395" s="31" t="s">
        <v>190</v>
      </c>
      <c r="C395" s="31">
        <v>1168.75</v>
      </c>
      <c r="D395" s="40">
        <v>1175.8833333333334</v>
      </c>
      <c r="E395" s="40">
        <v>1148.7666666666669</v>
      </c>
      <c r="F395" s="40">
        <v>1128.7833333333335</v>
      </c>
      <c r="G395" s="40">
        <v>1101.666666666667</v>
      </c>
      <c r="H395" s="40">
        <v>1195.8666666666668</v>
      </c>
      <c r="I395" s="40">
        <v>1222.9833333333331</v>
      </c>
      <c r="J395" s="40">
        <v>1242.9666666666667</v>
      </c>
      <c r="K395" s="31">
        <v>1203</v>
      </c>
      <c r="L395" s="31">
        <v>1155.9000000000001</v>
      </c>
      <c r="M395" s="31">
        <v>20.632770000000001</v>
      </c>
      <c r="N395" s="1"/>
      <c r="O395" s="1"/>
    </row>
    <row r="396" spans="1:15" ht="12.75" customHeight="1">
      <c r="A396" s="31">
        <v>386</v>
      </c>
      <c r="B396" s="31" t="s">
        <v>510</v>
      </c>
      <c r="C396" s="31">
        <v>483.35</v>
      </c>
      <c r="D396" s="40">
        <v>483.66666666666669</v>
      </c>
      <c r="E396" s="40">
        <v>474.68333333333339</v>
      </c>
      <c r="F396" s="40">
        <v>466.01666666666671</v>
      </c>
      <c r="G396" s="40">
        <v>457.03333333333342</v>
      </c>
      <c r="H396" s="40">
        <v>492.33333333333337</v>
      </c>
      <c r="I396" s="40">
        <v>501.31666666666661</v>
      </c>
      <c r="J396" s="40">
        <v>509.98333333333335</v>
      </c>
      <c r="K396" s="31">
        <v>492.65</v>
      </c>
      <c r="L396" s="31">
        <v>475</v>
      </c>
      <c r="M396" s="31">
        <v>1.5143200000000001</v>
      </c>
      <c r="N396" s="1"/>
      <c r="O396" s="1"/>
    </row>
    <row r="397" spans="1:15" ht="12.75" customHeight="1">
      <c r="A397" s="31">
        <v>387</v>
      </c>
      <c r="B397" s="31" t="s">
        <v>511</v>
      </c>
      <c r="C397" s="31">
        <v>30</v>
      </c>
      <c r="D397" s="40">
        <v>30.183333333333334</v>
      </c>
      <c r="E397" s="40">
        <v>29.216666666666669</v>
      </c>
      <c r="F397" s="40">
        <v>28.433333333333334</v>
      </c>
      <c r="G397" s="40">
        <v>27.466666666666669</v>
      </c>
      <c r="H397" s="40">
        <v>30.966666666666669</v>
      </c>
      <c r="I397" s="40">
        <v>31.93333333333333</v>
      </c>
      <c r="J397" s="40">
        <v>32.716666666666669</v>
      </c>
      <c r="K397" s="31">
        <v>31.15</v>
      </c>
      <c r="L397" s="31">
        <v>29.4</v>
      </c>
      <c r="M397" s="31">
        <v>58.44162</v>
      </c>
      <c r="N397" s="1"/>
      <c r="O397" s="1"/>
    </row>
    <row r="398" spans="1:15" ht="12.75" customHeight="1">
      <c r="A398" s="31">
        <v>388</v>
      </c>
      <c r="B398" s="31" t="s">
        <v>512</v>
      </c>
      <c r="C398" s="31">
        <v>3124.5</v>
      </c>
      <c r="D398" s="40">
        <v>3156.85</v>
      </c>
      <c r="E398" s="40">
        <v>3063.7</v>
      </c>
      <c r="F398" s="40">
        <v>3002.9</v>
      </c>
      <c r="G398" s="40">
        <v>2909.75</v>
      </c>
      <c r="H398" s="40">
        <v>3217.6499999999996</v>
      </c>
      <c r="I398" s="40">
        <v>3310.8</v>
      </c>
      <c r="J398" s="40">
        <v>3371.5999999999995</v>
      </c>
      <c r="K398" s="31">
        <v>3250</v>
      </c>
      <c r="L398" s="31">
        <v>3096.05</v>
      </c>
      <c r="M398" s="31">
        <v>0.32316</v>
      </c>
      <c r="N398" s="1"/>
      <c r="O398" s="1"/>
    </row>
    <row r="399" spans="1:15" ht="12.75" customHeight="1">
      <c r="A399" s="31">
        <v>389</v>
      </c>
      <c r="B399" s="31" t="s">
        <v>194</v>
      </c>
      <c r="C399" s="31">
        <v>2209.1</v>
      </c>
      <c r="D399" s="40">
        <v>2229.25</v>
      </c>
      <c r="E399" s="40">
        <v>2155.5</v>
      </c>
      <c r="F399" s="40">
        <v>2101.9</v>
      </c>
      <c r="G399" s="40">
        <v>2028.15</v>
      </c>
      <c r="H399" s="40">
        <v>2282.85</v>
      </c>
      <c r="I399" s="40">
        <v>2356.6</v>
      </c>
      <c r="J399" s="40">
        <v>2410.1999999999998</v>
      </c>
      <c r="K399" s="31">
        <v>2303</v>
      </c>
      <c r="L399" s="31">
        <v>2175.65</v>
      </c>
      <c r="M399" s="31">
        <v>16.91384</v>
      </c>
      <c r="N399" s="1"/>
      <c r="O399" s="1"/>
    </row>
    <row r="400" spans="1:15" ht="12.75" customHeight="1">
      <c r="A400" s="31">
        <v>390</v>
      </c>
      <c r="B400" s="31" t="s">
        <v>277</v>
      </c>
      <c r="C400" s="31">
        <v>8119.9</v>
      </c>
      <c r="D400" s="40">
        <v>8051.3</v>
      </c>
      <c r="E400" s="40">
        <v>7949.6</v>
      </c>
      <c r="F400" s="40">
        <v>7779.3</v>
      </c>
      <c r="G400" s="40">
        <v>7677.6</v>
      </c>
      <c r="H400" s="40">
        <v>8221.6</v>
      </c>
      <c r="I400" s="40">
        <v>8323.2999999999993</v>
      </c>
      <c r="J400" s="40">
        <v>8493.6</v>
      </c>
      <c r="K400" s="31">
        <v>8153</v>
      </c>
      <c r="L400" s="31">
        <v>7881</v>
      </c>
      <c r="M400" s="31">
        <v>0.14798</v>
      </c>
      <c r="N400" s="1"/>
      <c r="O400" s="1"/>
    </row>
    <row r="401" spans="1:15" ht="12.75" customHeight="1">
      <c r="A401" s="31">
        <v>391</v>
      </c>
      <c r="B401" s="31" t="s">
        <v>513</v>
      </c>
      <c r="C401" s="31">
        <v>7596.85</v>
      </c>
      <c r="D401" s="40">
        <v>7702.1833333333334</v>
      </c>
      <c r="E401" s="40">
        <v>7469.3666666666668</v>
      </c>
      <c r="F401" s="40">
        <v>7341.8833333333332</v>
      </c>
      <c r="G401" s="40">
        <v>7109.0666666666666</v>
      </c>
      <c r="H401" s="40">
        <v>7829.666666666667</v>
      </c>
      <c r="I401" s="40">
        <v>8062.4833333333345</v>
      </c>
      <c r="J401" s="40">
        <v>8189.9666666666672</v>
      </c>
      <c r="K401" s="31">
        <v>7935</v>
      </c>
      <c r="L401" s="31">
        <v>7574.7</v>
      </c>
      <c r="M401" s="31">
        <v>0.19297</v>
      </c>
      <c r="N401" s="1"/>
      <c r="O401" s="1"/>
    </row>
    <row r="402" spans="1:15" ht="12.75" customHeight="1">
      <c r="A402" s="31">
        <v>392</v>
      </c>
      <c r="B402" s="31" t="s">
        <v>514</v>
      </c>
      <c r="C402" s="31">
        <v>114.5</v>
      </c>
      <c r="D402" s="40">
        <v>115.08333333333333</v>
      </c>
      <c r="E402" s="40">
        <v>112.96666666666665</v>
      </c>
      <c r="F402" s="40">
        <v>111.43333333333332</v>
      </c>
      <c r="G402" s="40">
        <v>109.31666666666665</v>
      </c>
      <c r="H402" s="40">
        <v>116.61666666666666</v>
      </c>
      <c r="I402" s="40">
        <v>118.73333333333333</v>
      </c>
      <c r="J402" s="40">
        <v>120.26666666666667</v>
      </c>
      <c r="K402" s="31">
        <v>117.2</v>
      </c>
      <c r="L402" s="31">
        <v>113.55</v>
      </c>
      <c r="M402" s="31">
        <v>6.7328099999999997</v>
      </c>
      <c r="N402" s="1"/>
      <c r="O402" s="1"/>
    </row>
    <row r="403" spans="1:15" ht="12.75" customHeight="1">
      <c r="A403" s="31">
        <v>393</v>
      </c>
      <c r="B403" s="31" t="s">
        <v>515</v>
      </c>
      <c r="C403" s="31">
        <v>205.1</v>
      </c>
      <c r="D403" s="40">
        <v>206.58333333333334</v>
      </c>
      <c r="E403" s="40">
        <v>201.51666666666668</v>
      </c>
      <c r="F403" s="40">
        <v>197.93333333333334</v>
      </c>
      <c r="G403" s="40">
        <v>192.86666666666667</v>
      </c>
      <c r="H403" s="40">
        <v>210.16666666666669</v>
      </c>
      <c r="I403" s="40">
        <v>215.23333333333335</v>
      </c>
      <c r="J403" s="40">
        <v>218.81666666666669</v>
      </c>
      <c r="K403" s="31">
        <v>211.65</v>
      </c>
      <c r="L403" s="31">
        <v>203</v>
      </c>
      <c r="M403" s="31">
        <v>6.1692600000000004</v>
      </c>
      <c r="N403" s="1"/>
      <c r="O403" s="1"/>
    </row>
    <row r="404" spans="1:15" ht="12.75" customHeight="1">
      <c r="A404" s="31">
        <v>394</v>
      </c>
      <c r="B404" s="31" t="s">
        <v>516</v>
      </c>
      <c r="C404" s="31">
        <v>309.05</v>
      </c>
      <c r="D404" s="40">
        <v>311.3</v>
      </c>
      <c r="E404" s="40">
        <v>303.75</v>
      </c>
      <c r="F404" s="40">
        <v>298.45</v>
      </c>
      <c r="G404" s="40">
        <v>290.89999999999998</v>
      </c>
      <c r="H404" s="40">
        <v>316.60000000000002</v>
      </c>
      <c r="I404" s="40">
        <v>324.15000000000009</v>
      </c>
      <c r="J404" s="40">
        <v>329.45000000000005</v>
      </c>
      <c r="K404" s="31">
        <v>318.85000000000002</v>
      </c>
      <c r="L404" s="31">
        <v>306</v>
      </c>
      <c r="M404" s="31">
        <v>1.2244699999999999</v>
      </c>
      <c r="N404" s="1"/>
      <c r="O404" s="1"/>
    </row>
    <row r="405" spans="1:15" ht="12.75" customHeight="1">
      <c r="A405" s="31">
        <v>395</v>
      </c>
      <c r="B405" s="31" t="s">
        <v>517</v>
      </c>
      <c r="C405" s="31">
        <v>2505.85</v>
      </c>
      <c r="D405" s="40">
        <v>2504.4833333333336</v>
      </c>
      <c r="E405" s="40">
        <v>2412.9666666666672</v>
      </c>
      <c r="F405" s="40">
        <v>2320.0833333333335</v>
      </c>
      <c r="G405" s="40">
        <v>2228.5666666666671</v>
      </c>
      <c r="H405" s="40">
        <v>2597.3666666666672</v>
      </c>
      <c r="I405" s="40">
        <v>2688.8833333333337</v>
      </c>
      <c r="J405" s="40">
        <v>2781.7666666666673</v>
      </c>
      <c r="K405" s="31">
        <v>2596</v>
      </c>
      <c r="L405" s="31">
        <v>2411.6</v>
      </c>
      <c r="M405" s="31">
        <v>0.47373999999999999</v>
      </c>
      <c r="N405" s="1"/>
      <c r="O405" s="1"/>
    </row>
    <row r="406" spans="1:15" ht="12.75" customHeight="1">
      <c r="A406" s="31">
        <v>396</v>
      </c>
      <c r="B406" s="31" t="s">
        <v>518</v>
      </c>
      <c r="C406" s="31">
        <v>591.5</v>
      </c>
      <c r="D406" s="40">
        <v>595.86666666666667</v>
      </c>
      <c r="E406" s="40">
        <v>583.73333333333335</v>
      </c>
      <c r="F406" s="40">
        <v>575.9666666666667</v>
      </c>
      <c r="G406" s="40">
        <v>563.83333333333337</v>
      </c>
      <c r="H406" s="40">
        <v>603.63333333333333</v>
      </c>
      <c r="I406" s="40">
        <v>615.76666666666677</v>
      </c>
      <c r="J406" s="40">
        <v>623.5333333333333</v>
      </c>
      <c r="K406" s="31">
        <v>608</v>
      </c>
      <c r="L406" s="31">
        <v>588.1</v>
      </c>
      <c r="M406" s="31">
        <v>2.5091000000000001</v>
      </c>
      <c r="N406" s="1"/>
      <c r="O406" s="1"/>
    </row>
    <row r="407" spans="1:15" ht="12.75" customHeight="1">
      <c r="A407" s="31">
        <v>397</v>
      </c>
      <c r="B407" s="31" t="s">
        <v>519</v>
      </c>
      <c r="C407" s="31">
        <v>133.9</v>
      </c>
      <c r="D407" s="40">
        <v>133.75</v>
      </c>
      <c r="E407" s="40">
        <v>129.9</v>
      </c>
      <c r="F407" s="40">
        <v>125.9</v>
      </c>
      <c r="G407" s="40">
        <v>122.05000000000001</v>
      </c>
      <c r="H407" s="40">
        <v>137.75</v>
      </c>
      <c r="I407" s="40">
        <v>141.60000000000002</v>
      </c>
      <c r="J407" s="40">
        <v>145.6</v>
      </c>
      <c r="K407" s="31">
        <v>137.6</v>
      </c>
      <c r="L407" s="31">
        <v>129.75</v>
      </c>
      <c r="M407" s="31">
        <v>29.57685</v>
      </c>
      <c r="N407" s="1"/>
      <c r="O407" s="1"/>
    </row>
    <row r="408" spans="1:15" ht="12.75" customHeight="1">
      <c r="A408" s="31">
        <v>398</v>
      </c>
      <c r="B408" s="31" t="s">
        <v>520</v>
      </c>
      <c r="C408" s="31">
        <v>280.60000000000002</v>
      </c>
      <c r="D408" s="40">
        <v>285.86666666666667</v>
      </c>
      <c r="E408" s="40">
        <v>271.88333333333333</v>
      </c>
      <c r="F408" s="40">
        <v>263.16666666666663</v>
      </c>
      <c r="G408" s="40">
        <v>249.18333333333328</v>
      </c>
      <c r="H408" s="40">
        <v>294.58333333333337</v>
      </c>
      <c r="I408" s="40">
        <v>308.56666666666672</v>
      </c>
      <c r="J408" s="40">
        <v>317.28333333333342</v>
      </c>
      <c r="K408" s="31">
        <v>299.85000000000002</v>
      </c>
      <c r="L408" s="31">
        <v>277.14999999999998</v>
      </c>
      <c r="M408" s="31">
        <v>6.4426699999999997</v>
      </c>
      <c r="N408" s="1"/>
      <c r="O408" s="1"/>
    </row>
    <row r="409" spans="1:15" ht="12.75" customHeight="1">
      <c r="A409" s="31">
        <v>399</v>
      </c>
      <c r="B409" s="31" t="s">
        <v>192</v>
      </c>
      <c r="C409" s="31">
        <v>27457.4</v>
      </c>
      <c r="D409" s="40">
        <v>27593.666666666668</v>
      </c>
      <c r="E409" s="40">
        <v>27160.083333333336</v>
      </c>
      <c r="F409" s="40">
        <v>26862.766666666666</v>
      </c>
      <c r="G409" s="40">
        <v>26429.183333333334</v>
      </c>
      <c r="H409" s="40">
        <v>27890.983333333337</v>
      </c>
      <c r="I409" s="40">
        <v>28324.566666666673</v>
      </c>
      <c r="J409" s="40">
        <v>28621.883333333339</v>
      </c>
      <c r="K409" s="31">
        <v>28027.25</v>
      </c>
      <c r="L409" s="31">
        <v>27296.35</v>
      </c>
      <c r="M409" s="31">
        <v>0.36071999999999999</v>
      </c>
      <c r="N409" s="1"/>
      <c r="O409" s="1"/>
    </row>
    <row r="410" spans="1:15" ht="12.75" customHeight="1">
      <c r="A410" s="31">
        <v>400</v>
      </c>
      <c r="B410" s="31" t="s">
        <v>521</v>
      </c>
      <c r="C410" s="31">
        <v>2287.0500000000002</v>
      </c>
      <c r="D410" s="40">
        <v>2293.0166666666669</v>
      </c>
      <c r="E410" s="40">
        <v>2119.0333333333338</v>
      </c>
      <c r="F410" s="40">
        <v>1951.0166666666669</v>
      </c>
      <c r="G410" s="40">
        <v>1777.0333333333338</v>
      </c>
      <c r="H410" s="40">
        <v>2461.0333333333338</v>
      </c>
      <c r="I410" s="40">
        <v>2635.0166666666664</v>
      </c>
      <c r="J410" s="40">
        <v>2803.0333333333338</v>
      </c>
      <c r="K410" s="31">
        <v>2467</v>
      </c>
      <c r="L410" s="31">
        <v>2125</v>
      </c>
      <c r="M410" s="31">
        <v>0.85390999999999995</v>
      </c>
      <c r="N410" s="1"/>
      <c r="O410" s="1"/>
    </row>
    <row r="411" spans="1:15" ht="12.75" customHeight="1">
      <c r="A411" s="31">
        <v>401</v>
      </c>
      <c r="B411" s="31" t="s">
        <v>195</v>
      </c>
      <c r="C411" s="31">
        <v>1438.7</v>
      </c>
      <c r="D411" s="40">
        <v>1440.0500000000002</v>
      </c>
      <c r="E411" s="40">
        <v>1405.4500000000003</v>
      </c>
      <c r="F411" s="40">
        <v>1372.2</v>
      </c>
      <c r="G411" s="40">
        <v>1337.6000000000001</v>
      </c>
      <c r="H411" s="40">
        <v>1473.3000000000004</v>
      </c>
      <c r="I411" s="40">
        <v>1507.9000000000003</v>
      </c>
      <c r="J411" s="40">
        <v>1541.1500000000005</v>
      </c>
      <c r="K411" s="31">
        <v>1474.65</v>
      </c>
      <c r="L411" s="31">
        <v>1406.8</v>
      </c>
      <c r="M411" s="31">
        <v>20.12398</v>
      </c>
      <c r="N411" s="1"/>
      <c r="O411" s="1"/>
    </row>
    <row r="412" spans="1:15" ht="12.75" customHeight="1">
      <c r="A412" s="31">
        <v>402</v>
      </c>
      <c r="B412" s="31" t="s">
        <v>193</v>
      </c>
      <c r="C412" s="31">
        <v>2210.6999999999998</v>
      </c>
      <c r="D412" s="40">
        <v>2243.5666666666666</v>
      </c>
      <c r="E412" s="40">
        <v>2169.1333333333332</v>
      </c>
      <c r="F412" s="40">
        <v>2127.5666666666666</v>
      </c>
      <c r="G412" s="40">
        <v>2053.1333333333332</v>
      </c>
      <c r="H412" s="40">
        <v>2285.1333333333332</v>
      </c>
      <c r="I412" s="40">
        <v>2359.5666666666666</v>
      </c>
      <c r="J412" s="40">
        <v>2401.1333333333332</v>
      </c>
      <c r="K412" s="31">
        <v>2318</v>
      </c>
      <c r="L412" s="31">
        <v>2202</v>
      </c>
      <c r="M412" s="31">
        <v>2.91025</v>
      </c>
      <c r="N412" s="1"/>
      <c r="O412" s="1"/>
    </row>
    <row r="413" spans="1:15" ht="12.75" customHeight="1">
      <c r="A413" s="31">
        <v>403</v>
      </c>
      <c r="B413" s="31" t="s">
        <v>522</v>
      </c>
      <c r="C413" s="31">
        <v>801.1</v>
      </c>
      <c r="D413" s="40">
        <v>798.35</v>
      </c>
      <c r="E413" s="40">
        <v>772.75</v>
      </c>
      <c r="F413" s="40">
        <v>744.4</v>
      </c>
      <c r="G413" s="40">
        <v>718.8</v>
      </c>
      <c r="H413" s="40">
        <v>826.7</v>
      </c>
      <c r="I413" s="40">
        <v>852.30000000000018</v>
      </c>
      <c r="J413" s="40">
        <v>880.65000000000009</v>
      </c>
      <c r="K413" s="31">
        <v>823.95</v>
      </c>
      <c r="L413" s="31">
        <v>770</v>
      </c>
      <c r="M413" s="31">
        <v>2.48522</v>
      </c>
      <c r="N413" s="1"/>
      <c r="O413" s="1"/>
    </row>
    <row r="414" spans="1:15" ht="12.75" customHeight="1">
      <c r="A414" s="31">
        <v>404</v>
      </c>
      <c r="B414" s="31" t="s">
        <v>523</v>
      </c>
      <c r="C414" s="31">
        <v>2585.1</v>
      </c>
      <c r="D414" s="40">
        <v>2621.7166666666667</v>
      </c>
      <c r="E414" s="40">
        <v>2515.3333333333335</v>
      </c>
      <c r="F414" s="40">
        <v>2445.5666666666666</v>
      </c>
      <c r="G414" s="40">
        <v>2339.1833333333334</v>
      </c>
      <c r="H414" s="40">
        <v>2691.4833333333336</v>
      </c>
      <c r="I414" s="40">
        <v>2797.8666666666668</v>
      </c>
      <c r="J414" s="40">
        <v>2867.6333333333337</v>
      </c>
      <c r="K414" s="31">
        <v>2728.1</v>
      </c>
      <c r="L414" s="31">
        <v>2551.9499999999998</v>
      </c>
      <c r="M414" s="31">
        <v>0.49447999999999998</v>
      </c>
      <c r="N414" s="1"/>
      <c r="O414" s="1"/>
    </row>
    <row r="415" spans="1:15" ht="12.75" customHeight="1">
      <c r="A415" s="31">
        <v>405</v>
      </c>
      <c r="B415" s="31" t="s">
        <v>524</v>
      </c>
      <c r="C415" s="31">
        <v>1372.85</v>
      </c>
      <c r="D415" s="40">
        <v>1367.4166666666667</v>
      </c>
      <c r="E415" s="40">
        <v>1323.4333333333334</v>
      </c>
      <c r="F415" s="40">
        <v>1274.0166666666667</v>
      </c>
      <c r="G415" s="40">
        <v>1230.0333333333333</v>
      </c>
      <c r="H415" s="40">
        <v>1416.8333333333335</v>
      </c>
      <c r="I415" s="40">
        <v>1460.8166666666666</v>
      </c>
      <c r="J415" s="40">
        <v>1510.2333333333336</v>
      </c>
      <c r="K415" s="31">
        <v>1411.4</v>
      </c>
      <c r="L415" s="31">
        <v>1318</v>
      </c>
      <c r="M415" s="31">
        <v>0.60041</v>
      </c>
      <c r="N415" s="1"/>
      <c r="O415" s="1"/>
    </row>
    <row r="416" spans="1:15" ht="12.75" customHeight="1">
      <c r="A416" s="31">
        <v>406</v>
      </c>
      <c r="B416" s="31" t="s">
        <v>525</v>
      </c>
      <c r="C416" s="31">
        <v>917.65</v>
      </c>
      <c r="D416" s="40">
        <v>947.18333333333339</v>
      </c>
      <c r="E416" s="40">
        <v>869.4666666666667</v>
      </c>
      <c r="F416" s="40">
        <v>821.2833333333333</v>
      </c>
      <c r="G416" s="40">
        <v>743.56666666666661</v>
      </c>
      <c r="H416" s="40">
        <v>995.36666666666679</v>
      </c>
      <c r="I416" s="40">
        <v>1073.0833333333335</v>
      </c>
      <c r="J416" s="40">
        <v>1121.2666666666669</v>
      </c>
      <c r="K416" s="31">
        <v>1024.9000000000001</v>
      </c>
      <c r="L416" s="31">
        <v>899</v>
      </c>
      <c r="M416" s="31">
        <v>10.645519999999999</v>
      </c>
      <c r="N416" s="1"/>
      <c r="O416" s="1"/>
    </row>
    <row r="417" spans="1:15" ht="12.75" customHeight="1">
      <c r="A417" s="31">
        <v>407</v>
      </c>
      <c r="B417" s="31" t="s">
        <v>526</v>
      </c>
      <c r="C417" s="31">
        <v>531.70000000000005</v>
      </c>
      <c r="D417" s="40">
        <v>535.23333333333335</v>
      </c>
      <c r="E417" s="40">
        <v>526.4666666666667</v>
      </c>
      <c r="F417" s="40">
        <v>521.23333333333335</v>
      </c>
      <c r="G417" s="40">
        <v>512.4666666666667</v>
      </c>
      <c r="H417" s="40">
        <v>540.4666666666667</v>
      </c>
      <c r="I417" s="40">
        <v>549.23333333333335</v>
      </c>
      <c r="J417" s="40">
        <v>554.4666666666667</v>
      </c>
      <c r="K417" s="31">
        <v>544</v>
      </c>
      <c r="L417" s="31">
        <v>530</v>
      </c>
      <c r="M417" s="31">
        <v>0.55518999999999996</v>
      </c>
      <c r="N417" s="1"/>
      <c r="O417" s="1"/>
    </row>
    <row r="418" spans="1:15" ht="12.75" customHeight="1">
      <c r="A418" s="31">
        <v>408</v>
      </c>
      <c r="B418" s="31" t="s">
        <v>527</v>
      </c>
      <c r="C418" s="31">
        <v>73.599999999999994</v>
      </c>
      <c r="D418" s="40">
        <v>73.833333333333329</v>
      </c>
      <c r="E418" s="40">
        <v>72.566666666666663</v>
      </c>
      <c r="F418" s="40">
        <v>71.533333333333331</v>
      </c>
      <c r="G418" s="40">
        <v>70.266666666666666</v>
      </c>
      <c r="H418" s="40">
        <v>74.86666666666666</v>
      </c>
      <c r="I418" s="40">
        <v>76.13333333333334</v>
      </c>
      <c r="J418" s="40">
        <v>77.166666666666657</v>
      </c>
      <c r="K418" s="31">
        <v>75.099999999999994</v>
      </c>
      <c r="L418" s="31">
        <v>72.8</v>
      </c>
      <c r="M418" s="31">
        <v>32.22101</v>
      </c>
      <c r="N418" s="1"/>
      <c r="O418" s="1"/>
    </row>
    <row r="419" spans="1:15" ht="12.75" customHeight="1">
      <c r="A419" s="31">
        <v>409</v>
      </c>
      <c r="B419" s="31" t="s">
        <v>528</v>
      </c>
      <c r="C419" s="31">
        <v>101.65</v>
      </c>
      <c r="D419" s="40">
        <v>102.06666666666666</v>
      </c>
      <c r="E419" s="40">
        <v>100.88333333333333</v>
      </c>
      <c r="F419" s="40">
        <v>100.11666666666666</v>
      </c>
      <c r="G419" s="40">
        <v>98.933333333333323</v>
      </c>
      <c r="H419" s="40">
        <v>102.83333333333333</v>
      </c>
      <c r="I419" s="40">
        <v>104.01666666666667</v>
      </c>
      <c r="J419" s="40">
        <v>104.78333333333333</v>
      </c>
      <c r="K419" s="31">
        <v>103.25</v>
      </c>
      <c r="L419" s="31">
        <v>101.3</v>
      </c>
      <c r="M419" s="31">
        <v>2.6688800000000001</v>
      </c>
      <c r="N419" s="1"/>
      <c r="O419" s="1"/>
    </row>
    <row r="420" spans="1:15" ht="12.75" customHeight="1">
      <c r="A420" s="31">
        <v>410</v>
      </c>
      <c r="B420" s="31" t="s">
        <v>191</v>
      </c>
      <c r="C420" s="31">
        <v>499.9</v>
      </c>
      <c r="D420" s="40">
        <v>496.83333333333331</v>
      </c>
      <c r="E420" s="40">
        <v>486.16666666666663</v>
      </c>
      <c r="F420" s="40">
        <v>472.43333333333334</v>
      </c>
      <c r="G420" s="40">
        <v>461.76666666666665</v>
      </c>
      <c r="H420" s="40">
        <v>510.56666666666661</v>
      </c>
      <c r="I420" s="40">
        <v>521.23333333333323</v>
      </c>
      <c r="J420" s="40">
        <v>534.96666666666658</v>
      </c>
      <c r="K420" s="31">
        <v>507.5</v>
      </c>
      <c r="L420" s="31">
        <v>483.1</v>
      </c>
      <c r="M420" s="31">
        <v>340.80545000000001</v>
      </c>
      <c r="N420" s="1"/>
      <c r="O420" s="1"/>
    </row>
    <row r="421" spans="1:15" ht="12.75" customHeight="1">
      <c r="A421" s="31">
        <v>411</v>
      </c>
      <c r="B421" s="31" t="s">
        <v>189</v>
      </c>
      <c r="C421" s="31">
        <v>119.45</v>
      </c>
      <c r="D421" s="40">
        <v>120.39999999999999</v>
      </c>
      <c r="E421" s="40">
        <v>117.54999999999998</v>
      </c>
      <c r="F421" s="40">
        <v>115.64999999999999</v>
      </c>
      <c r="G421" s="40">
        <v>112.79999999999998</v>
      </c>
      <c r="H421" s="40">
        <v>122.29999999999998</v>
      </c>
      <c r="I421" s="40">
        <v>125.14999999999998</v>
      </c>
      <c r="J421" s="40">
        <v>127.04999999999998</v>
      </c>
      <c r="K421" s="31">
        <v>123.25</v>
      </c>
      <c r="L421" s="31">
        <v>118.5</v>
      </c>
      <c r="M421" s="31">
        <v>340.47611999999998</v>
      </c>
      <c r="N421" s="1"/>
      <c r="O421" s="1"/>
    </row>
    <row r="422" spans="1:15" ht="12.75" customHeight="1">
      <c r="A422" s="31">
        <v>412</v>
      </c>
      <c r="B422" s="31" t="s">
        <v>529</v>
      </c>
      <c r="C422" s="31">
        <v>418</v>
      </c>
      <c r="D422" s="40">
        <v>421.09999999999997</v>
      </c>
      <c r="E422" s="40">
        <v>408.04999999999995</v>
      </c>
      <c r="F422" s="40">
        <v>398.09999999999997</v>
      </c>
      <c r="G422" s="40">
        <v>385.04999999999995</v>
      </c>
      <c r="H422" s="40">
        <v>431.04999999999995</v>
      </c>
      <c r="I422" s="40">
        <v>444.1</v>
      </c>
      <c r="J422" s="40">
        <v>454.04999999999995</v>
      </c>
      <c r="K422" s="31">
        <v>434.15</v>
      </c>
      <c r="L422" s="31">
        <v>411.15</v>
      </c>
      <c r="M422" s="31">
        <v>12.239140000000001</v>
      </c>
      <c r="N422" s="1"/>
      <c r="O422" s="1"/>
    </row>
    <row r="423" spans="1:15" ht="12.75" customHeight="1">
      <c r="A423" s="31">
        <v>413</v>
      </c>
      <c r="B423" s="31" t="s">
        <v>530</v>
      </c>
      <c r="C423" s="31">
        <v>282.85000000000002</v>
      </c>
      <c r="D423" s="40">
        <v>279.93333333333334</v>
      </c>
      <c r="E423" s="40">
        <v>274.26666666666665</v>
      </c>
      <c r="F423" s="40">
        <v>265.68333333333334</v>
      </c>
      <c r="G423" s="40">
        <v>260.01666666666665</v>
      </c>
      <c r="H423" s="40">
        <v>288.51666666666665</v>
      </c>
      <c r="I423" s="40">
        <v>294.18333333333328</v>
      </c>
      <c r="J423" s="40">
        <v>302.76666666666665</v>
      </c>
      <c r="K423" s="31">
        <v>285.60000000000002</v>
      </c>
      <c r="L423" s="31">
        <v>271.35000000000002</v>
      </c>
      <c r="M423" s="31">
        <v>12.84</v>
      </c>
      <c r="N423" s="1"/>
      <c r="O423" s="1"/>
    </row>
    <row r="424" spans="1:15" ht="12.75" customHeight="1">
      <c r="A424" s="31">
        <v>414</v>
      </c>
      <c r="B424" s="31" t="s">
        <v>531</v>
      </c>
      <c r="C424" s="31">
        <v>542.70000000000005</v>
      </c>
      <c r="D424" s="40">
        <v>545.1</v>
      </c>
      <c r="E424" s="40">
        <v>535.20000000000005</v>
      </c>
      <c r="F424" s="40">
        <v>527.70000000000005</v>
      </c>
      <c r="G424" s="40">
        <v>517.80000000000007</v>
      </c>
      <c r="H424" s="40">
        <v>552.6</v>
      </c>
      <c r="I424" s="40">
        <v>562.49999999999989</v>
      </c>
      <c r="J424" s="40">
        <v>570</v>
      </c>
      <c r="K424" s="31">
        <v>555</v>
      </c>
      <c r="L424" s="31">
        <v>537.6</v>
      </c>
      <c r="M424" s="31">
        <v>10.38888</v>
      </c>
      <c r="N424" s="1"/>
      <c r="O424" s="1"/>
    </row>
    <row r="425" spans="1:15" ht="12.75" customHeight="1">
      <c r="A425" s="31">
        <v>415</v>
      </c>
      <c r="B425" s="31" t="s">
        <v>532</v>
      </c>
      <c r="C425" s="31">
        <v>641.15</v>
      </c>
      <c r="D425" s="40">
        <v>645.9</v>
      </c>
      <c r="E425" s="40">
        <v>634.25</v>
      </c>
      <c r="F425" s="40">
        <v>627.35</v>
      </c>
      <c r="G425" s="40">
        <v>615.70000000000005</v>
      </c>
      <c r="H425" s="40">
        <v>652.79999999999995</v>
      </c>
      <c r="I425" s="40">
        <v>664.44999999999982</v>
      </c>
      <c r="J425" s="40">
        <v>671.34999999999991</v>
      </c>
      <c r="K425" s="31">
        <v>657.55</v>
      </c>
      <c r="L425" s="31">
        <v>639</v>
      </c>
      <c r="M425" s="31">
        <v>1.99977</v>
      </c>
      <c r="N425" s="1"/>
      <c r="O425" s="1"/>
    </row>
    <row r="426" spans="1:15" ht="12.75" customHeight="1">
      <c r="A426" s="31">
        <v>416</v>
      </c>
      <c r="B426" s="31" t="s">
        <v>533</v>
      </c>
      <c r="C426" s="31">
        <v>400</v>
      </c>
      <c r="D426" s="40">
        <v>401.95</v>
      </c>
      <c r="E426" s="40">
        <v>395.2</v>
      </c>
      <c r="F426" s="40">
        <v>390.4</v>
      </c>
      <c r="G426" s="40">
        <v>383.65</v>
      </c>
      <c r="H426" s="40">
        <v>406.75</v>
      </c>
      <c r="I426" s="40">
        <v>413.5</v>
      </c>
      <c r="J426" s="40">
        <v>418.3</v>
      </c>
      <c r="K426" s="31">
        <v>408.7</v>
      </c>
      <c r="L426" s="31">
        <v>397.15</v>
      </c>
      <c r="M426" s="31">
        <v>3.3582999999999998</v>
      </c>
      <c r="N426" s="1"/>
      <c r="O426" s="1"/>
    </row>
    <row r="427" spans="1:15" ht="12.75" customHeight="1">
      <c r="A427" s="31">
        <v>417</v>
      </c>
      <c r="B427" s="31" t="s">
        <v>534</v>
      </c>
      <c r="C427" s="31">
        <v>280.5</v>
      </c>
      <c r="D427" s="40">
        <v>283.45</v>
      </c>
      <c r="E427" s="40">
        <v>274.09999999999997</v>
      </c>
      <c r="F427" s="40">
        <v>267.7</v>
      </c>
      <c r="G427" s="40">
        <v>258.34999999999997</v>
      </c>
      <c r="H427" s="40">
        <v>289.84999999999997</v>
      </c>
      <c r="I427" s="40">
        <v>299.2</v>
      </c>
      <c r="J427" s="40">
        <v>305.59999999999997</v>
      </c>
      <c r="K427" s="31">
        <v>292.8</v>
      </c>
      <c r="L427" s="31">
        <v>277.05</v>
      </c>
      <c r="M427" s="31">
        <v>6.1050800000000001</v>
      </c>
      <c r="N427" s="1"/>
      <c r="O427" s="1"/>
    </row>
    <row r="428" spans="1:15" ht="12.75" customHeight="1">
      <c r="A428" s="31">
        <v>418</v>
      </c>
      <c r="B428" s="31" t="s">
        <v>196</v>
      </c>
      <c r="C428" s="31">
        <v>814.9</v>
      </c>
      <c r="D428" s="40">
        <v>819.06666666666661</v>
      </c>
      <c r="E428" s="40">
        <v>803.33333333333326</v>
      </c>
      <c r="F428" s="40">
        <v>791.76666666666665</v>
      </c>
      <c r="G428" s="40">
        <v>776.0333333333333</v>
      </c>
      <c r="H428" s="40">
        <v>830.63333333333321</v>
      </c>
      <c r="I428" s="40">
        <v>846.36666666666656</v>
      </c>
      <c r="J428" s="40">
        <v>857.93333333333317</v>
      </c>
      <c r="K428" s="31">
        <v>834.8</v>
      </c>
      <c r="L428" s="31">
        <v>807.5</v>
      </c>
      <c r="M428" s="31">
        <v>20.892520000000001</v>
      </c>
      <c r="N428" s="1"/>
      <c r="O428" s="1"/>
    </row>
    <row r="429" spans="1:15" ht="12.75" customHeight="1">
      <c r="A429" s="31">
        <v>419</v>
      </c>
      <c r="B429" s="31" t="s">
        <v>197</v>
      </c>
      <c r="C429" s="31">
        <v>543.1</v>
      </c>
      <c r="D429" s="40">
        <v>544.66666666666663</v>
      </c>
      <c r="E429" s="40">
        <v>534.43333333333328</v>
      </c>
      <c r="F429" s="40">
        <v>525.76666666666665</v>
      </c>
      <c r="G429" s="40">
        <v>515.5333333333333</v>
      </c>
      <c r="H429" s="40">
        <v>553.33333333333326</v>
      </c>
      <c r="I429" s="40">
        <v>563.56666666666661</v>
      </c>
      <c r="J429" s="40">
        <v>572.23333333333323</v>
      </c>
      <c r="K429" s="31">
        <v>554.9</v>
      </c>
      <c r="L429" s="31">
        <v>536</v>
      </c>
      <c r="M429" s="31">
        <v>13.49424</v>
      </c>
      <c r="N429" s="1"/>
      <c r="O429" s="1"/>
    </row>
    <row r="430" spans="1:15" ht="12.75" customHeight="1">
      <c r="A430" s="31">
        <v>420</v>
      </c>
      <c r="B430" s="31" t="s">
        <v>535</v>
      </c>
      <c r="C430" s="31">
        <v>3690.35</v>
      </c>
      <c r="D430" s="40">
        <v>3672.1333333333332</v>
      </c>
      <c r="E430" s="40">
        <v>3618.1666666666665</v>
      </c>
      <c r="F430" s="40">
        <v>3545.9833333333331</v>
      </c>
      <c r="G430" s="40">
        <v>3492.0166666666664</v>
      </c>
      <c r="H430" s="40">
        <v>3744.3166666666666</v>
      </c>
      <c r="I430" s="40">
        <v>3798.2833333333338</v>
      </c>
      <c r="J430" s="40">
        <v>3870.4666666666667</v>
      </c>
      <c r="K430" s="31">
        <v>3726.1</v>
      </c>
      <c r="L430" s="31">
        <v>3599.95</v>
      </c>
      <c r="M430" s="31">
        <v>6.6610000000000003E-2</v>
      </c>
      <c r="N430" s="1"/>
      <c r="O430" s="1"/>
    </row>
    <row r="431" spans="1:15" ht="12.75" customHeight="1">
      <c r="A431" s="31">
        <v>421</v>
      </c>
      <c r="B431" s="31" t="s">
        <v>536</v>
      </c>
      <c r="C431" s="31">
        <v>2509.5500000000002</v>
      </c>
      <c r="D431" s="40">
        <v>2488.2000000000003</v>
      </c>
      <c r="E431" s="40">
        <v>2451.4000000000005</v>
      </c>
      <c r="F431" s="40">
        <v>2393.2500000000005</v>
      </c>
      <c r="G431" s="40">
        <v>2356.4500000000007</v>
      </c>
      <c r="H431" s="40">
        <v>2546.3500000000004</v>
      </c>
      <c r="I431" s="40">
        <v>2583.1500000000005</v>
      </c>
      <c r="J431" s="40">
        <v>2641.3</v>
      </c>
      <c r="K431" s="31">
        <v>2525</v>
      </c>
      <c r="L431" s="31">
        <v>2430.0500000000002</v>
      </c>
      <c r="M431" s="31">
        <v>0.68937999999999999</v>
      </c>
      <c r="N431" s="1"/>
      <c r="O431" s="1"/>
    </row>
    <row r="432" spans="1:15" ht="12.75" customHeight="1">
      <c r="A432" s="31">
        <v>422</v>
      </c>
      <c r="B432" s="31" t="s">
        <v>537</v>
      </c>
      <c r="C432" s="31">
        <v>881.45</v>
      </c>
      <c r="D432" s="40">
        <v>890.5333333333333</v>
      </c>
      <c r="E432" s="40">
        <v>861.91666666666663</v>
      </c>
      <c r="F432" s="40">
        <v>842.38333333333333</v>
      </c>
      <c r="G432" s="40">
        <v>813.76666666666665</v>
      </c>
      <c r="H432" s="40">
        <v>910.06666666666661</v>
      </c>
      <c r="I432" s="40">
        <v>938.68333333333339</v>
      </c>
      <c r="J432" s="40">
        <v>958.21666666666658</v>
      </c>
      <c r="K432" s="31">
        <v>919.15</v>
      </c>
      <c r="L432" s="31">
        <v>871</v>
      </c>
      <c r="M432" s="31">
        <v>0.82</v>
      </c>
      <c r="N432" s="1"/>
      <c r="O432" s="1"/>
    </row>
    <row r="433" spans="1:15" ht="12.75" customHeight="1">
      <c r="A433" s="31">
        <v>423</v>
      </c>
      <c r="B433" s="31" t="s">
        <v>538</v>
      </c>
      <c r="C433" s="31">
        <v>468.4</v>
      </c>
      <c r="D433" s="40">
        <v>474.0333333333333</v>
      </c>
      <c r="E433" s="40">
        <v>459.36666666666662</v>
      </c>
      <c r="F433" s="40">
        <v>450.33333333333331</v>
      </c>
      <c r="G433" s="40">
        <v>435.66666666666663</v>
      </c>
      <c r="H433" s="40">
        <v>483.06666666666661</v>
      </c>
      <c r="I433" s="40">
        <v>497.73333333333335</v>
      </c>
      <c r="J433" s="40">
        <v>506.76666666666659</v>
      </c>
      <c r="K433" s="31">
        <v>488.7</v>
      </c>
      <c r="L433" s="31">
        <v>465</v>
      </c>
      <c r="M433" s="31">
        <v>4.7278000000000002</v>
      </c>
      <c r="N433" s="1"/>
      <c r="O433" s="1"/>
    </row>
    <row r="434" spans="1:15" ht="12.75" customHeight="1">
      <c r="A434" s="31">
        <v>424</v>
      </c>
      <c r="B434" s="31" t="s">
        <v>539</v>
      </c>
      <c r="C434" s="31">
        <v>362.9</v>
      </c>
      <c r="D434" s="40">
        <v>361.58333333333331</v>
      </c>
      <c r="E434" s="40">
        <v>351.16666666666663</v>
      </c>
      <c r="F434" s="40">
        <v>339.43333333333334</v>
      </c>
      <c r="G434" s="40">
        <v>329.01666666666665</v>
      </c>
      <c r="H434" s="40">
        <v>373.31666666666661</v>
      </c>
      <c r="I434" s="40">
        <v>383.73333333333323</v>
      </c>
      <c r="J434" s="40">
        <v>395.46666666666658</v>
      </c>
      <c r="K434" s="31">
        <v>372</v>
      </c>
      <c r="L434" s="31">
        <v>349.85</v>
      </c>
      <c r="M434" s="31">
        <v>2.4856699999999998</v>
      </c>
      <c r="N434" s="1"/>
      <c r="O434" s="1"/>
    </row>
    <row r="435" spans="1:15" ht="12.75" customHeight="1">
      <c r="A435" s="31">
        <v>425</v>
      </c>
      <c r="B435" s="31" t="s">
        <v>540</v>
      </c>
      <c r="C435" s="31">
        <v>2438.65</v>
      </c>
      <c r="D435" s="40">
        <v>2480.8833333333332</v>
      </c>
      <c r="E435" s="40">
        <v>2367.7666666666664</v>
      </c>
      <c r="F435" s="40">
        <v>2296.8833333333332</v>
      </c>
      <c r="G435" s="40">
        <v>2183.7666666666664</v>
      </c>
      <c r="H435" s="40">
        <v>2551.7666666666664</v>
      </c>
      <c r="I435" s="40">
        <v>2664.8833333333332</v>
      </c>
      <c r="J435" s="40">
        <v>2735.7666666666664</v>
      </c>
      <c r="K435" s="31">
        <v>2594</v>
      </c>
      <c r="L435" s="31">
        <v>2410</v>
      </c>
      <c r="M435" s="31">
        <v>1.07226</v>
      </c>
      <c r="N435" s="1"/>
      <c r="O435" s="1"/>
    </row>
    <row r="436" spans="1:15" ht="12.75" customHeight="1">
      <c r="A436" s="31">
        <v>426</v>
      </c>
      <c r="B436" s="31" t="s">
        <v>541</v>
      </c>
      <c r="C436" s="31">
        <v>731.65</v>
      </c>
      <c r="D436" s="40">
        <v>745.16666666666663</v>
      </c>
      <c r="E436" s="40">
        <v>714.48333333333323</v>
      </c>
      <c r="F436" s="40">
        <v>697.31666666666661</v>
      </c>
      <c r="G436" s="40">
        <v>666.63333333333321</v>
      </c>
      <c r="H436" s="40">
        <v>762.33333333333326</v>
      </c>
      <c r="I436" s="40">
        <v>793.01666666666665</v>
      </c>
      <c r="J436" s="40">
        <v>810.18333333333328</v>
      </c>
      <c r="K436" s="31">
        <v>775.85</v>
      </c>
      <c r="L436" s="31">
        <v>728</v>
      </c>
      <c r="M436" s="31">
        <v>1.1350499999999999</v>
      </c>
      <c r="N436" s="1"/>
      <c r="O436" s="1"/>
    </row>
    <row r="437" spans="1:15" ht="12.75" customHeight="1">
      <c r="A437" s="31">
        <v>427</v>
      </c>
      <c r="B437" s="31" t="s">
        <v>542</v>
      </c>
      <c r="C437" s="31">
        <v>536.45000000000005</v>
      </c>
      <c r="D437" s="40">
        <v>537.55000000000007</v>
      </c>
      <c r="E437" s="40">
        <v>520.10000000000014</v>
      </c>
      <c r="F437" s="40">
        <v>503.75000000000011</v>
      </c>
      <c r="G437" s="40">
        <v>486.30000000000018</v>
      </c>
      <c r="H437" s="40">
        <v>553.90000000000009</v>
      </c>
      <c r="I437" s="40">
        <v>571.35000000000014</v>
      </c>
      <c r="J437" s="40">
        <v>587.70000000000005</v>
      </c>
      <c r="K437" s="31">
        <v>555</v>
      </c>
      <c r="L437" s="31">
        <v>521.20000000000005</v>
      </c>
      <c r="M437" s="31">
        <v>3.27616</v>
      </c>
      <c r="N437" s="1"/>
      <c r="O437" s="1"/>
    </row>
    <row r="438" spans="1:15" ht="12.75" customHeight="1">
      <c r="A438" s="31">
        <v>428</v>
      </c>
      <c r="B438" s="31" t="s">
        <v>543</v>
      </c>
      <c r="C438" s="31">
        <v>7</v>
      </c>
      <c r="D438" s="40">
        <v>7.0166666666666657</v>
      </c>
      <c r="E438" s="40">
        <v>6.8333333333333313</v>
      </c>
      <c r="F438" s="40">
        <v>6.6666666666666652</v>
      </c>
      <c r="G438" s="40">
        <v>6.4833333333333307</v>
      </c>
      <c r="H438" s="40">
        <v>7.1833333333333318</v>
      </c>
      <c r="I438" s="40">
        <v>7.3666666666666654</v>
      </c>
      <c r="J438" s="40">
        <v>7.5333333333333323</v>
      </c>
      <c r="K438" s="31">
        <v>7.2</v>
      </c>
      <c r="L438" s="31">
        <v>6.85</v>
      </c>
      <c r="M438" s="31">
        <v>264.00729000000001</v>
      </c>
      <c r="N438" s="1"/>
      <c r="O438" s="1"/>
    </row>
    <row r="439" spans="1:15" ht="12.75" customHeight="1">
      <c r="A439" s="31">
        <v>429</v>
      </c>
      <c r="B439" s="31" t="s">
        <v>544</v>
      </c>
      <c r="C439" s="31">
        <v>126.85</v>
      </c>
      <c r="D439" s="40">
        <v>127.95</v>
      </c>
      <c r="E439" s="40">
        <v>123.9</v>
      </c>
      <c r="F439" s="40">
        <v>120.95</v>
      </c>
      <c r="G439" s="40">
        <v>116.9</v>
      </c>
      <c r="H439" s="40">
        <v>130.9</v>
      </c>
      <c r="I439" s="40">
        <v>134.94999999999999</v>
      </c>
      <c r="J439" s="40">
        <v>137.9</v>
      </c>
      <c r="K439" s="31">
        <v>132</v>
      </c>
      <c r="L439" s="31">
        <v>125</v>
      </c>
      <c r="M439" s="31">
        <v>0.66913</v>
      </c>
      <c r="N439" s="1"/>
      <c r="O439" s="1"/>
    </row>
    <row r="440" spans="1:15" ht="12.75" customHeight="1">
      <c r="A440" s="31">
        <v>430</v>
      </c>
      <c r="B440" s="31" t="s">
        <v>545</v>
      </c>
      <c r="C440" s="31">
        <v>1076.4000000000001</v>
      </c>
      <c r="D440" s="40">
        <v>1068.6333333333334</v>
      </c>
      <c r="E440" s="40">
        <v>1054.2666666666669</v>
      </c>
      <c r="F440" s="40">
        <v>1032.1333333333334</v>
      </c>
      <c r="G440" s="40">
        <v>1017.7666666666669</v>
      </c>
      <c r="H440" s="40">
        <v>1090.7666666666669</v>
      </c>
      <c r="I440" s="40">
        <v>1105.1333333333332</v>
      </c>
      <c r="J440" s="40">
        <v>1127.2666666666669</v>
      </c>
      <c r="K440" s="31">
        <v>1083</v>
      </c>
      <c r="L440" s="31">
        <v>1046.5</v>
      </c>
      <c r="M440" s="31">
        <v>1.9717199999999999</v>
      </c>
      <c r="N440" s="1"/>
      <c r="O440" s="1"/>
    </row>
    <row r="441" spans="1:15" ht="12.75" customHeight="1">
      <c r="A441" s="31">
        <v>431</v>
      </c>
      <c r="B441" s="31" t="s">
        <v>278</v>
      </c>
      <c r="C441" s="31">
        <v>605.95000000000005</v>
      </c>
      <c r="D441" s="40">
        <v>606.11666666666667</v>
      </c>
      <c r="E441" s="40">
        <v>599.83333333333337</v>
      </c>
      <c r="F441" s="40">
        <v>593.7166666666667</v>
      </c>
      <c r="G441" s="40">
        <v>587.43333333333339</v>
      </c>
      <c r="H441" s="40">
        <v>612.23333333333335</v>
      </c>
      <c r="I441" s="40">
        <v>618.51666666666665</v>
      </c>
      <c r="J441" s="40">
        <v>624.63333333333333</v>
      </c>
      <c r="K441" s="31">
        <v>612.4</v>
      </c>
      <c r="L441" s="31">
        <v>600</v>
      </c>
      <c r="M441" s="31">
        <v>5.5934699999999999</v>
      </c>
      <c r="N441" s="1"/>
      <c r="O441" s="1"/>
    </row>
    <row r="442" spans="1:15" ht="12.75" customHeight="1">
      <c r="A442" s="31">
        <v>432</v>
      </c>
      <c r="B442" s="31" t="s">
        <v>546</v>
      </c>
      <c r="C442" s="31">
        <v>1603.4</v>
      </c>
      <c r="D442" s="40">
        <v>1582.8333333333333</v>
      </c>
      <c r="E442" s="40">
        <v>1490.7166666666665</v>
      </c>
      <c r="F442" s="40">
        <v>1378.0333333333333</v>
      </c>
      <c r="G442" s="40">
        <v>1285.9166666666665</v>
      </c>
      <c r="H442" s="40">
        <v>1695.5166666666664</v>
      </c>
      <c r="I442" s="40">
        <v>1787.6333333333332</v>
      </c>
      <c r="J442" s="40">
        <v>1900.3166666666664</v>
      </c>
      <c r="K442" s="31">
        <v>1674.95</v>
      </c>
      <c r="L442" s="31">
        <v>1470.15</v>
      </c>
      <c r="M442" s="31">
        <v>0.84028000000000003</v>
      </c>
      <c r="N442" s="1"/>
      <c r="O442" s="1"/>
    </row>
    <row r="443" spans="1:15" ht="12.75" customHeight="1">
      <c r="A443" s="31">
        <v>433</v>
      </c>
      <c r="B443" s="31" t="s">
        <v>547</v>
      </c>
      <c r="C443" s="31">
        <v>717</v>
      </c>
      <c r="D443" s="40">
        <v>731.44999999999993</v>
      </c>
      <c r="E443" s="40">
        <v>687.89999999999986</v>
      </c>
      <c r="F443" s="40">
        <v>658.8</v>
      </c>
      <c r="G443" s="40">
        <v>615.24999999999989</v>
      </c>
      <c r="H443" s="40">
        <v>760.54999999999984</v>
      </c>
      <c r="I443" s="40">
        <v>804.0999999999998</v>
      </c>
      <c r="J443" s="40">
        <v>833.19999999999982</v>
      </c>
      <c r="K443" s="31">
        <v>775</v>
      </c>
      <c r="L443" s="31">
        <v>702.35</v>
      </c>
      <c r="M443" s="31">
        <v>6.2931400000000002</v>
      </c>
      <c r="N443" s="1"/>
      <c r="O443" s="1"/>
    </row>
    <row r="444" spans="1:15" ht="12.75" customHeight="1">
      <c r="A444" s="31">
        <v>434</v>
      </c>
      <c r="B444" s="31" t="s">
        <v>548</v>
      </c>
      <c r="C444" s="31">
        <v>9730.4</v>
      </c>
      <c r="D444" s="40">
        <v>9908.65</v>
      </c>
      <c r="E444" s="40">
        <v>9471.75</v>
      </c>
      <c r="F444" s="40">
        <v>9213.1</v>
      </c>
      <c r="G444" s="40">
        <v>8776.2000000000007</v>
      </c>
      <c r="H444" s="40">
        <v>10167.299999999999</v>
      </c>
      <c r="I444" s="40">
        <v>10604.199999999997</v>
      </c>
      <c r="J444" s="40">
        <v>10862.849999999999</v>
      </c>
      <c r="K444" s="31">
        <v>10345.549999999999</v>
      </c>
      <c r="L444" s="31">
        <v>9650</v>
      </c>
      <c r="M444" s="31">
        <v>0.69133</v>
      </c>
      <c r="N444" s="1"/>
      <c r="O444" s="1"/>
    </row>
    <row r="445" spans="1:15" ht="12.75" customHeight="1">
      <c r="A445" s="31">
        <v>435</v>
      </c>
      <c r="B445" s="31" t="s">
        <v>549</v>
      </c>
      <c r="C445" s="31">
        <v>46.15</v>
      </c>
      <c r="D445" s="40">
        <v>46.666666666666664</v>
      </c>
      <c r="E445" s="40">
        <v>45.033333333333331</v>
      </c>
      <c r="F445" s="40">
        <v>43.916666666666664</v>
      </c>
      <c r="G445" s="40">
        <v>42.283333333333331</v>
      </c>
      <c r="H445" s="40">
        <v>47.783333333333331</v>
      </c>
      <c r="I445" s="40">
        <v>49.416666666666671</v>
      </c>
      <c r="J445" s="40">
        <v>50.533333333333331</v>
      </c>
      <c r="K445" s="31">
        <v>48.3</v>
      </c>
      <c r="L445" s="31">
        <v>45.55</v>
      </c>
      <c r="M445" s="31">
        <v>231.78449000000001</v>
      </c>
      <c r="N445" s="1"/>
      <c r="O445" s="1"/>
    </row>
    <row r="446" spans="1:15" ht="12.75" customHeight="1">
      <c r="A446" s="31">
        <v>436</v>
      </c>
      <c r="B446" s="31" t="s">
        <v>209</v>
      </c>
      <c r="C446" s="31">
        <v>579.29999999999995</v>
      </c>
      <c r="D446" s="40">
        <v>580.31666666666661</v>
      </c>
      <c r="E446" s="40">
        <v>569.83333333333326</v>
      </c>
      <c r="F446" s="40">
        <v>560.36666666666667</v>
      </c>
      <c r="G446" s="40">
        <v>549.88333333333333</v>
      </c>
      <c r="H446" s="40">
        <v>589.78333333333319</v>
      </c>
      <c r="I446" s="40">
        <v>600.26666666666654</v>
      </c>
      <c r="J446" s="40">
        <v>609.73333333333312</v>
      </c>
      <c r="K446" s="31">
        <v>590.79999999999995</v>
      </c>
      <c r="L446" s="31">
        <v>570.85</v>
      </c>
      <c r="M446" s="31">
        <v>10.949730000000001</v>
      </c>
      <c r="N446" s="1"/>
      <c r="O446" s="1"/>
    </row>
    <row r="447" spans="1:15" ht="12.75" customHeight="1">
      <c r="A447" s="31">
        <v>437</v>
      </c>
      <c r="B447" s="31" t="s">
        <v>550</v>
      </c>
      <c r="C447" s="31">
        <v>997.4</v>
      </c>
      <c r="D447" s="40">
        <v>990.15</v>
      </c>
      <c r="E447" s="40">
        <v>960.3</v>
      </c>
      <c r="F447" s="40">
        <v>923.19999999999993</v>
      </c>
      <c r="G447" s="40">
        <v>893.34999999999991</v>
      </c>
      <c r="H447" s="40">
        <v>1027.25</v>
      </c>
      <c r="I447" s="40">
        <v>1057.1000000000001</v>
      </c>
      <c r="J447" s="40">
        <v>1094.2</v>
      </c>
      <c r="K447" s="31">
        <v>1020</v>
      </c>
      <c r="L447" s="31">
        <v>953.05</v>
      </c>
      <c r="M447" s="31">
        <v>3.77373</v>
      </c>
      <c r="N447" s="1"/>
      <c r="O447" s="1"/>
    </row>
    <row r="448" spans="1:15" ht="12.75" customHeight="1">
      <c r="A448" s="31">
        <v>438</v>
      </c>
      <c r="B448" s="31" t="s">
        <v>551</v>
      </c>
      <c r="C448" s="31">
        <v>17515.599999999999</v>
      </c>
      <c r="D448" s="40">
        <v>17604.533333333333</v>
      </c>
      <c r="E448" s="40">
        <v>17311.066666666666</v>
      </c>
      <c r="F448" s="40">
        <v>17106.533333333333</v>
      </c>
      <c r="G448" s="40">
        <v>16813.066666666666</v>
      </c>
      <c r="H448" s="40">
        <v>17809.066666666666</v>
      </c>
      <c r="I448" s="40">
        <v>18102.533333333333</v>
      </c>
      <c r="J448" s="40">
        <v>18307.066666666666</v>
      </c>
      <c r="K448" s="31">
        <v>17898</v>
      </c>
      <c r="L448" s="31">
        <v>17400</v>
      </c>
      <c r="M448" s="31">
        <v>8.43E-3</v>
      </c>
      <c r="N448" s="1"/>
      <c r="O448" s="1"/>
    </row>
    <row r="449" spans="1:15" ht="12.75" customHeight="1">
      <c r="A449" s="31">
        <v>439</v>
      </c>
      <c r="B449" s="31" t="s">
        <v>198</v>
      </c>
      <c r="C449" s="31">
        <v>1033.8499999999999</v>
      </c>
      <c r="D449" s="40">
        <v>1042.9166666666667</v>
      </c>
      <c r="E449" s="40">
        <v>999.98333333333358</v>
      </c>
      <c r="F449" s="40">
        <v>966.11666666666679</v>
      </c>
      <c r="G449" s="40">
        <v>923.18333333333362</v>
      </c>
      <c r="H449" s="40">
        <v>1076.7833333333335</v>
      </c>
      <c r="I449" s="40">
        <v>1119.7166666666665</v>
      </c>
      <c r="J449" s="40">
        <v>1153.5833333333335</v>
      </c>
      <c r="K449" s="31">
        <v>1085.8499999999999</v>
      </c>
      <c r="L449" s="31">
        <v>1009.05</v>
      </c>
      <c r="M449" s="31">
        <v>49.623600000000003</v>
      </c>
      <c r="N449" s="1"/>
      <c r="O449" s="1"/>
    </row>
    <row r="450" spans="1:15" ht="12.75" customHeight="1">
      <c r="A450" s="31">
        <v>440</v>
      </c>
      <c r="B450" s="31" t="s">
        <v>552</v>
      </c>
      <c r="C450" s="31">
        <v>227.05</v>
      </c>
      <c r="D450" s="40">
        <v>231.01666666666665</v>
      </c>
      <c r="E450" s="40">
        <v>220.0333333333333</v>
      </c>
      <c r="F450" s="40">
        <v>213.01666666666665</v>
      </c>
      <c r="G450" s="40">
        <v>202.0333333333333</v>
      </c>
      <c r="H450" s="40">
        <v>238.0333333333333</v>
      </c>
      <c r="I450" s="40">
        <v>249.01666666666665</v>
      </c>
      <c r="J450" s="40">
        <v>256.0333333333333</v>
      </c>
      <c r="K450" s="31">
        <v>242</v>
      </c>
      <c r="L450" s="31">
        <v>224</v>
      </c>
      <c r="M450" s="31">
        <v>51.445569999999996</v>
      </c>
      <c r="N450" s="1"/>
      <c r="O450" s="1"/>
    </row>
    <row r="451" spans="1:15" ht="12.75" customHeight="1">
      <c r="A451" s="31">
        <v>441</v>
      </c>
      <c r="B451" s="31" t="s">
        <v>553</v>
      </c>
      <c r="C451" s="31">
        <v>1442.15</v>
      </c>
      <c r="D451" s="40">
        <v>1454.1166666666668</v>
      </c>
      <c r="E451" s="40">
        <v>1389.2333333333336</v>
      </c>
      <c r="F451" s="40">
        <v>1336.3166666666668</v>
      </c>
      <c r="G451" s="40">
        <v>1271.4333333333336</v>
      </c>
      <c r="H451" s="40">
        <v>1507.0333333333335</v>
      </c>
      <c r="I451" s="40">
        <v>1571.9166666666667</v>
      </c>
      <c r="J451" s="40">
        <v>1624.8333333333335</v>
      </c>
      <c r="K451" s="31">
        <v>1519</v>
      </c>
      <c r="L451" s="31">
        <v>1401.2</v>
      </c>
      <c r="M451" s="31">
        <v>3.4090500000000001</v>
      </c>
      <c r="N451" s="1"/>
      <c r="O451" s="1"/>
    </row>
    <row r="452" spans="1:15" ht="12.75" customHeight="1">
      <c r="A452" s="31">
        <v>442</v>
      </c>
      <c r="B452" s="31" t="s">
        <v>203</v>
      </c>
      <c r="C452" s="31">
        <v>3608.85</v>
      </c>
      <c r="D452" s="40">
        <v>3605.7166666666672</v>
      </c>
      <c r="E452" s="40">
        <v>3581.4333333333343</v>
      </c>
      <c r="F452" s="40">
        <v>3554.0166666666673</v>
      </c>
      <c r="G452" s="40">
        <v>3529.7333333333345</v>
      </c>
      <c r="H452" s="40">
        <v>3633.1333333333341</v>
      </c>
      <c r="I452" s="40">
        <v>3657.416666666667</v>
      </c>
      <c r="J452" s="40">
        <v>3684.8333333333339</v>
      </c>
      <c r="K452" s="31">
        <v>3630</v>
      </c>
      <c r="L452" s="31">
        <v>3578.3</v>
      </c>
      <c r="M452" s="31">
        <v>29.336929999999999</v>
      </c>
      <c r="N452" s="1"/>
      <c r="O452" s="1"/>
    </row>
    <row r="453" spans="1:15" ht="12.75" customHeight="1">
      <c r="A453" s="31">
        <v>443</v>
      </c>
      <c r="B453" s="31" t="s">
        <v>199</v>
      </c>
      <c r="C453" s="31">
        <v>826.95</v>
      </c>
      <c r="D453" s="40">
        <v>833.79999999999984</v>
      </c>
      <c r="E453" s="40">
        <v>815.6999999999997</v>
      </c>
      <c r="F453" s="40">
        <v>804.44999999999982</v>
      </c>
      <c r="G453" s="40">
        <v>786.34999999999968</v>
      </c>
      <c r="H453" s="40">
        <v>845.04999999999973</v>
      </c>
      <c r="I453" s="40">
        <v>863.14999999999986</v>
      </c>
      <c r="J453" s="40">
        <v>874.39999999999975</v>
      </c>
      <c r="K453" s="31">
        <v>851.9</v>
      </c>
      <c r="L453" s="31">
        <v>822.55</v>
      </c>
      <c r="M453" s="31">
        <v>15.35158</v>
      </c>
      <c r="N453" s="1"/>
      <c r="O453" s="1"/>
    </row>
    <row r="454" spans="1:15" ht="12.75" customHeight="1">
      <c r="A454" s="31">
        <v>444</v>
      </c>
      <c r="B454" s="31" t="s">
        <v>279</v>
      </c>
      <c r="C454" s="31">
        <v>6178.85</v>
      </c>
      <c r="D454" s="40">
        <v>6180.583333333333</v>
      </c>
      <c r="E454" s="40">
        <v>5973.2666666666664</v>
      </c>
      <c r="F454" s="40">
        <v>5767.6833333333334</v>
      </c>
      <c r="G454" s="40">
        <v>5560.3666666666668</v>
      </c>
      <c r="H454" s="40">
        <v>6386.1666666666661</v>
      </c>
      <c r="I454" s="40">
        <v>6593.4833333333336</v>
      </c>
      <c r="J454" s="40">
        <v>6799.0666666666657</v>
      </c>
      <c r="K454" s="31">
        <v>6387.9</v>
      </c>
      <c r="L454" s="31">
        <v>5975</v>
      </c>
      <c r="M454" s="31">
        <v>2.2670499999999998</v>
      </c>
      <c r="N454" s="1"/>
      <c r="O454" s="1"/>
    </row>
    <row r="455" spans="1:15" ht="12.75" customHeight="1">
      <c r="A455" s="31">
        <v>445</v>
      </c>
      <c r="B455" s="31" t="s">
        <v>554</v>
      </c>
      <c r="C455" s="31">
        <v>1538.1</v>
      </c>
      <c r="D455" s="40">
        <v>1559.3500000000001</v>
      </c>
      <c r="E455" s="40">
        <v>1504.0000000000002</v>
      </c>
      <c r="F455" s="40">
        <v>1469.9</v>
      </c>
      <c r="G455" s="40">
        <v>1414.5500000000002</v>
      </c>
      <c r="H455" s="40">
        <v>1593.4500000000003</v>
      </c>
      <c r="I455" s="40">
        <v>1648.8000000000002</v>
      </c>
      <c r="J455" s="40">
        <v>1682.9000000000003</v>
      </c>
      <c r="K455" s="31">
        <v>1614.7</v>
      </c>
      <c r="L455" s="31">
        <v>1525.25</v>
      </c>
      <c r="M455" s="31">
        <v>1.3263100000000001</v>
      </c>
      <c r="N455" s="1"/>
      <c r="O455" s="1"/>
    </row>
    <row r="456" spans="1:15" ht="12.75" customHeight="1">
      <c r="A456" s="31">
        <v>446</v>
      </c>
      <c r="B456" s="31" t="s">
        <v>555</v>
      </c>
      <c r="C456" s="31">
        <v>232.35</v>
      </c>
      <c r="D456" s="40">
        <v>235.11666666666667</v>
      </c>
      <c r="E456" s="40">
        <v>220.23333333333335</v>
      </c>
      <c r="F456" s="40">
        <v>208.11666666666667</v>
      </c>
      <c r="G456" s="40">
        <v>193.23333333333335</v>
      </c>
      <c r="H456" s="40">
        <v>247.23333333333335</v>
      </c>
      <c r="I456" s="40">
        <v>262.11666666666667</v>
      </c>
      <c r="J456" s="40">
        <v>274.23333333333335</v>
      </c>
      <c r="K456" s="31">
        <v>250</v>
      </c>
      <c r="L456" s="31">
        <v>223</v>
      </c>
      <c r="M456" s="31">
        <v>137.34683999999999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486.9</v>
      </c>
      <c r="D457" s="40">
        <v>485.05</v>
      </c>
      <c r="E457" s="40">
        <v>473.1</v>
      </c>
      <c r="F457" s="40">
        <v>459.3</v>
      </c>
      <c r="G457" s="40">
        <v>447.35</v>
      </c>
      <c r="H457" s="40">
        <v>498.85</v>
      </c>
      <c r="I457" s="40">
        <v>510.79999999999995</v>
      </c>
      <c r="J457" s="40">
        <v>524.6</v>
      </c>
      <c r="K457" s="31">
        <v>497</v>
      </c>
      <c r="L457" s="31">
        <v>471.25</v>
      </c>
      <c r="M457" s="31">
        <v>554.44813999999997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230.35</v>
      </c>
      <c r="D458" s="40">
        <v>228.04999999999998</v>
      </c>
      <c r="E458" s="40">
        <v>219.79999999999995</v>
      </c>
      <c r="F458" s="40">
        <v>209.24999999999997</v>
      </c>
      <c r="G458" s="40">
        <v>200.99999999999994</v>
      </c>
      <c r="H458" s="40">
        <v>238.59999999999997</v>
      </c>
      <c r="I458" s="40">
        <v>246.85000000000002</v>
      </c>
      <c r="J458" s="40">
        <v>257.39999999999998</v>
      </c>
      <c r="K458" s="31">
        <v>236.3</v>
      </c>
      <c r="L458" s="31">
        <v>217.5</v>
      </c>
      <c r="M458" s="31">
        <v>2192.8601199999998</v>
      </c>
      <c r="N458" s="1"/>
      <c r="O458" s="1"/>
    </row>
    <row r="459" spans="1:15" ht="12.75" customHeight="1">
      <c r="A459" s="31">
        <v>449</v>
      </c>
      <c r="B459" s="31" t="s">
        <v>202</v>
      </c>
      <c r="C459" s="31">
        <v>1343.3</v>
      </c>
      <c r="D459" s="40">
        <v>1348.65</v>
      </c>
      <c r="E459" s="40">
        <v>1321.3000000000002</v>
      </c>
      <c r="F459" s="40">
        <v>1299.3000000000002</v>
      </c>
      <c r="G459" s="40">
        <v>1271.9500000000003</v>
      </c>
      <c r="H459" s="40">
        <v>1370.65</v>
      </c>
      <c r="I459" s="40">
        <v>1398</v>
      </c>
      <c r="J459" s="40">
        <v>1420</v>
      </c>
      <c r="K459" s="31">
        <v>1376</v>
      </c>
      <c r="L459" s="31">
        <v>1326.65</v>
      </c>
      <c r="M459" s="31">
        <v>69.757739999999998</v>
      </c>
      <c r="N459" s="1"/>
      <c r="O459" s="1"/>
    </row>
    <row r="460" spans="1:15" ht="12.75" customHeight="1">
      <c r="A460" s="31">
        <v>450</v>
      </c>
      <c r="B460" s="31" t="s">
        <v>556</v>
      </c>
      <c r="C460" s="31">
        <v>4823.6000000000004</v>
      </c>
      <c r="D460" s="40">
        <v>4864.8833333333341</v>
      </c>
      <c r="E460" s="40">
        <v>4760.7166666666681</v>
      </c>
      <c r="F460" s="40">
        <v>4697.8333333333339</v>
      </c>
      <c r="G460" s="40">
        <v>4593.6666666666679</v>
      </c>
      <c r="H460" s="40">
        <v>4927.7666666666682</v>
      </c>
      <c r="I460" s="40">
        <v>5031.9333333333343</v>
      </c>
      <c r="J460" s="40">
        <v>5094.8166666666684</v>
      </c>
      <c r="K460" s="31">
        <v>4969.05</v>
      </c>
      <c r="L460" s="31">
        <v>4802</v>
      </c>
      <c r="M460" s="31">
        <v>9.7589999999999996E-2</v>
      </c>
      <c r="N460" s="1"/>
      <c r="O460" s="1"/>
    </row>
    <row r="461" spans="1:15" ht="12.75" customHeight="1">
      <c r="A461" s="31">
        <v>451</v>
      </c>
      <c r="B461" s="31" t="s">
        <v>204</v>
      </c>
      <c r="C461" s="31">
        <v>1539.3</v>
      </c>
      <c r="D461" s="40">
        <v>1543.8666666666668</v>
      </c>
      <c r="E461" s="40">
        <v>1511.2333333333336</v>
      </c>
      <c r="F461" s="40">
        <v>1483.1666666666667</v>
      </c>
      <c r="G461" s="40">
        <v>1450.5333333333335</v>
      </c>
      <c r="H461" s="40">
        <v>1571.9333333333336</v>
      </c>
      <c r="I461" s="40">
        <v>1604.5666666666668</v>
      </c>
      <c r="J461" s="40">
        <v>1632.6333333333337</v>
      </c>
      <c r="K461" s="31">
        <v>1576.5</v>
      </c>
      <c r="L461" s="31">
        <v>1515.8</v>
      </c>
      <c r="M461" s="31">
        <v>51.592700000000001</v>
      </c>
      <c r="N461" s="1"/>
      <c r="O461" s="1"/>
    </row>
    <row r="462" spans="1:15" ht="12.75" customHeight="1">
      <c r="A462" s="31">
        <v>452</v>
      </c>
      <c r="B462" s="31" t="s">
        <v>557</v>
      </c>
      <c r="C462" s="31">
        <v>161.44999999999999</v>
      </c>
      <c r="D462" s="40">
        <v>162.15</v>
      </c>
      <c r="E462" s="40">
        <v>159.30000000000001</v>
      </c>
      <c r="F462" s="40">
        <v>157.15</v>
      </c>
      <c r="G462" s="40">
        <v>154.30000000000001</v>
      </c>
      <c r="H462" s="40">
        <v>164.3</v>
      </c>
      <c r="I462" s="40">
        <v>167.14999999999998</v>
      </c>
      <c r="J462" s="40">
        <v>169.3</v>
      </c>
      <c r="K462" s="31">
        <v>165</v>
      </c>
      <c r="L462" s="31">
        <v>160</v>
      </c>
      <c r="M462" s="31">
        <v>3.69394</v>
      </c>
      <c r="N462" s="1"/>
      <c r="O462" s="1"/>
    </row>
    <row r="463" spans="1:15" ht="12.75" customHeight="1">
      <c r="A463" s="31">
        <v>453</v>
      </c>
      <c r="B463" s="31" t="s">
        <v>185</v>
      </c>
      <c r="C463" s="31">
        <v>985.7</v>
      </c>
      <c r="D463" s="40">
        <v>983.91666666666663</v>
      </c>
      <c r="E463" s="40">
        <v>967.88333333333321</v>
      </c>
      <c r="F463" s="40">
        <v>950.06666666666661</v>
      </c>
      <c r="G463" s="40">
        <v>934.03333333333319</v>
      </c>
      <c r="H463" s="40">
        <v>1001.7333333333332</v>
      </c>
      <c r="I463" s="40">
        <v>1017.7666666666668</v>
      </c>
      <c r="J463" s="40">
        <v>1035.5833333333333</v>
      </c>
      <c r="K463" s="31">
        <v>999.95</v>
      </c>
      <c r="L463" s="31">
        <v>966.1</v>
      </c>
      <c r="M463" s="31">
        <v>5.1707099999999997</v>
      </c>
      <c r="N463" s="1"/>
      <c r="O463" s="1"/>
    </row>
    <row r="464" spans="1:15" ht="12.75" customHeight="1">
      <c r="A464" s="31">
        <v>454</v>
      </c>
      <c r="B464" s="31" t="s">
        <v>558</v>
      </c>
      <c r="C464" s="31">
        <v>1385.1</v>
      </c>
      <c r="D464" s="40">
        <v>1389.0333333333335</v>
      </c>
      <c r="E464" s="40">
        <v>1348.0666666666671</v>
      </c>
      <c r="F464" s="40">
        <v>1311.0333333333335</v>
      </c>
      <c r="G464" s="40">
        <v>1270.0666666666671</v>
      </c>
      <c r="H464" s="40">
        <v>1426.0666666666671</v>
      </c>
      <c r="I464" s="40">
        <v>1467.0333333333338</v>
      </c>
      <c r="J464" s="40">
        <v>1504.0666666666671</v>
      </c>
      <c r="K464" s="31">
        <v>1430</v>
      </c>
      <c r="L464" s="31">
        <v>1352</v>
      </c>
      <c r="M464" s="31">
        <v>0.71648999999999996</v>
      </c>
      <c r="N464" s="1"/>
      <c r="O464" s="1"/>
    </row>
    <row r="465" spans="1:15" ht="12.75" customHeight="1">
      <c r="A465" s="31">
        <v>455</v>
      </c>
      <c r="B465" s="31" t="s">
        <v>559</v>
      </c>
      <c r="C465" s="31">
        <v>1134</v>
      </c>
      <c r="D465" s="40">
        <v>1143</v>
      </c>
      <c r="E465" s="40">
        <v>1116</v>
      </c>
      <c r="F465" s="40">
        <v>1098</v>
      </c>
      <c r="G465" s="40">
        <v>1071</v>
      </c>
      <c r="H465" s="40">
        <v>1161</v>
      </c>
      <c r="I465" s="40">
        <v>1188</v>
      </c>
      <c r="J465" s="40">
        <v>1206</v>
      </c>
      <c r="K465" s="31">
        <v>1170</v>
      </c>
      <c r="L465" s="31">
        <v>1125</v>
      </c>
      <c r="M465" s="31">
        <v>0.46656999999999998</v>
      </c>
      <c r="N465" s="1"/>
      <c r="O465" s="1"/>
    </row>
    <row r="466" spans="1:15" ht="12.75" customHeight="1">
      <c r="A466" s="31">
        <v>456</v>
      </c>
      <c r="B466" s="31" t="s">
        <v>560</v>
      </c>
      <c r="C466" s="31">
        <v>1727.75</v>
      </c>
      <c r="D466" s="40">
        <v>1738.2833333333335</v>
      </c>
      <c r="E466" s="40">
        <v>1705.916666666667</v>
      </c>
      <c r="F466" s="40">
        <v>1684.0833333333335</v>
      </c>
      <c r="G466" s="40">
        <v>1651.7166666666669</v>
      </c>
      <c r="H466" s="40">
        <v>1760.116666666667</v>
      </c>
      <c r="I466" s="40">
        <v>1792.4833333333333</v>
      </c>
      <c r="J466" s="40">
        <v>1814.3166666666671</v>
      </c>
      <c r="K466" s="31">
        <v>1770.65</v>
      </c>
      <c r="L466" s="31">
        <v>1716.45</v>
      </c>
      <c r="M466" s="31">
        <v>0.17899000000000001</v>
      </c>
      <c r="N466" s="1"/>
      <c r="O466" s="1"/>
    </row>
    <row r="467" spans="1:15" ht="12.75" customHeight="1">
      <c r="A467" s="31">
        <v>457</v>
      </c>
      <c r="B467" s="31" t="s">
        <v>205</v>
      </c>
      <c r="C467" s="31">
        <v>2411.4</v>
      </c>
      <c r="D467" s="40">
        <v>2439.9833333333336</v>
      </c>
      <c r="E467" s="40">
        <v>2374.416666666667</v>
      </c>
      <c r="F467" s="40">
        <v>2337.4333333333334</v>
      </c>
      <c r="G467" s="40">
        <v>2271.8666666666668</v>
      </c>
      <c r="H467" s="40">
        <v>2476.9666666666672</v>
      </c>
      <c r="I467" s="40">
        <v>2542.5333333333338</v>
      </c>
      <c r="J467" s="40">
        <v>2579.5166666666673</v>
      </c>
      <c r="K467" s="31">
        <v>2505.5500000000002</v>
      </c>
      <c r="L467" s="31">
        <v>2403</v>
      </c>
      <c r="M467" s="31">
        <v>28.689830000000001</v>
      </c>
      <c r="N467" s="1"/>
      <c r="O467" s="1"/>
    </row>
    <row r="468" spans="1:15" ht="12.75" customHeight="1">
      <c r="A468" s="31">
        <v>458</v>
      </c>
      <c r="B468" s="31" t="s">
        <v>206</v>
      </c>
      <c r="C468" s="31">
        <v>2982.25</v>
      </c>
      <c r="D468" s="40">
        <v>3004.3666666666668</v>
      </c>
      <c r="E468" s="40">
        <v>2913.4833333333336</v>
      </c>
      <c r="F468" s="40">
        <v>2844.7166666666667</v>
      </c>
      <c r="G468" s="40">
        <v>2753.8333333333335</v>
      </c>
      <c r="H468" s="40">
        <v>3073.1333333333337</v>
      </c>
      <c r="I468" s="40">
        <v>3164.0166666666669</v>
      </c>
      <c r="J468" s="40">
        <v>3232.7833333333338</v>
      </c>
      <c r="K468" s="31">
        <v>3095.25</v>
      </c>
      <c r="L468" s="31">
        <v>2935.6</v>
      </c>
      <c r="M468" s="31">
        <v>1.8988799999999999</v>
      </c>
      <c r="N468" s="1"/>
      <c r="O468" s="1"/>
    </row>
    <row r="469" spans="1:15" ht="12.75" customHeight="1">
      <c r="A469" s="31">
        <v>459</v>
      </c>
      <c r="B469" s="31" t="s">
        <v>207</v>
      </c>
      <c r="C469" s="31">
        <v>498.3</v>
      </c>
      <c r="D469" s="40">
        <v>503.90000000000003</v>
      </c>
      <c r="E469" s="40">
        <v>490.45000000000005</v>
      </c>
      <c r="F469" s="40">
        <v>482.6</v>
      </c>
      <c r="G469" s="40">
        <v>469.15000000000003</v>
      </c>
      <c r="H469" s="40">
        <v>511.75000000000006</v>
      </c>
      <c r="I469" s="40">
        <v>525.20000000000005</v>
      </c>
      <c r="J469" s="40">
        <v>533.05000000000007</v>
      </c>
      <c r="K469" s="31">
        <v>517.35</v>
      </c>
      <c r="L469" s="31">
        <v>496.05</v>
      </c>
      <c r="M469" s="31">
        <v>10.022550000000001</v>
      </c>
      <c r="N469" s="1"/>
      <c r="O469" s="1"/>
    </row>
    <row r="470" spans="1:15" ht="12.75" customHeight="1">
      <c r="A470" s="31">
        <v>460</v>
      </c>
      <c r="B470" s="31" t="s">
        <v>208</v>
      </c>
      <c r="C470" s="31">
        <v>1111.4000000000001</v>
      </c>
      <c r="D470" s="40">
        <v>1111.5333333333335</v>
      </c>
      <c r="E470" s="40">
        <v>1084.866666666667</v>
      </c>
      <c r="F470" s="40">
        <v>1058.3333333333335</v>
      </c>
      <c r="G470" s="40">
        <v>1031.666666666667</v>
      </c>
      <c r="H470" s="40">
        <v>1138.0666666666671</v>
      </c>
      <c r="I470" s="40">
        <v>1164.7333333333336</v>
      </c>
      <c r="J470" s="40">
        <v>1191.2666666666671</v>
      </c>
      <c r="K470" s="31">
        <v>1138.2</v>
      </c>
      <c r="L470" s="31">
        <v>1085</v>
      </c>
      <c r="M470" s="31">
        <v>5.7442299999999999</v>
      </c>
      <c r="N470" s="1"/>
      <c r="O470" s="1"/>
    </row>
    <row r="471" spans="1:15" ht="12.75" customHeight="1">
      <c r="A471" s="31">
        <v>461</v>
      </c>
      <c r="B471" s="31" t="s">
        <v>561</v>
      </c>
      <c r="C471" s="31">
        <v>40.200000000000003</v>
      </c>
      <c r="D471" s="40">
        <v>41.116666666666667</v>
      </c>
      <c r="E471" s="40">
        <v>38.883333333333333</v>
      </c>
      <c r="F471" s="40">
        <v>37.566666666666663</v>
      </c>
      <c r="G471" s="40">
        <v>35.333333333333329</v>
      </c>
      <c r="H471" s="40">
        <v>42.433333333333337</v>
      </c>
      <c r="I471" s="40">
        <v>44.666666666666671</v>
      </c>
      <c r="J471" s="40">
        <v>45.983333333333341</v>
      </c>
      <c r="K471" s="31">
        <v>43.35</v>
      </c>
      <c r="L471" s="31">
        <v>39.799999999999997</v>
      </c>
      <c r="M471" s="31">
        <v>627.83402999999998</v>
      </c>
      <c r="N471" s="1"/>
      <c r="O471" s="1"/>
    </row>
    <row r="472" spans="1:15" ht="12.75" customHeight="1">
      <c r="A472" s="31">
        <v>462</v>
      </c>
      <c r="B472" s="31" t="s">
        <v>562</v>
      </c>
      <c r="C472" s="31">
        <v>164.05</v>
      </c>
      <c r="D472" s="40">
        <v>164.23333333333332</v>
      </c>
      <c r="E472" s="40">
        <v>159.86666666666665</v>
      </c>
      <c r="F472" s="40">
        <v>155.68333333333334</v>
      </c>
      <c r="G472" s="40">
        <v>151.31666666666666</v>
      </c>
      <c r="H472" s="40">
        <v>168.41666666666663</v>
      </c>
      <c r="I472" s="40">
        <v>172.7833333333333</v>
      </c>
      <c r="J472" s="40">
        <v>176.96666666666661</v>
      </c>
      <c r="K472" s="31">
        <v>168.6</v>
      </c>
      <c r="L472" s="31">
        <v>160.05000000000001</v>
      </c>
      <c r="M472" s="31">
        <v>2.48732</v>
      </c>
      <c r="N472" s="1"/>
      <c r="O472" s="1"/>
    </row>
    <row r="473" spans="1:15" ht="12.75" customHeight="1">
      <c r="A473" s="31">
        <v>463</v>
      </c>
      <c r="B473" s="31" t="s">
        <v>563</v>
      </c>
      <c r="C473" s="31">
        <v>1380.25</v>
      </c>
      <c r="D473" s="40">
        <v>1377.9333333333332</v>
      </c>
      <c r="E473" s="40">
        <v>1325.9166666666663</v>
      </c>
      <c r="F473" s="40">
        <v>1271.583333333333</v>
      </c>
      <c r="G473" s="40">
        <v>1219.5666666666662</v>
      </c>
      <c r="H473" s="40">
        <v>1432.2666666666664</v>
      </c>
      <c r="I473" s="40">
        <v>1484.2833333333333</v>
      </c>
      <c r="J473" s="40">
        <v>1538.6166666666666</v>
      </c>
      <c r="K473" s="31">
        <v>1429.95</v>
      </c>
      <c r="L473" s="31">
        <v>1323.6</v>
      </c>
      <c r="M473" s="31">
        <v>1.3669199999999999</v>
      </c>
      <c r="N473" s="1"/>
      <c r="O473" s="1"/>
    </row>
    <row r="474" spans="1:15" ht="12.75" customHeight="1">
      <c r="A474" s="31">
        <v>464</v>
      </c>
      <c r="B474" s="31" t="s">
        <v>564</v>
      </c>
      <c r="C474" s="31">
        <v>14.1</v>
      </c>
      <c r="D474" s="40">
        <v>14.166666666666666</v>
      </c>
      <c r="E474" s="40">
        <v>13.983333333333333</v>
      </c>
      <c r="F474" s="40">
        <v>13.866666666666667</v>
      </c>
      <c r="G474" s="40">
        <v>13.683333333333334</v>
      </c>
      <c r="H474" s="40">
        <v>14.283333333333331</v>
      </c>
      <c r="I474" s="40">
        <v>14.466666666666665</v>
      </c>
      <c r="J474" s="40">
        <v>14.58333333333333</v>
      </c>
      <c r="K474" s="31">
        <v>14.35</v>
      </c>
      <c r="L474" s="31">
        <v>14.05</v>
      </c>
      <c r="M474" s="31">
        <v>62.715710000000001</v>
      </c>
      <c r="N474" s="1"/>
      <c r="O474" s="1"/>
    </row>
    <row r="475" spans="1:15" ht="12.75" customHeight="1">
      <c r="A475" s="31">
        <v>465</v>
      </c>
      <c r="B475" s="31" t="s">
        <v>565</v>
      </c>
      <c r="C475" s="31">
        <v>597.75</v>
      </c>
      <c r="D475" s="40">
        <v>602.05000000000007</v>
      </c>
      <c r="E475" s="40">
        <v>582.10000000000014</v>
      </c>
      <c r="F475" s="40">
        <v>566.45000000000005</v>
      </c>
      <c r="G475" s="40">
        <v>546.50000000000011</v>
      </c>
      <c r="H475" s="40">
        <v>617.70000000000016</v>
      </c>
      <c r="I475" s="40">
        <v>637.6500000000002</v>
      </c>
      <c r="J475" s="40">
        <v>653.30000000000018</v>
      </c>
      <c r="K475" s="31">
        <v>622</v>
      </c>
      <c r="L475" s="31">
        <v>586.4</v>
      </c>
      <c r="M475" s="31">
        <v>4.6596900000000003</v>
      </c>
      <c r="N475" s="1"/>
      <c r="O475" s="1"/>
    </row>
    <row r="476" spans="1:15" ht="12.75" customHeight="1">
      <c r="A476" s="31">
        <v>466</v>
      </c>
      <c r="B476" s="31" t="s">
        <v>212</v>
      </c>
      <c r="C476" s="31">
        <v>715.9</v>
      </c>
      <c r="D476" s="40">
        <v>720.68333333333339</v>
      </c>
      <c r="E476" s="40">
        <v>706.46666666666681</v>
      </c>
      <c r="F476" s="40">
        <v>697.03333333333342</v>
      </c>
      <c r="G476" s="40">
        <v>682.81666666666683</v>
      </c>
      <c r="H476" s="40">
        <v>730.11666666666679</v>
      </c>
      <c r="I476" s="40">
        <v>744.33333333333348</v>
      </c>
      <c r="J476" s="40">
        <v>753.76666666666677</v>
      </c>
      <c r="K476" s="31">
        <v>734.9</v>
      </c>
      <c r="L476" s="31">
        <v>711.25</v>
      </c>
      <c r="M476" s="31">
        <v>15.683619999999999</v>
      </c>
      <c r="N476" s="1"/>
      <c r="O476" s="1"/>
    </row>
    <row r="477" spans="1:15" ht="12.75" customHeight="1">
      <c r="A477" s="31">
        <v>467</v>
      </c>
      <c r="B477" s="31" t="s">
        <v>566</v>
      </c>
      <c r="C477" s="31">
        <v>1086.8499999999999</v>
      </c>
      <c r="D477" s="40">
        <v>1090.25</v>
      </c>
      <c r="E477" s="40">
        <v>1071.5999999999999</v>
      </c>
      <c r="F477" s="40">
        <v>1056.3499999999999</v>
      </c>
      <c r="G477" s="40">
        <v>1037.6999999999998</v>
      </c>
      <c r="H477" s="40">
        <v>1105.5</v>
      </c>
      <c r="I477" s="40">
        <v>1124.1500000000001</v>
      </c>
      <c r="J477" s="40">
        <v>1139.4000000000001</v>
      </c>
      <c r="K477" s="31">
        <v>1108.9000000000001</v>
      </c>
      <c r="L477" s="31">
        <v>1075</v>
      </c>
      <c r="M477" s="31">
        <v>1.16343</v>
      </c>
      <c r="N477" s="1"/>
      <c r="O477" s="1"/>
    </row>
    <row r="478" spans="1:15" ht="12.75" customHeight="1">
      <c r="A478" s="31">
        <v>468</v>
      </c>
      <c r="B478" s="31" t="s">
        <v>567</v>
      </c>
      <c r="C478" s="31">
        <v>157.5</v>
      </c>
      <c r="D478" s="40">
        <v>156.46666666666667</v>
      </c>
      <c r="E478" s="40">
        <v>153.73333333333335</v>
      </c>
      <c r="F478" s="40">
        <v>149.96666666666667</v>
      </c>
      <c r="G478" s="40">
        <v>147.23333333333335</v>
      </c>
      <c r="H478" s="40">
        <v>160.23333333333335</v>
      </c>
      <c r="I478" s="40">
        <v>162.96666666666664</v>
      </c>
      <c r="J478" s="40">
        <v>166.73333333333335</v>
      </c>
      <c r="K478" s="31">
        <v>159.19999999999999</v>
      </c>
      <c r="L478" s="31">
        <v>152.69999999999999</v>
      </c>
      <c r="M478" s="31">
        <v>5.9921100000000003</v>
      </c>
      <c r="N478" s="1"/>
      <c r="O478" s="1"/>
    </row>
    <row r="479" spans="1:15" ht="12.75" customHeight="1">
      <c r="A479" s="31">
        <v>469</v>
      </c>
      <c r="B479" s="31" t="s">
        <v>568</v>
      </c>
      <c r="C479" s="31">
        <v>22.25</v>
      </c>
      <c r="D479" s="40">
        <v>22.383333333333336</v>
      </c>
      <c r="E479" s="40">
        <v>21.966666666666672</v>
      </c>
      <c r="F479" s="40">
        <v>21.683333333333337</v>
      </c>
      <c r="G479" s="40">
        <v>21.266666666666673</v>
      </c>
      <c r="H479" s="40">
        <v>22.666666666666671</v>
      </c>
      <c r="I479" s="40">
        <v>23.083333333333336</v>
      </c>
      <c r="J479" s="40">
        <v>23.366666666666671</v>
      </c>
      <c r="K479" s="31">
        <v>22.8</v>
      </c>
      <c r="L479" s="31">
        <v>22.1</v>
      </c>
      <c r="M479" s="31">
        <v>28.432939999999999</v>
      </c>
      <c r="N479" s="1"/>
      <c r="O479" s="1"/>
    </row>
    <row r="480" spans="1:15" ht="12.75" customHeight="1">
      <c r="A480" s="31">
        <v>470</v>
      </c>
      <c r="B480" s="31" t="s">
        <v>211</v>
      </c>
      <c r="C480" s="31">
        <v>7129.6</v>
      </c>
      <c r="D480" s="40">
        <v>7177.2166666666672</v>
      </c>
      <c r="E480" s="40">
        <v>7044.6333333333341</v>
      </c>
      <c r="F480" s="40">
        <v>6959.666666666667</v>
      </c>
      <c r="G480" s="40">
        <v>6827.0833333333339</v>
      </c>
      <c r="H480" s="40">
        <v>7262.1833333333343</v>
      </c>
      <c r="I480" s="40">
        <v>7394.7666666666664</v>
      </c>
      <c r="J480" s="40">
        <v>7479.7333333333345</v>
      </c>
      <c r="K480" s="31">
        <v>7309.8</v>
      </c>
      <c r="L480" s="31">
        <v>7092.25</v>
      </c>
      <c r="M480" s="31">
        <v>7.0389699999999999</v>
      </c>
      <c r="N480" s="1"/>
      <c r="O480" s="1"/>
    </row>
    <row r="481" spans="1:15" ht="12.75" customHeight="1">
      <c r="A481" s="31">
        <v>471</v>
      </c>
      <c r="B481" s="31" t="s">
        <v>280</v>
      </c>
      <c r="C481" s="31">
        <v>47.7</v>
      </c>
      <c r="D481" s="40">
        <v>47.166666666666664</v>
      </c>
      <c r="E481" s="40">
        <v>45.133333333333326</v>
      </c>
      <c r="F481" s="40">
        <v>42.566666666666663</v>
      </c>
      <c r="G481" s="40">
        <v>40.533333333333324</v>
      </c>
      <c r="H481" s="40">
        <v>49.733333333333327</v>
      </c>
      <c r="I481" s="40">
        <v>51.766666666666673</v>
      </c>
      <c r="J481" s="40">
        <v>54.333333333333329</v>
      </c>
      <c r="K481" s="31">
        <v>49.2</v>
      </c>
      <c r="L481" s="31">
        <v>44.6</v>
      </c>
      <c r="M481" s="31">
        <v>571.12541999999996</v>
      </c>
      <c r="N481" s="1"/>
      <c r="O481" s="1"/>
    </row>
    <row r="482" spans="1:15" ht="12.75" customHeight="1">
      <c r="A482" s="31">
        <v>472</v>
      </c>
      <c r="B482" s="31" t="s">
        <v>210</v>
      </c>
      <c r="C482" s="31">
        <v>1659.75</v>
      </c>
      <c r="D482" s="40">
        <v>1666.05</v>
      </c>
      <c r="E482" s="40">
        <v>1640.1</v>
      </c>
      <c r="F482" s="40">
        <v>1620.45</v>
      </c>
      <c r="G482" s="40">
        <v>1594.5</v>
      </c>
      <c r="H482" s="40">
        <v>1685.6999999999998</v>
      </c>
      <c r="I482" s="40">
        <v>1711.65</v>
      </c>
      <c r="J482" s="40">
        <v>1731.2999999999997</v>
      </c>
      <c r="K482" s="31">
        <v>1692</v>
      </c>
      <c r="L482" s="31">
        <v>1646.4</v>
      </c>
      <c r="M482" s="31">
        <v>2.6866300000000001</v>
      </c>
      <c r="N482" s="1"/>
      <c r="O482" s="1"/>
    </row>
    <row r="483" spans="1:15" ht="12.75" customHeight="1">
      <c r="A483" s="31">
        <v>473</v>
      </c>
      <c r="B483" s="31" t="s">
        <v>156</v>
      </c>
      <c r="C483" s="31">
        <v>839.05</v>
      </c>
      <c r="D483" s="40">
        <v>846.13333333333333</v>
      </c>
      <c r="E483" s="40">
        <v>829.26666666666665</v>
      </c>
      <c r="F483" s="40">
        <v>819.48333333333335</v>
      </c>
      <c r="G483" s="40">
        <v>802.61666666666667</v>
      </c>
      <c r="H483" s="40">
        <v>855.91666666666663</v>
      </c>
      <c r="I483" s="40">
        <v>872.78333333333319</v>
      </c>
      <c r="J483" s="40">
        <v>882.56666666666661</v>
      </c>
      <c r="K483" s="31">
        <v>863</v>
      </c>
      <c r="L483" s="31">
        <v>836.35</v>
      </c>
      <c r="M483" s="31">
        <v>33.552230000000002</v>
      </c>
      <c r="N483" s="1"/>
      <c r="O483" s="1"/>
    </row>
    <row r="484" spans="1:15" ht="12.75" customHeight="1">
      <c r="A484" s="31">
        <v>474</v>
      </c>
      <c r="B484" s="31" t="s">
        <v>281</v>
      </c>
      <c r="C484" s="31">
        <v>248.45</v>
      </c>
      <c r="D484" s="40">
        <v>249.88333333333333</v>
      </c>
      <c r="E484" s="40">
        <v>243.76666666666665</v>
      </c>
      <c r="F484" s="40">
        <v>239.08333333333331</v>
      </c>
      <c r="G484" s="40">
        <v>232.96666666666664</v>
      </c>
      <c r="H484" s="40">
        <v>254.56666666666666</v>
      </c>
      <c r="I484" s="40">
        <v>260.68333333333334</v>
      </c>
      <c r="J484" s="40">
        <v>265.36666666666667</v>
      </c>
      <c r="K484" s="31">
        <v>256</v>
      </c>
      <c r="L484" s="31">
        <v>245.2</v>
      </c>
      <c r="M484" s="31">
        <v>7.2375299999999996</v>
      </c>
      <c r="N484" s="1"/>
      <c r="O484" s="1"/>
    </row>
    <row r="485" spans="1:15" ht="12.75" customHeight="1">
      <c r="A485" s="31">
        <v>475</v>
      </c>
      <c r="B485" s="31" t="s">
        <v>569</v>
      </c>
      <c r="C485" s="31">
        <v>4115.3</v>
      </c>
      <c r="D485" s="40">
        <v>4202.2166666666662</v>
      </c>
      <c r="E485" s="40">
        <v>3974.9833333333327</v>
      </c>
      <c r="F485" s="40">
        <v>3834.6666666666665</v>
      </c>
      <c r="G485" s="40">
        <v>3607.4333333333329</v>
      </c>
      <c r="H485" s="40">
        <v>4342.5333333333328</v>
      </c>
      <c r="I485" s="40">
        <v>4569.7666666666664</v>
      </c>
      <c r="J485" s="40">
        <v>4710.0833333333321</v>
      </c>
      <c r="K485" s="31">
        <v>4429.45</v>
      </c>
      <c r="L485" s="31">
        <v>4061.9</v>
      </c>
      <c r="M485" s="31">
        <v>0.84114</v>
      </c>
      <c r="N485" s="1"/>
      <c r="O485" s="1"/>
    </row>
    <row r="486" spans="1:15" ht="12.75" customHeight="1">
      <c r="A486" s="31">
        <v>476</v>
      </c>
      <c r="B486" s="31" t="s">
        <v>570</v>
      </c>
      <c r="C486" s="31">
        <v>551.15</v>
      </c>
      <c r="D486" s="40">
        <v>560.4</v>
      </c>
      <c r="E486" s="40">
        <v>535.79999999999995</v>
      </c>
      <c r="F486" s="40">
        <v>520.44999999999993</v>
      </c>
      <c r="G486" s="40">
        <v>495.84999999999991</v>
      </c>
      <c r="H486" s="40">
        <v>575.75</v>
      </c>
      <c r="I486" s="40">
        <v>600.35000000000014</v>
      </c>
      <c r="J486" s="40">
        <v>615.70000000000005</v>
      </c>
      <c r="K486" s="31">
        <v>585</v>
      </c>
      <c r="L486" s="31">
        <v>545.04999999999995</v>
      </c>
      <c r="M486" s="31">
        <v>7.4835399999999996</v>
      </c>
      <c r="N486" s="1"/>
      <c r="O486" s="1"/>
    </row>
    <row r="487" spans="1:15" ht="12.75" customHeight="1">
      <c r="A487" s="31">
        <v>477</v>
      </c>
      <c r="B487" s="31" t="s">
        <v>571</v>
      </c>
      <c r="C487" s="31">
        <v>3598.9</v>
      </c>
      <c r="D487" s="40">
        <v>3609.35</v>
      </c>
      <c r="E487" s="40">
        <v>3517.7</v>
      </c>
      <c r="F487" s="40">
        <v>3436.5</v>
      </c>
      <c r="G487" s="40">
        <v>3344.85</v>
      </c>
      <c r="H487" s="40">
        <v>3690.5499999999997</v>
      </c>
      <c r="I487" s="40">
        <v>3782.2000000000003</v>
      </c>
      <c r="J487" s="40">
        <v>3863.3999999999996</v>
      </c>
      <c r="K487" s="31">
        <v>3701</v>
      </c>
      <c r="L487" s="31">
        <v>3528.15</v>
      </c>
      <c r="M487" s="31">
        <v>0.1492</v>
      </c>
      <c r="N487" s="1"/>
      <c r="O487" s="1"/>
    </row>
    <row r="488" spans="1:15" ht="12.75" customHeight="1">
      <c r="A488" s="31">
        <v>478</v>
      </c>
      <c r="B488" s="31" t="s">
        <v>572</v>
      </c>
      <c r="C488" s="31">
        <v>704.2</v>
      </c>
      <c r="D488" s="40">
        <v>709.38333333333333</v>
      </c>
      <c r="E488" s="40">
        <v>693.81666666666661</v>
      </c>
      <c r="F488" s="40">
        <v>683.43333333333328</v>
      </c>
      <c r="G488" s="40">
        <v>667.86666666666656</v>
      </c>
      <c r="H488" s="40">
        <v>719.76666666666665</v>
      </c>
      <c r="I488" s="40">
        <v>735.33333333333348</v>
      </c>
      <c r="J488" s="40">
        <v>745.7166666666667</v>
      </c>
      <c r="K488" s="31">
        <v>724.95</v>
      </c>
      <c r="L488" s="31">
        <v>699</v>
      </c>
      <c r="M488" s="31">
        <v>1.25576</v>
      </c>
      <c r="N488" s="1"/>
      <c r="O488" s="1"/>
    </row>
    <row r="489" spans="1:15" ht="12.75" customHeight="1">
      <c r="A489" s="31">
        <v>479</v>
      </c>
      <c r="B489" s="31" t="s">
        <v>573</v>
      </c>
      <c r="C489" s="31">
        <v>40</v>
      </c>
      <c r="D489" s="40">
        <v>40.25</v>
      </c>
      <c r="E489" s="40">
        <v>39.549999999999997</v>
      </c>
      <c r="F489" s="40">
        <v>39.099999999999994</v>
      </c>
      <c r="G489" s="40">
        <v>38.399999999999991</v>
      </c>
      <c r="H489" s="40">
        <v>40.700000000000003</v>
      </c>
      <c r="I489" s="40">
        <v>41.400000000000006</v>
      </c>
      <c r="J489" s="40">
        <v>41.850000000000009</v>
      </c>
      <c r="K489" s="31">
        <v>40.950000000000003</v>
      </c>
      <c r="L489" s="31">
        <v>39.799999999999997</v>
      </c>
      <c r="M489" s="31">
        <v>38.702660000000002</v>
      </c>
      <c r="N489" s="1"/>
      <c r="O489" s="1"/>
    </row>
    <row r="490" spans="1:15" ht="12.75" customHeight="1">
      <c r="A490" s="31">
        <v>480</v>
      </c>
      <c r="B490" s="31" t="s">
        <v>574</v>
      </c>
      <c r="C490" s="31">
        <v>1489.4</v>
      </c>
      <c r="D490" s="40">
        <v>1502.4833333333333</v>
      </c>
      <c r="E490" s="40">
        <v>1456.9666666666667</v>
      </c>
      <c r="F490" s="40">
        <v>1424.5333333333333</v>
      </c>
      <c r="G490" s="40">
        <v>1379.0166666666667</v>
      </c>
      <c r="H490" s="40">
        <v>1534.9166666666667</v>
      </c>
      <c r="I490" s="40">
        <v>1580.4333333333336</v>
      </c>
      <c r="J490" s="40">
        <v>1612.8666666666668</v>
      </c>
      <c r="K490" s="31">
        <v>1548</v>
      </c>
      <c r="L490" s="31">
        <v>1470.05</v>
      </c>
      <c r="M490" s="31">
        <v>0.62522999999999995</v>
      </c>
      <c r="N490" s="1"/>
      <c r="O490" s="1"/>
    </row>
    <row r="491" spans="1:15" ht="12.75" customHeight="1">
      <c r="A491" s="31">
        <v>481</v>
      </c>
      <c r="B491" s="31" t="s">
        <v>575</v>
      </c>
      <c r="C491" s="31">
        <v>1867.25</v>
      </c>
      <c r="D491" s="40">
        <v>1874.75</v>
      </c>
      <c r="E491" s="40">
        <v>1827.5</v>
      </c>
      <c r="F491" s="40">
        <v>1787.75</v>
      </c>
      <c r="G491" s="40">
        <v>1740.5</v>
      </c>
      <c r="H491" s="40">
        <v>1914.5</v>
      </c>
      <c r="I491" s="40">
        <v>1961.75</v>
      </c>
      <c r="J491" s="40">
        <v>2001.5</v>
      </c>
      <c r="K491" s="31">
        <v>1922</v>
      </c>
      <c r="L491" s="31">
        <v>1835</v>
      </c>
      <c r="M491" s="31">
        <v>0.85109000000000001</v>
      </c>
      <c r="N491" s="1"/>
      <c r="O491" s="1"/>
    </row>
    <row r="492" spans="1:15" ht="12.75" customHeight="1">
      <c r="A492" s="31">
        <v>482</v>
      </c>
      <c r="B492" s="31" t="s">
        <v>576</v>
      </c>
      <c r="C492" s="31">
        <v>293.95</v>
      </c>
      <c r="D492" s="40">
        <v>295.45</v>
      </c>
      <c r="E492" s="40">
        <v>291</v>
      </c>
      <c r="F492" s="40">
        <v>288.05</v>
      </c>
      <c r="G492" s="40">
        <v>283.60000000000002</v>
      </c>
      <c r="H492" s="40">
        <v>298.39999999999998</v>
      </c>
      <c r="I492" s="40">
        <v>302.84999999999991</v>
      </c>
      <c r="J492" s="40">
        <v>305.79999999999995</v>
      </c>
      <c r="K492" s="31">
        <v>299.89999999999998</v>
      </c>
      <c r="L492" s="31">
        <v>292.5</v>
      </c>
      <c r="M492" s="31">
        <v>1.2718100000000001</v>
      </c>
      <c r="N492" s="1"/>
      <c r="O492" s="1"/>
    </row>
    <row r="493" spans="1:15" ht="12.75" customHeight="1">
      <c r="A493" s="31">
        <v>483</v>
      </c>
      <c r="B493" s="31" t="s">
        <v>282</v>
      </c>
      <c r="C493" s="31">
        <v>850.65</v>
      </c>
      <c r="D493" s="40">
        <v>865.51666666666677</v>
      </c>
      <c r="E493" s="40">
        <v>822.13333333333355</v>
      </c>
      <c r="F493" s="40">
        <v>793.61666666666679</v>
      </c>
      <c r="G493" s="40">
        <v>750.23333333333358</v>
      </c>
      <c r="H493" s="40">
        <v>894.03333333333353</v>
      </c>
      <c r="I493" s="40">
        <v>937.41666666666674</v>
      </c>
      <c r="J493" s="40">
        <v>965.93333333333351</v>
      </c>
      <c r="K493" s="31">
        <v>908.9</v>
      </c>
      <c r="L493" s="31">
        <v>837</v>
      </c>
      <c r="M493" s="31">
        <v>9.6120800000000006</v>
      </c>
      <c r="N493" s="1"/>
      <c r="O493" s="1"/>
    </row>
    <row r="494" spans="1:15" ht="12.75" customHeight="1">
      <c r="A494" s="31">
        <v>484</v>
      </c>
      <c r="B494" s="31" t="s">
        <v>213</v>
      </c>
      <c r="C494" s="31">
        <v>356.25</v>
      </c>
      <c r="D494" s="40">
        <v>356.2833333333333</v>
      </c>
      <c r="E494" s="40">
        <v>348.16666666666663</v>
      </c>
      <c r="F494" s="40">
        <v>340.08333333333331</v>
      </c>
      <c r="G494" s="40">
        <v>331.96666666666664</v>
      </c>
      <c r="H494" s="40">
        <v>364.36666666666662</v>
      </c>
      <c r="I494" s="40">
        <v>372.48333333333329</v>
      </c>
      <c r="J494" s="40">
        <v>380.56666666666661</v>
      </c>
      <c r="K494" s="31">
        <v>364.4</v>
      </c>
      <c r="L494" s="31">
        <v>348.2</v>
      </c>
      <c r="M494" s="31">
        <v>156.54936000000001</v>
      </c>
      <c r="N494" s="1"/>
      <c r="O494" s="1"/>
    </row>
    <row r="495" spans="1:15" ht="12.75" customHeight="1">
      <c r="A495" s="31">
        <v>485</v>
      </c>
      <c r="B495" s="31" t="s">
        <v>577</v>
      </c>
      <c r="C495" s="31">
        <v>3001.25</v>
      </c>
      <c r="D495" s="40">
        <v>3005.4166666666665</v>
      </c>
      <c r="E495" s="40">
        <v>2965.833333333333</v>
      </c>
      <c r="F495" s="40">
        <v>2930.4166666666665</v>
      </c>
      <c r="G495" s="40">
        <v>2890.833333333333</v>
      </c>
      <c r="H495" s="40">
        <v>3040.833333333333</v>
      </c>
      <c r="I495" s="40">
        <v>3080.4166666666661</v>
      </c>
      <c r="J495" s="40">
        <v>3115.833333333333</v>
      </c>
      <c r="K495" s="31">
        <v>3045</v>
      </c>
      <c r="L495" s="31">
        <v>2970</v>
      </c>
      <c r="M495" s="31">
        <v>0.71862999999999999</v>
      </c>
      <c r="N495" s="1"/>
      <c r="O495" s="1"/>
    </row>
    <row r="496" spans="1:15" ht="12.75" customHeight="1">
      <c r="A496" s="31">
        <v>486</v>
      </c>
      <c r="B496" s="31" t="s">
        <v>578</v>
      </c>
      <c r="C496" s="31">
        <v>2068.9</v>
      </c>
      <c r="D496" s="40">
        <v>2039.5</v>
      </c>
      <c r="E496" s="40">
        <v>1989.4</v>
      </c>
      <c r="F496" s="40">
        <v>1909.9</v>
      </c>
      <c r="G496" s="40">
        <v>1859.8000000000002</v>
      </c>
      <c r="H496" s="40">
        <v>2119</v>
      </c>
      <c r="I496" s="40">
        <v>2169.1000000000004</v>
      </c>
      <c r="J496" s="40">
        <v>2248.6</v>
      </c>
      <c r="K496" s="31">
        <v>2089.6</v>
      </c>
      <c r="L496" s="31">
        <v>1960</v>
      </c>
      <c r="M496" s="31">
        <v>0.97823000000000004</v>
      </c>
      <c r="N496" s="1"/>
      <c r="O496" s="1"/>
    </row>
    <row r="497" spans="1:15" ht="12.75" customHeight="1">
      <c r="A497" s="31">
        <v>487</v>
      </c>
      <c r="B497" s="31" t="s">
        <v>129</v>
      </c>
      <c r="C497" s="31">
        <v>10.6</v>
      </c>
      <c r="D497" s="40">
        <v>10.366666666666665</v>
      </c>
      <c r="E497" s="40">
        <v>9.7833333333333314</v>
      </c>
      <c r="F497" s="40">
        <v>8.9666666666666668</v>
      </c>
      <c r="G497" s="40">
        <v>8.3833333333333329</v>
      </c>
      <c r="H497" s="40">
        <v>11.18333333333333</v>
      </c>
      <c r="I497" s="40">
        <v>11.766666666666662</v>
      </c>
      <c r="J497" s="40">
        <v>12.583333333333329</v>
      </c>
      <c r="K497" s="31">
        <v>10.95</v>
      </c>
      <c r="L497" s="31">
        <v>9.5500000000000007</v>
      </c>
      <c r="M497" s="31">
        <v>4165.2628100000002</v>
      </c>
      <c r="N497" s="1"/>
      <c r="O497" s="1"/>
    </row>
    <row r="498" spans="1:15" ht="12.75" customHeight="1">
      <c r="A498" s="31">
        <v>488</v>
      </c>
      <c r="B498" s="31" t="s">
        <v>214</v>
      </c>
      <c r="C498" s="31">
        <v>1247.5999999999999</v>
      </c>
      <c r="D498" s="40">
        <v>1264.3500000000001</v>
      </c>
      <c r="E498" s="40">
        <v>1226.8000000000002</v>
      </c>
      <c r="F498" s="40">
        <v>1206</v>
      </c>
      <c r="G498" s="40">
        <v>1168.45</v>
      </c>
      <c r="H498" s="40">
        <v>1285.1500000000003</v>
      </c>
      <c r="I498" s="40">
        <v>1322.7</v>
      </c>
      <c r="J498" s="40">
        <v>1343.5000000000005</v>
      </c>
      <c r="K498" s="31">
        <v>1301.9000000000001</v>
      </c>
      <c r="L498" s="31">
        <v>1243.55</v>
      </c>
      <c r="M498" s="31">
        <v>12.78748</v>
      </c>
      <c r="N498" s="1"/>
      <c r="O498" s="1"/>
    </row>
    <row r="499" spans="1:15" ht="12.75" customHeight="1">
      <c r="A499" s="31">
        <v>489</v>
      </c>
      <c r="B499" s="31" t="s">
        <v>579</v>
      </c>
      <c r="C499" s="31">
        <v>7797</v>
      </c>
      <c r="D499" s="40">
        <v>7676.333333333333</v>
      </c>
      <c r="E499" s="40">
        <v>7471.6666666666661</v>
      </c>
      <c r="F499" s="40">
        <v>7146.333333333333</v>
      </c>
      <c r="G499" s="40">
        <v>6941.6666666666661</v>
      </c>
      <c r="H499" s="40">
        <v>8001.6666666666661</v>
      </c>
      <c r="I499" s="40">
        <v>8206.3333333333321</v>
      </c>
      <c r="J499" s="40">
        <v>8531.6666666666661</v>
      </c>
      <c r="K499" s="31">
        <v>7881</v>
      </c>
      <c r="L499" s="31">
        <v>7351</v>
      </c>
      <c r="M499" s="31">
        <v>0.31623000000000001</v>
      </c>
      <c r="N499" s="1"/>
      <c r="O499" s="1"/>
    </row>
    <row r="500" spans="1:15" ht="12.75" customHeight="1">
      <c r="A500" s="31">
        <v>490</v>
      </c>
      <c r="B500" s="31" t="s">
        <v>580</v>
      </c>
      <c r="C500" s="31">
        <v>134.5</v>
      </c>
      <c r="D500" s="40">
        <v>136.06666666666666</v>
      </c>
      <c r="E500" s="40">
        <v>131.13333333333333</v>
      </c>
      <c r="F500" s="40">
        <v>127.76666666666665</v>
      </c>
      <c r="G500" s="40">
        <v>122.83333333333331</v>
      </c>
      <c r="H500" s="40">
        <v>139.43333333333334</v>
      </c>
      <c r="I500" s="40">
        <v>144.36666666666667</v>
      </c>
      <c r="J500" s="40">
        <v>147.73333333333335</v>
      </c>
      <c r="K500" s="31">
        <v>141</v>
      </c>
      <c r="L500" s="31">
        <v>132.69999999999999</v>
      </c>
      <c r="M500" s="31">
        <v>18.713480000000001</v>
      </c>
      <c r="N500" s="1"/>
      <c r="O500" s="1"/>
    </row>
    <row r="501" spans="1:15" ht="12.75" customHeight="1">
      <c r="A501" s="31">
        <v>491</v>
      </c>
      <c r="B501" s="31" t="s">
        <v>581</v>
      </c>
      <c r="C501" s="31">
        <v>146.35</v>
      </c>
      <c r="D501" s="40">
        <v>147</v>
      </c>
      <c r="E501" s="40">
        <v>142.5</v>
      </c>
      <c r="F501" s="40">
        <v>138.65</v>
      </c>
      <c r="G501" s="40">
        <v>134.15</v>
      </c>
      <c r="H501" s="40">
        <v>150.85</v>
      </c>
      <c r="I501" s="40">
        <v>155.35</v>
      </c>
      <c r="J501" s="40">
        <v>159.19999999999999</v>
      </c>
      <c r="K501" s="31">
        <v>151.5</v>
      </c>
      <c r="L501" s="31">
        <v>143.15</v>
      </c>
      <c r="M501" s="31">
        <v>41.030200000000001</v>
      </c>
      <c r="N501" s="1"/>
      <c r="O501" s="1"/>
    </row>
    <row r="502" spans="1:15" ht="12.75" customHeight="1">
      <c r="A502" s="31">
        <v>492</v>
      </c>
      <c r="B502" s="31" t="s">
        <v>582</v>
      </c>
      <c r="C502" s="31">
        <v>574.9</v>
      </c>
      <c r="D502" s="40">
        <v>576.71666666666658</v>
      </c>
      <c r="E502" s="40">
        <v>559.48333333333312</v>
      </c>
      <c r="F502" s="40">
        <v>544.06666666666649</v>
      </c>
      <c r="G502" s="40">
        <v>526.83333333333303</v>
      </c>
      <c r="H502" s="40">
        <v>592.13333333333321</v>
      </c>
      <c r="I502" s="40">
        <v>609.36666666666656</v>
      </c>
      <c r="J502" s="40">
        <v>624.7833333333333</v>
      </c>
      <c r="K502" s="31">
        <v>593.95000000000005</v>
      </c>
      <c r="L502" s="31">
        <v>561.29999999999995</v>
      </c>
      <c r="M502" s="31">
        <v>1.4595</v>
      </c>
      <c r="N502" s="1"/>
      <c r="O502" s="1"/>
    </row>
    <row r="503" spans="1:15" ht="12.75" customHeight="1">
      <c r="A503" s="31">
        <v>493</v>
      </c>
      <c r="B503" s="31" t="s">
        <v>283</v>
      </c>
      <c r="C503" s="31">
        <v>2309.0500000000002</v>
      </c>
      <c r="D503" s="40">
        <v>2315.6333333333332</v>
      </c>
      <c r="E503" s="40">
        <v>2271.2666666666664</v>
      </c>
      <c r="F503" s="40">
        <v>2233.4833333333331</v>
      </c>
      <c r="G503" s="40">
        <v>2189.1166666666663</v>
      </c>
      <c r="H503" s="40">
        <v>2353.4166666666665</v>
      </c>
      <c r="I503" s="40">
        <v>2397.7833333333333</v>
      </c>
      <c r="J503" s="40">
        <v>2435.5666666666666</v>
      </c>
      <c r="K503" s="31">
        <v>2360</v>
      </c>
      <c r="L503" s="31">
        <v>2277.85</v>
      </c>
      <c r="M503" s="31">
        <v>0.98812</v>
      </c>
      <c r="N503" s="1"/>
      <c r="O503" s="1"/>
    </row>
    <row r="504" spans="1:15" ht="12.75" customHeight="1">
      <c r="A504" s="31">
        <v>494</v>
      </c>
      <c r="B504" s="31" t="s">
        <v>215</v>
      </c>
      <c r="C504" s="31">
        <v>701.95</v>
      </c>
      <c r="D504" s="40">
        <v>706.81666666666661</v>
      </c>
      <c r="E504" s="40">
        <v>690.88333333333321</v>
      </c>
      <c r="F504" s="40">
        <v>679.81666666666661</v>
      </c>
      <c r="G504" s="40">
        <v>663.88333333333321</v>
      </c>
      <c r="H504" s="40">
        <v>717.88333333333321</v>
      </c>
      <c r="I504" s="40">
        <v>733.81666666666661</v>
      </c>
      <c r="J504" s="40">
        <v>744.88333333333321</v>
      </c>
      <c r="K504" s="31">
        <v>722.75</v>
      </c>
      <c r="L504" s="31">
        <v>695.75</v>
      </c>
      <c r="M504" s="31">
        <v>80.543909999999997</v>
      </c>
      <c r="N504" s="1"/>
      <c r="O504" s="1"/>
    </row>
    <row r="505" spans="1:15" ht="12.75" customHeight="1">
      <c r="A505" s="31">
        <v>495</v>
      </c>
      <c r="B505" s="31" t="s">
        <v>583</v>
      </c>
      <c r="C505" s="31">
        <v>450.6</v>
      </c>
      <c r="D505" s="40">
        <v>453.7166666666667</v>
      </c>
      <c r="E505" s="40">
        <v>441.98333333333341</v>
      </c>
      <c r="F505" s="40">
        <v>433.36666666666673</v>
      </c>
      <c r="G505" s="40">
        <v>421.63333333333344</v>
      </c>
      <c r="H505" s="40">
        <v>462.33333333333337</v>
      </c>
      <c r="I505" s="40">
        <v>474.06666666666672</v>
      </c>
      <c r="J505" s="40">
        <v>482.68333333333334</v>
      </c>
      <c r="K505" s="31">
        <v>465.45</v>
      </c>
      <c r="L505" s="31">
        <v>445.1</v>
      </c>
      <c r="M505" s="31">
        <v>5.3834</v>
      </c>
      <c r="N505" s="1"/>
      <c r="O505" s="1"/>
    </row>
    <row r="506" spans="1:15" ht="12.75" customHeight="1">
      <c r="A506" s="31">
        <v>496</v>
      </c>
      <c r="B506" s="31" t="s">
        <v>284</v>
      </c>
      <c r="C506" s="31">
        <v>13.5</v>
      </c>
      <c r="D506" s="40">
        <v>13.516666666666666</v>
      </c>
      <c r="E506" s="40">
        <v>13.283333333333331</v>
      </c>
      <c r="F506" s="40">
        <v>13.066666666666666</v>
      </c>
      <c r="G506" s="40">
        <v>12.833333333333332</v>
      </c>
      <c r="H506" s="40">
        <v>13.733333333333331</v>
      </c>
      <c r="I506" s="40">
        <v>13.966666666666665</v>
      </c>
      <c r="J506" s="40">
        <v>14.18333333333333</v>
      </c>
      <c r="K506" s="31">
        <v>13.75</v>
      </c>
      <c r="L506" s="31">
        <v>13.3</v>
      </c>
      <c r="M506" s="31">
        <v>1005.40663</v>
      </c>
      <c r="N506" s="1"/>
      <c r="O506" s="1"/>
    </row>
    <row r="507" spans="1:15" ht="12.75" customHeight="1">
      <c r="A507" s="31">
        <v>497</v>
      </c>
      <c r="B507" s="31" t="s">
        <v>216</v>
      </c>
      <c r="C507" s="31">
        <v>320.05</v>
      </c>
      <c r="D507" s="40">
        <v>317.25</v>
      </c>
      <c r="E507" s="40">
        <v>309.5</v>
      </c>
      <c r="F507" s="40">
        <v>298.95</v>
      </c>
      <c r="G507" s="40">
        <v>291.2</v>
      </c>
      <c r="H507" s="40">
        <v>327.8</v>
      </c>
      <c r="I507" s="40">
        <v>335.55</v>
      </c>
      <c r="J507" s="40">
        <v>346.1</v>
      </c>
      <c r="K507" s="31">
        <v>325</v>
      </c>
      <c r="L507" s="31">
        <v>306.7</v>
      </c>
      <c r="M507" s="31">
        <v>375.24511999999999</v>
      </c>
      <c r="N507" s="1"/>
      <c r="O507" s="1"/>
    </row>
    <row r="508" spans="1:15" ht="12.75" customHeight="1">
      <c r="A508" s="31">
        <v>498</v>
      </c>
      <c r="B508" s="31" t="s">
        <v>584</v>
      </c>
      <c r="C508" s="31">
        <v>501.7</v>
      </c>
      <c r="D508" s="40">
        <v>502.7166666666667</v>
      </c>
      <c r="E508" s="40">
        <v>490.23333333333335</v>
      </c>
      <c r="F508" s="40">
        <v>478.76666666666665</v>
      </c>
      <c r="G508" s="40">
        <v>466.2833333333333</v>
      </c>
      <c r="H508" s="40">
        <v>514.18333333333339</v>
      </c>
      <c r="I508" s="40">
        <v>526.66666666666674</v>
      </c>
      <c r="J508" s="40">
        <v>538.13333333333344</v>
      </c>
      <c r="K508" s="31">
        <v>515.20000000000005</v>
      </c>
      <c r="L508" s="31">
        <v>491.25</v>
      </c>
      <c r="M508" s="31">
        <v>9.0408399999999993</v>
      </c>
      <c r="N508" s="1"/>
      <c r="O508" s="1"/>
    </row>
    <row r="509" spans="1:15" ht="12.75" customHeight="1">
      <c r="A509" s="31">
        <v>499</v>
      </c>
      <c r="B509" s="31" t="s">
        <v>585</v>
      </c>
      <c r="C509" s="31">
        <v>2226.9499999999998</v>
      </c>
      <c r="D509" s="40">
        <v>2235.9666666666667</v>
      </c>
      <c r="E509" s="40">
        <v>2192.0833333333335</v>
      </c>
      <c r="F509" s="40">
        <v>2157.2166666666667</v>
      </c>
      <c r="G509" s="40">
        <v>2113.3333333333335</v>
      </c>
      <c r="H509" s="40">
        <v>2270.8333333333335</v>
      </c>
      <c r="I509" s="40">
        <v>2314.7166666666667</v>
      </c>
      <c r="J509" s="40">
        <v>2349.5833333333335</v>
      </c>
      <c r="K509" s="31">
        <v>2279.85</v>
      </c>
      <c r="L509" s="31">
        <v>2201.1</v>
      </c>
      <c r="M509" s="31">
        <v>0.16693</v>
      </c>
      <c r="N509" s="1"/>
      <c r="O509" s="1"/>
    </row>
    <row r="510" spans="1:15" ht="12.75" customHeight="1">
      <c r="A510" s="31">
        <v>500</v>
      </c>
      <c r="B510" s="31" t="s">
        <v>586</v>
      </c>
      <c r="C510" s="31">
        <v>2194.5</v>
      </c>
      <c r="D510" s="40">
        <v>2205.3333333333335</v>
      </c>
      <c r="E510" s="40">
        <v>2159.166666666667</v>
      </c>
      <c r="F510" s="40">
        <v>2123.8333333333335</v>
      </c>
      <c r="G510" s="40">
        <v>2077.666666666667</v>
      </c>
      <c r="H510" s="40">
        <v>2240.666666666667</v>
      </c>
      <c r="I510" s="40">
        <v>2286.8333333333339</v>
      </c>
      <c r="J510" s="40">
        <v>2322.166666666667</v>
      </c>
      <c r="K510" s="31">
        <v>2251.5</v>
      </c>
      <c r="L510" s="31">
        <v>2170</v>
      </c>
      <c r="M510" s="31">
        <v>0.22449</v>
      </c>
      <c r="N510" s="1"/>
      <c r="O510" s="1"/>
    </row>
    <row r="511" spans="1:15" ht="12.75" customHeight="1">
      <c r="A511" s="6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A512" s="7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6" t="s">
        <v>587</v>
      </c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49" t="s">
        <v>217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9" t="s">
        <v>218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219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220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221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68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9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231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A13" sqref="A1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85"/>
      <c r="B5" s="486"/>
      <c r="C5" s="485"/>
      <c r="D5" s="486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87" t="s">
        <v>589</v>
      </c>
      <c r="C7" s="486"/>
      <c r="D7" s="7">
        <f>Main!B10</f>
        <v>44490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44489</v>
      </c>
      <c r="B10" s="32">
        <v>539506</v>
      </c>
      <c r="C10" s="31" t="s">
        <v>1030</v>
      </c>
      <c r="D10" s="31" t="s">
        <v>1031</v>
      </c>
      <c r="E10" s="31" t="s">
        <v>599</v>
      </c>
      <c r="F10" s="90">
        <v>20000</v>
      </c>
      <c r="G10" s="32">
        <v>13.77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44489</v>
      </c>
      <c r="B11" s="32">
        <v>531673</v>
      </c>
      <c r="C11" s="31" t="s">
        <v>1032</v>
      </c>
      <c r="D11" s="31" t="s">
        <v>1033</v>
      </c>
      <c r="E11" s="31" t="s">
        <v>598</v>
      </c>
      <c r="F11" s="90">
        <v>40000</v>
      </c>
      <c r="G11" s="32">
        <v>10.25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44489</v>
      </c>
      <c r="B12" s="32">
        <v>531673</v>
      </c>
      <c r="C12" s="31" t="s">
        <v>1032</v>
      </c>
      <c r="D12" s="31" t="s">
        <v>1034</v>
      </c>
      <c r="E12" s="31" t="s">
        <v>599</v>
      </c>
      <c r="F12" s="90">
        <v>60000</v>
      </c>
      <c r="G12" s="32">
        <v>10.25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44489</v>
      </c>
      <c r="B13" s="32">
        <v>540811</v>
      </c>
      <c r="C13" s="31" t="s">
        <v>1035</v>
      </c>
      <c r="D13" s="31" t="s">
        <v>1036</v>
      </c>
      <c r="E13" s="31" t="s">
        <v>598</v>
      </c>
      <c r="F13" s="90">
        <v>50000</v>
      </c>
      <c r="G13" s="32">
        <v>12.83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44489</v>
      </c>
      <c r="B14" s="32">
        <v>540811</v>
      </c>
      <c r="C14" s="31" t="s">
        <v>1035</v>
      </c>
      <c r="D14" s="31" t="s">
        <v>1036</v>
      </c>
      <c r="E14" s="31" t="s">
        <v>599</v>
      </c>
      <c r="F14" s="90">
        <v>10000</v>
      </c>
      <c r="G14" s="32">
        <v>13.2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44489</v>
      </c>
      <c r="B15" s="32">
        <v>540811</v>
      </c>
      <c r="C15" s="31" t="s">
        <v>1035</v>
      </c>
      <c r="D15" s="31" t="s">
        <v>1037</v>
      </c>
      <c r="E15" s="31" t="s">
        <v>598</v>
      </c>
      <c r="F15" s="90">
        <v>80000</v>
      </c>
      <c r="G15" s="32">
        <v>12.9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44489</v>
      </c>
      <c r="B16" s="32">
        <v>540811</v>
      </c>
      <c r="C16" s="31" t="s">
        <v>1035</v>
      </c>
      <c r="D16" s="31" t="s">
        <v>1038</v>
      </c>
      <c r="E16" s="31" t="s">
        <v>599</v>
      </c>
      <c r="F16" s="90">
        <v>50000</v>
      </c>
      <c r="G16" s="32">
        <v>13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44489</v>
      </c>
      <c r="B17" s="32">
        <v>540811</v>
      </c>
      <c r="C17" s="31" t="s">
        <v>1035</v>
      </c>
      <c r="D17" s="31" t="s">
        <v>1039</v>
      </c>
      <c r="E17" s="31" t="s">
        <v>598</v>
      </c>
      <c r="F17" s="90">
        <v>100000</v>
      </c>
      <c r="G17" s="32">
        <v>12.61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44489</v>
      </c>
      <c r="B18" s="32">
        <v>540811</v>
      </c>
      <c r="C18" s="31" t="s">
        <v>1035</v>
      </c>
      <c r="D18" s="31" t="s">
        <v>1039</v>
      </c>
      <c r="E18" s="31" t="s">
        <v>599</v>
      </c>
      <c r="F18" s="90">
        <v>40000</v>
      </c>
      <c r="G18" s="32">
        <v>13.2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44489</v>
      </c>
      <c r="B19" s="32">
        <v>543372</v>
      </c>
      <c r="C19" s="31" t="s">
        <v>1040</v>
      </c>
      <c r="D19" s="31" t="s">
        <v>1041</v>
      </c>
      <c r="E19" s="31" t="s">
        <v>599</v>
      </c>
      <c r="F19" s="90">
        <v>12000</v>
      </c>
      <c r="G19" s="32">
        <v>68.87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44489</v>
      </c>
      <c r="B20" s="32">
        <v>543286</v>
      </c>
      <c r="C20" s="31" t="s">
        <v>1009</v>
      </c>
      <c r="D20" s="31" t="s">
        <v>1010</v>
      </c>
      <c r="E20" s="31" t="s">
        <v>598</v>
      </c>
      <c r="F20" s="90">
        <v>60000</v>
      </c>
      <c r="G20" s="32">
        <v>19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44489</v>
      </c>
      <c r="B21" s="32">
        <v>543286</v>
      </c>
      <c r="C21" s="31" t="s">
        <v>1009</v>
      </c>
      <c r="D21" s="31" t="s">
        <v>1042</v>
      </c>
      <c r="E21" s="31" t="s">
        <v>599</v>
      </c>
      <c r="F21" s="90">
        <v>48000</v>
      </c>
      <c r="G21" s="32">
        <v>19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44489</v>
      </c>
      <c r="B22" s="32">
        <v>500236</v>
      </c>
      <c r="C22" s="31" t="s">
        <v>1043</v>
      </c>
      <c r="D22" s="31" t="s">
        <v>1044</v>
      </c>
      <c r="E22" s="31" t="s">
        <v>599</v>
      </c>
      <c r="F22" s="90">
        <v>250000</v>
      </c>
      <c r="G22" s="32">
        <v>4.13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44489</v>
      </c>
      <c r="B23" s="32">
        <v>539679</v>
      </c>
      <c r="C23" s="31" t="s">
        <v>1045</v>
      </c>
      <c r="D23" s="31" t="s">
        <v>1046</v>
      </c>
      <c r="E23" s="31" t="s">
        <v>599</v>
      </c>
      <c r="F23" s="90">
        <v>33770</v>
      </c>
      <c r="G23" s="32">
        <v>6.64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44489</v>
      </c>
      <c r="B24" s="32">
        <v>539910</v>
      </c>
      <c r="C24" s="31" t="s">
        <v>981</v>
      </c>
      <c r="D24" s="31" t="s">
        <v>1011</v>
      </c>
      <c r="E24" s="31" t="s">
        <v>599</v>
      </c>
      <c r="F24" s="90">
        <v>103416</v>
      </c>
      <c r="G24" s="32">
        <v>2.97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44489</v>
      </c>
      <c r="B25" s="32">
        <v>539910</v>
      </c>
      <c r="C25" s="31" t="s">
        <v>981</v>
      </c>
      <c r="D25" s="31" t="s">
        <v>982</v>
      </c>
      <c r="E25" s="31" t="s">
        <v>599</v>
      </c>
      <c r="F25" s="90">
        <v>165561</v>
      </c>
      <c r="G25" s="32">
        <v>2.95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44489</v>
      </c>
      <c r="B26" s="32">
        <v>514360</v>
      </c>
      <c r="C26" s="31" t="s">
        <v>1047</v>
      </c>
      <c r="D26" s="31" t="s">
        <v>1048</v>
      </c>
      <c r="E26" s="31" t="s">
        <v>599</v>
      </c>
      <c r="F26" s="90">
        <v>100000</v>
      </c>
      <c r="G26" s="32">
        <v>32.229999999999997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44489</v>
      </c>
      <c r="B27" s="32">
        <v>513721</v>
      </c>
      <c r="C27" s="31" t="s">
        <v>1049</v>
      </c>
      <c r="D27" s="31" t="s">
        <v>1050</v>
      </c>
      <c r="E27" s="31" t="s">
        <v>598</v>
      </c>
      <c r="F27" s="90">
        <v>31300</v>
      </c>
      <c r="G27" s="32">
        <v>9.57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44489</v>
      </c>
      <c r="B28" s="32">
        <v>513721</v>
      </c>
      <c r="C28" s="31" t="s">
        <v>1049</v>
      </c>
      <c r="D28" s="31" t="s">
        <v>1051</v>
      </c>
      <c r="E28" s="31" t="s">
        <v>599</v>
      </c>
      <c r="F28" s="90">
        <v>50000</v>
      </c>
      <c r="G28" s="32">
        <v>9.6999999999999993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44489</v>
      </c>
      <c r="B29" s="32">
        <v>513721</v>
      </c>
      <c r="C29" s="31" t="s">
        <v>1049</v>
      </c>
      <c r="D29" s="31" t="s">
        <v>1052</v>
      </c>
      <c r="E29" s="31" t="s">
        <v>599</v>
      </c>
      <c r="F29" s="90">
        <v>45000</v>
      </c>
      <c r="G29" s="32">
        <v>9.6999999999999993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44489</v>
      </c>
      <c r="B30" s="32">
        <v>513721</v>
      </c>
      <c r="C30" s="31" t="s">
        <v>1049</v>
      </c>
      <c r="D30" s="31" t="s">
        <v>1053</v>
      </c>
      <c r="E30" s="31" t="s">
        <v>598</v>
      </c>
      <c r="F30" s="90">
        <v>71000</v>
      </c>
      <c r="G30" s="32">
        <v>9.6999999999999993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44489</v>
      </c>
      <c r="B31" s="32">
        <v>540078</v>
      </c>
      <c r="C31" s="31" t="s">
        <v>1054</v>
      </c>
      <c r="D31" s="31" t="s">
        <v>1055</v>
      </c>
      <c r="E31" s="31" t="s">
        <v>599</v>
      </c>
      <c r="F31" s="90">
        <v>100000</v>
      </c>
      <c r="G31" s="32">
        <v>274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44489</v>
      </c>
      <c r="B32" s="32">
        <v>543207</v>
      </c>
      <c r="C32" s="31" t="s">
        <v>983</v>
      </c>
      <c r="D32" s="31" t="s">
        <v>1056</v>
      </c>
      <c r="E32" s="31" t="s">
        <v>598</v>
      </c>
      <c r="F32" s="90">
        <v>400</v>
      </c>
      <c r="G32" s="32">
        <v>32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44489</v>
      </c>
      <c r="B33" s="32">
        <v>543207</v>
      </c>
      <c r="C33" s="31" t="s">
        <v>983</v>
      </c>
      <c r="D33" s="31" t="s">
        <v>1056</v>
      </c>
      <c r="E33" s="31" t="s">
        <v>599</v>
      </c>
      <c r="F33" s="90">
        <v>63000</v>
      </c>
      <c r="G33" s="32">
        <v>32.42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44489</v>
      </c>
      <c r="B34" s="32">
        <v>543207</v>
      </c>
      <c r="C34" s="31" t="s">
        <v>983</v>
      </c>
      <c r="D34" s="31" t="s">
        <v>984</v>
      </c>
      <c r="E34" s="31" t="s">
        <v>598</v>
      </c>
      <c r="F34" s="90">
        <v>102110</v>
      </c>
      <c r="G34" s="32">
        <v>32.35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44489</v>
      </c>
      <c r="B35" s="32">
        <v>543207</v>
      </c>
      <c r="C35" s="31" t="s">
        <v>983</v>
      </c>
      <c r="D35" s="31" t="s">
        <v>984</v>
      </c>
      <c r="E35" s="31" t="s">
        <v>599</v>
      </c>
      <c r="F35" s="90">
        <v>102732</v>
      </c>
      <c r="G35" s="32">
        <v>32.270000000000003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44489</v>
      </c>
      <c r="B36" s="32">
        <v>530557</v>
      </c>
      <c r="C36" s="31" t="s">
        <v>1057</v>
      </c>
      <c r="D36" s="31" t="s">
        <v>1058</v>
      </c>
      <c r="E36" s="31" t="s">
        <v>599</v>
      </c>
      <c r="F36" s="90">
        <v>963110</v>
      </c>
      <c r="G36" s="32">
        <v>3.26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44489</v>
      </c>
      <c r="B37" s="32">
        <v>540243</v>
      </c>
      <c r="C37" s="31" t="s">
        <v>1059</v>
      </c>
      <c r="D37" s="31" t="s">
        <v>1060</v>
      </c>
      <c r="E37" s="31" t="s">
        <v>599</v>
      </c>
      <c r="F37" s="90">
        <v>60001</v>
      </c>
      <c r="G37" s="32">
        <v>35.04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44489</v>
      </c>
      <c r="B38" s="32">
        <v>538537</v>
      </c>
      <c r="C38" s="31" t="s">
        <v>1061</v>
      </c>
      <c r="D38" s="31" t="s">
        <v>1062</v>
      </c>
      <c r="E38" s="31" t="s">
        <v>598</v>
      </c>
      <c r="F38" s="90">
        <v>100000</v>
      </c>
      <c r="G38" s="32">
        <v>1.32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44489</v>
      </c>
      <c r="B39" s="32">
        <v>538537</v>
      </c>
      <c r="C39" s="31" t="s">
        <v>1061</v>
      </c>
      <c r="D39" s="31" t="s">
        <v>1063</v>
      </c>
      <c r="E39" s="31" t="s">
        <v>599</v>
      </c>
      <c r="F39" s="90">
        <v>171500</v>
      </c>
      <c r="G39" s="32">
        <v>1.32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44489</v>
      </c>
      <c r="B40" s="32">
        <v>538860</v>
      </c>
      <c r="C40" s="31" t="s">
        <v>1064</v>
      </c>
      <c r="D40" s="31" t="s">
        <v>1065</v>
      </c>
      <c r="E40" s="31" t="s">
        <v>599</v>
      </c>
      <c r="F40" s="90">
        <v>1390000</v>
      </c>
      <c r="G40" s="32">
        <v>0.36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44489</v>
      </c>
      <c r="B41" s="32">
        <v>530253</v>
      </c>
      <c r="C41" s="31" t="s">
        <v>1066</v>
      </c>
      <c r="D41" s="31" t="s">
        <v>1067</v>
      </c>
      <c r="E41" s="31" t="s">
        <v>598</v>
      </c>
      <c r="F41" s="90">
        <v>24000</v>
      </c>
      <c r="G41" s="32">
        <v>20.81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44489</v>
      </c>
      <c r="B42" s="32">
        <v>516110</v>
      </c>
      <c r="C42" s="31" t="s">
        <v>1068</v>
      </c>
      <c r="D42" s="31" t="s">
        <v>1069</v>
      </c>
      <c r="E42" s="31" t="s">
        <v>599</v>
      </c>
      <c r="F42" s="90">
        <v>200000</v>
      </c>
      <c r="G42" s="32">
        <v>20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44489</v>
      </c>
      <c r="B43" s="32">
        <v>516110</v>
      </c>
      <c r="C43" s="31" t="s">
        <v>1068</v>
      </c>
      <c r="D43" s="31" t="s">
        <v>894</v>
      </c>
      <c r="E43" s="31" t="s">
        <v>598</v>
      </c>
      <c r="F43" s="90">
        <v>205229</v>
      </c>
      <c r="G43" s="32">
        <v>20.03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44489</v>
      </c>
      <c r="B44" s="32">
        <v>530525</v>
      </c>
      <c r="C44" s="31" t="s">
        <v>1012</v>
      </c>
      <c r="D44" s="31" t="s">
        <v>1070</v>
      </c>
      <c r="E44" s="31" t="s">
        <v>598</v>
      </c>
      <c r="F44" s="90">
        <v>57000</v>
      </c>
      <c r="G44" s="32">
        <v>26.78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44489</v>
      </c>
      <c r="B45" s="32">
        <v>530525</v>
      </c>
      <c r="C45" s="31" t="s">
        <v>1012</v>
      </c>
      <c r="D45" s="31" t="s">
        <v>1071</v>
      </c>
      <c r="E45" s="31" t="s">
        <v>599</v>
      </c>
      <c r="F45" s="90">
        <v>83797</v>
      </c>
      <c r="G45" s="32">
        <v>27.09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44489</v>
      </c>
      <c r="B46" s="32">
        <v>530525</v>
      </c>
      <c r="C46" s="31" t="s">
        <v>1012</v>
      </c>
      <c r="D46" s="31" t="s">
        <v>1072</v>
      </c>
      <c r="E46" s="31" t="s">
        <v>599</v>
      </c>
      <c r="F46" s="90">
        <v>29042</v>
      </c>
      <c r="G46" s="32">
        <v>27.09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44489</v>
      </c>
      <c r="B47" s="32">
        <v>530525</v>
      </c>
      <c r="C47" s="31" t="s">
        <v>1012</v>
      </c>
      <c r="D47" s="31" t="s">
        <v>998</v>
      </c>
      <c r="E47" s="31" t="s">
        <v>598</v>
      </c>
      <c r="F47" s="90">
        <v>4</v>
      </c>
      <c r="G47" s="32">
        <v>27.12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44489</v>
      </c>
      <c r="B48" s="32">
        <v>530525</v>
      </c>
      <c r="C48" s="31" t="s">
        <v>1012</v>
      </c>
      <c r="D48" s="31" t="s">
        <v>998</v>
      </c>
      <c r="E48" s="31" t="s">
        <v>599</v>
      </c>
      <c r="F48" s="90">
        <v>56432</v>
      </c>
      <c r="G48" s="32">
        <v>24.54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44489</v>
      </c>
      <c r="B49" s="32">
        <v>532879</v>
      </c>
      <c r="C49" s="31" t="s">
        <v>1073</v>
      </c>
      <c r="D49" s="31" t="s">
        <v>1074</v>
      </c>
      <c r="E49" s="31" t="s">
        <v>599</v>
      </c>
      <c r="F49" s="90">
        <v>32289</v>
      </c>
      <c r="G49" s="32">
        <v>140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44489</v>
      </c>
      <c r="B50" s="32">
        <v>532879</v>
      </c>
      <c r="C50" s="31" t="s">
        <v>1073</v>
      </c>
      <c r="D50" s="31" t="s">
        <v>1075</v>
      </c>
      <c r="E50" s="31" t="s">
        <v>598</v>
      </c>
      <c r="F50" s="90">
        <v>32049</v>
      </c>
      <c r="G50" s="32">
        <v>140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44489</v>
      </c>
      <c r="B51" s="32">
        <v>530931</v>
      </c>
      <c r="C51" s="31" t="s">
        <v>1076</v>
      </c>
      <c r="D51" s="31" t="s">
        <v>1008</v>
      </c>
      <c r="E51" s="31" t="s">
        <v>599</v>
      </c>
      <c r="F51" s="90">
        <v>75000</v>
      </c>
      <c r="G51" s="32">
        <v>5.24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44489</v>
      </c>
      <c r="B52" s="32">
        <v>530931</v>
      </c>
      <c r="C52" s="31" t="s">
        <v>1076</v>
      </c>
      <c r="D52" s="31" t="s">
        <v>1077</v>
      </c>
      <c r="E52" s="31" t="s">
        <v>598</v>
      </c>
      <c r="F52" s="90">
        <v>75000</v>
      </c>
      <c r="G52" s="32">
        <v>5.24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44489</v>
      </c>
      <c r="B53" s="32">
        <v>540738</v>
      </c>
      <c r="C53" s="31" t="s">
        <v>1078</v>
      </c>
      <c r="D53" s="31" t="s">
        <v>1007</v>
      </c>
      <c r="E53" s="31" t="s">
        <v>599</v>
      </c>
      <c r="F53" s="90">
        <v>102000</v>
      </c>
      <c r="G53" s="32">
        <v>44.3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44489</v>
      </c>
      <c r="B54" s="32">
        <v>531432</v>
      </c>
      <c r="C54" s="31" t="s">
        <v>1013</v>
      </c>
      <c r="D54" s="31" t="s">
        <v>1079</v>
      </c>
      <c r="E54" s="31" t="s">
        <v>599</v>
      </c>
      <c r="F54" s="90">
        <v>41175</v>
      </c>
      <c r="G54" s="32">
        <v>7.15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44489</v>
      </c>
      <c r="B55" s="32">
        <v>540210</v>
      </c>
      <c r="C55" s="31" t="s">
        <v>1080</v>
      </c>
      <c r="D55" s="31" t="s">
        <v>1081</v>
      </c>
      <c r="E55" s="31" t="s">
        <v>598</v>
      </c>
      <c r="F55" s="90">
        <v>115963</v>
      </c>
      <c r="G55" s="32">
        <v>20.010000000000002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44489</v>
      </c>
      <c r="B56" s="32">
        <v>540210</v>
      </c>
      <c r="C56" s="31" t="s">
        <v>1080</v>
      </c>
      <c r="D56" s="31" t="s">
        <v>1081</v>
      </c>
      <c r="E56" s="31" t="s">
        <v>599</v>
      </c>
      <c r="F56" s="90">
        <v>99005</v>
      </c>
      <c r="G56" s="32">
        <v>20.11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44489</v>
      </c>
      <c r="B57" s="32">
        <v>538607</v>
      </c>
      <c r="C57" s="31" t="s">
        <v>1014</v>
      </c>
      <c r="D57" s="31" t="s">
        <v>1082</v>
      </c>
      <c r="E57" s="31" t="s">
        <v>598</v>
      </c>
      <c r="F57" s="90">
        <v>1884862</v>
      </c>
      <c r="G57" s="32">
        <v>3.03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44489</v>
      </c>
      <c r="B58" s="32">
        <v>519367</v>
      </c>
      <c r="C58" s="31" t="s">
        <v>1083</v>
      </c>
      <c r="D58" s="31" t="s">
        <v>1084</v>
      </c>
      <c r="E58" s="31" t="s">
        <v>599</v>
      </c>
      <c r="F58" s="90">
        <v>800</v>
      </c>
      <c r="G58" s="32">
        <v>93.61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44489</v>
      </c>
      <c r="B59" s="32">
        <v>540823</v>
      </c>
      <c r="C59" s="31" t="s">
        <v>1015</v>
      </c>
      <c r="D59" s="31" t="s">
        <v>1085</v>
      </c>
      <c r="E59" s="31" t="s">
        <v>598</v>
      </c>
      <c r="F59" s="90">
        <v>30636</v>
      </c>
      <c r="G59" s="32">
        <v>27.83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44489</v>
      </c>
      <c r="B60" s="32">
        <v>540823</v>
      </c>
      <c r="C60" s="31" t="s">
        <v>1015</v>
      </c>
      <c r="D60" s="31" t="s">
        <v>1086</v>
      </c>
      <c r="E60" s="31" t="s">
        <v>599</v>
      </c>
      <c r="F60" s="90">
        <v>30000</v>
      </c>
      <c r="G60" s="32">
        <v>27.55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44489</v>
      </c>
      <c r="B61" s="32" t="s">
        <v>1016</v>
      </c>
      <c r="C61" s="31" t="s">
        <v>1017</v>
      </c>
      <c r="D61" s="31" t="s">
        <v>1018</v>
      </c>
      <c r="E61" s="31" t="s">
        <v>598</v>
      </c>
      <c r="F61" s="90">
        <v>44800</v>
      </c>
      <c r="G61" s="32">
        <v>164.24</v>
      </c>
      <c r="H61" s="32" t="s">
        <v>895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44489</v>
      </c>
      <c r="B62" s="32" t="s">
        <v>1016</v>
      </c>
      <c r="C62" s="20" t="s">
        <v>1017</v>
      </c>
      <c r="D62" s="20" t="s">
        <v>1019</v>
      </c>
      <c r="E62" s="31" t="s">
        <v>598</v>
      </c>
      <c r="F62" s="90">
        <v>48000</v>
      </c>
      <c r="G62" s="32">
        <v>168.83</v>
      </c>
      <c r="H62" s="32" t="s">
        <v>895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44489</v>
      </c>
      <c r="B63" s="32" t="s">
        <v>1087</v>
      </c>
      <c r="C63" s="31" t="s">
        <v>1088</v>
      </c>
      <c r="D63" s="31" t="s">
        <v>1089</v>
      </c>
      <c r="E63" s="31" t="s">
        <v>598</v>
      </c>
      <c r="F63" s="90">
        <v>60000</v>
      </c>
      <c r="G63" s="32">
        <v>77.400000000000006</v>
      </c>
      <c r="H63" s="32" t="s">
        <v>895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44489</v>
      </c>
      <c r="B64" s="32" t="s">
        <v>1090</v>
      </c>
      <c r="C64" s="31" t="s">
        <v>1091</v>
      </c>
      <c r="D64" s="31" t="s">
        <v>1092</v>
      </c>
      <c r="E64" s="31" t="s">
        <v>598</v>
      </c>
      <c r="F64" s="90">
        <v>40000</v>
      </c>
      <c r="G64" s="32">
        <v>38.630000000000003</v>
      </c>
      <c r="H64" s="32" t="s">
        <v>895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44489</v>
      </c>
      <c r="B65" s="32" t="s">
        <v>417</v>
      </c>
      <c r="C65" s="31" t="s">
        <v>1020</v>
      </c>
      <c r="D65" s="31" t="s">
        <v>951</v>
      </c>
      <c r="E65" s="31" t="s">
        <v>598</v>
      </c>
      <c r="F65" s="90">
        <v>3557407</v>
      </c>
      <c r="G65" s="32">
        <v>788.73</v>
      </c>
      <c r="H65" s="32" t="s">
        <v>895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44489</v>
      </c>
      <c r="B66" s="32" t="s">
        <v>417</v>
      </c>
      <c r="C66" s="31" t="s">
        <v>1020</v>
      </c>
      <c r="D66" s="31" t="s">
        <v>1021</v>
      </c>
      <c r="E66" s="31" t="s">
        <v>598</v>
      </c>
      <c r="F66" s="90">
        <v>1723614</v>
      </c>
      <c r="G66" s="32">
        <v>787.21</v>
      </c>
      <c r="H66" s="32" t="s">
        <v>895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44489</v>
      </c>
      <c r="B67" s="32" t="s">
        <v>417</v>
      </c>
      <c r="C67" s="31" t="s">
        <v>1020</v>
      </c>
      <c r="D67" s="31" t="s">
        <v>999</v>
      </c>
      <c r="E67" s="31" t="s">
        <v>598</v>
      </c>
      <c r="F67" s="90">
        <v>1938948</v>
      </c>
      <c r="G67" s="32">
        <v>787.24</v>
      </c>
      <c r="H67" s="32" t="s">
        <v>895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44489</v>
      </c>
      <c r="B68" s="32" t="s">
        <v>417</v>
      </c>
      <c r="C68" s="31" t="s">
        <v>1020</v>
      </c>
      <c r="D68" s="31" t="s">
        <v>949</v>
      </c>
      <c r="E68" s="31" t="s">
        <v>598</v>
      </c>
      <c r="F68" s="90">
        <v>3038358</v>
      </c>
      <c r="G68" s="32">
        <v>787.99</v>
      </c>
      <c r="H68" s="32" t="s">
        <v>895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44489</v>
      </c>
      <c r="B69" s="32" t="s">
        <v>138</v>
      </c>
      <c r="C69" s="31" t="s">
        <v>1093</v>
      </c>
      <c r="D69" s="31" t="s">
        <v>1094</v>
      </c>
      <c r="E69" s="31" t="s">
        <v>598</v>
      </c>
      <c r="F69" s="90">
        <v>1242181</v>
      </c>
      <c r="G69" s="32">
        <v>4619.28</v>
      </c>
      <c r="H69" s="32" t="s">
        <v>895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44489</v>
      </c>
      <c r="B70" s="32" t="s">
        <v>138</v>
      </c>
      <c r="C70" s="31" t="s">
        <v>1093</v>
      </c>
      <c r="D70" s="31" t="s">
        <v>951</v>
      </c>
      <c r="E70" s="31" t="s">
        <v>598</v>
      </c>
      <c r="F70" s="90">
        <v>1453267</v>
      </c>
      <c r="G70" s="32">
        <v>4620.71</v>
      </c>
      <c r="H70" s="32" t="s">
        <v>895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44489</v>
      </c>
      <c r="B71" s="32" t="s">
        <v>1095</v>
      </c>
      <c r="C71" s="31" t="s">
        <v>1096</v>
      </c>
      <c r="D71" s="31" t="s">
        <v>1097</v>
      </c>
      <c r="E71" s="31" t="s">
        <v>598</v>
      </c>
      <c r="F71" s="90">
        <v>277080</v>
      </c>
      <c r="G71" s="32">
        <v>35.090000000000003</v>
      </c>
      <c r="H71" s="32" t="s">
        <v>895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44489</v>
      </c>
      <c r="B72" s="32" t="s">
        <v>1098</v>
      </c>
      <c r="C72" s="31" t="s">
        <v>1099</v>
      </c>
      <c r="D72" s="31" t="s">
        <v>1100</v>
      </c>
      <c r="E72" s="31" t="s">
        <v>598</v>
      </c>
      <c r="F72" s="90">
        <v>80000</v>
      </c>
      <c r="G72" s="32">
        <v>93.5</v>
      </c>
      <c r="H72" s="32" t="s">
        <v>895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44489</v>
      </c>
      <c r="B73" s="32" t="s">
        <v>1101</v>
      </c>
      <c r="C73" s="31" t="s">
        <v>1102</v>
      </c>
      <c r="D73" s="31" t="s">
        <v>1103</v>
      </c>
      <c r="E73" s="31" t="s">
        <v>598</v>
      </c>
      <c r="F73" s="90">
        <v>400000</v>
      </c>
      <c r="G73" s="32">
        <v>41.25</v>
      </c>
      <c r="H73" s="32" t="s">
        <v>895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44489</v>
      </c>
      <c r="B74" s="32" t="s">
        <v>1101</v>
      </c>
      <c r="C74" s="31" t="s">
        <v>1102</v>
      </c>
      <c r="D74" s="31" t="s">
        <v>1069</v>
      </c>
      <c r="E74" s="31" t="s">
        <v>598</v>
      </c>
      <c r="F74" s="90">
        <v>400000</v>
      </c>
      <c r="G74" s="32">
        <v>41.25</v>
      </c>
      <c r="H74" s="32" t="s">
        <v>895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44489</v>
      </c>
      <c r="B75" s="32" t="s">
        <v>1101</v>
      </c>
      <c r="C75" s="31" t="s">
        <v>1102</v>
      </c>
      <c r="D75" s="31" t="s">
        <v>1104</v>
      </c>
      <c r="E75" s="31" t="s">
        <v>598</v>
      </c>
      <c r="F75" s="90">
        <v>500000</v>
      </c>
      <c r="G75" s="32">
        <v>41.25</v>
      </c>
      <c r="H75" s="32" t="s">
        <v>895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44489</v>
      </c>
      <c r="B76" s="32" t="s">
        <v>1105</v>
      </c>
      <c r="C76" s="31" t="s">
        <v>1106</v>
      </c>
      <c r="D76" s="31" t="s">
        <v>998</v>
      </c>
      <c r="E76" s="31" t="s">
        <v>598</v>
      </c>
      <c r="F76" s="90">
        <v>207630</v>
      </c>
      <c r="G76" s="32">
        <v>977.62</v>
      </c>
      <c r="H76" s="32" t="s">
        <v>895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44489</v>
      </c>
      <c r="B77" s="32" t="s">
        <v>1105</v>
      </c>
      <c r="C77" s="31" t="s">
        <v>1106</v>
      </c>
      <c r="D77" s="31" t="s">
        <v>1023</v>
      </c>
      <c r="E77" s="31" t="s">
        <v>598</v>
      </c>
      <c r="F77" s="90">
        <v>218664</v>
      </c>
      <c r="G77" s="32">
        <v>956.47</v>
      </c>
      <c r="H77" s="32" t="s">
        <v>895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44489</v>
      </c>
      <c r="B78" s="32" t="s">
        <v>1105</v>
      </c>
      <c r="C78" s="31" t="s">
        <v>1106</v>
      </c>
      <c r="D78" s="31" t="s">
        <v>1094</v>
      </c>
      <c r="E78" s="31" t="s">
        <v>598</v>
      </c>
      <c r="F78" s="90">
        <v>393438</v>
      </c>
      <c r="G78" s="32">
        <v>947.5</v>
      </c>
      <c r="H78" s="32" t="s">
        <v>895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44489</v>
      </c>
      <c r="B79" s="32" t="s">
        <v>959</v>
      </c>
      <c r="C79" s="31" t="s">
        <v>960</v>
      </c>
      <c r="D79" s="31" t="s">
        <v>998</v>
      </c>
      <c r="E79" s="31" t="s">
        <v>598</v>
      </c>
      <c r="F79" s="90">
        <v>451151</v>
      </c>
      <c r="G79" s="32">
        <v>17.55</v>
      </c>
      <c r="H79" s="32" t="s">
        <v>895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44489</v>
      </c>
      <c r="B80" s="32" t="s">
        <v>201</v>
      </c>
      <c r="C80" s="31" t="s">
        <v>1000</v>
      </c>
      <c r="D80" s="31" t="s">
        <v>999</v>
      </c>
      <c r="E80" s="31" t="s">
        <v>598</v>
      </c>
      <c r="F80" s="90">
        <v>26777709</v>
      </c>
      <c r="G80" s="32">
        <v>228.58</v>
      </c>
      <c r="H80" s="32" t="s">
        <v>895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44489</v>
      </c>
      <c r="B81" s="32" t="s">
        <v>1080</v>
      </c>
      <c r="C81" s="31" t="s">
        <v>1107</v>
      </c>
      <c r="D81" s="31" t="s">
        <v>1081</v>
      </c>
      <c r="E81" s="31" t="s">
        <v>598</v>
      </c>
      <c r="F81" s="90">
        <v>156957</v>
      </c>
      <c r="G81" s="32">
        <v>20.02</v>
      </c>
      <c r="H81" s="32" t="s">
        <v>895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44489</v>
      </c>
      <c r="B82" s="32" t="s">
        <v>1080</v>
      </c>
      <c r="C82" s="31" t="s">
        <v>1107</v>
      </c>
      <c r="D82" s="31" t="s">
        <v>1108</v>
      </c>
      <c r="E82" s="31" t="s">
        <v>598</v>
      </c>
      <c r="F82" s="90">
        <v>153968</v>
      </c>
      <c r="G82" s="32">
        <v>20.48</v>
      </c>
      <c r="H82" s="32" t="s">
        <v>895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44489</v>
      </c>
      <c r="B83" s="32" t="s">
        <v>1080</v>
      </c>
      <c r="C83" s="31" t="s">
        <v>1107</v>
      </c>
      <c r="D83" s="31" t="s">
        <v>949</v>
      </c>
      <c r="E83" s="31" t="s">
        <v>598</v>
      </c>
      <c r="F83" s="90">
        <v>213371</v>
      </c>
      <c r="G83" s="32">
        <v>20.05</v>
      </c>
      <c r="H83" s="32" t="s">
        <v>895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44489</v>
      </c>
      <c r="B84" s="32" t="s">
        <v>1080</v>
      </c>
      <c r="C84" s="31" t="s">
        <v>1107</v>
      </c>
      <c r="D84" s="31" t="s">
        <v>1094</v>
      </c>
      <c r="E84" s="31" t="s">
        <v>598</v>
      </c>
      <c r="F84" s="90">
        <v>151772</v>
      </c>
      <c r="G84" s="32">
        <v>20.14</v>
      </c>
      <c r="H84" s="32" t="s">
        <v>895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44489</v>
      </c>
      <c r="B85" s="32" t="s">
        <v>1080</v>
      </c>
      <c r="C85" s="31" t="s">
        <v>1107</v>
      </c>
      <c r="D85" s="31" t="s">
        <v>1022</v>
      </c>
      <c r="E85" s="31" t="s">
        <v>598</v>
      </c>
      <c r="F85" s="90">
        <v>216680</v>
      </c>
      <c r="G85" s="32">
        <v>19.86</v>
      </c>
      <c r="H85" s="32" t="s">
        <v>895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44489</v>
      </c>
      <c r="B86" s="32" t="s">
        <v>1109</v>
      </c>
      <c r="C86" s="31" t="s">
        <v>1110</v>
      </c>
      <c r="D86" s="31" t="s">
        <v>998</v>
      </c>
      <c r="E86" s="31" t="s">
        <v>598</v>
      </c>
      <c r="F86" s="90">
        <v>4728673</v>
      </c>
      <c r="G86" s="32">
        <v>3.98</v>
      </c>
      <c r="H86" s="32" t="s">
        <v>895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44489</v>
      </c>
      <c r="B87" s="32" t="s">
        <v>1111</v>
      </c>
      <c r="C87" s="31" t="s">
        <v>1112</v>
      </c>
      <c r="D87" s="31" t="s">
        <v>1113</v>
      </c>
      <c r="E87" s="31" t="s">
        <v>598</v>
      </c>
      <c r="F87" s="90">
        <v>93000</v>
      </c>
      <c r="G87" s="32">
        <v>30.35</v>
      </c>
      <c r="H87" s="32" t="s">
        <v>895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44489</v>
      </c>
      <c r="B88" s="32" t="s">
        <v>1114</v>
      </c>
      <c r="C88" s="31" t="s">
        <v>1115</v>
      </c>
      <c r="D88" s="31" t="s">
        <v>1116</v>
      </c>
      <c r="E88" s="31" t="s">
        <v>599</v>
      </c>
      <c r="F88" s="90">
        <v>200000</v>
      </c>
      <c r="G88" s="32">
        <v>62</v>
      </c>
      <c r="H88" s="32" t="s">
        <v>895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44489</v>
      </c>
      <c r="B89" s="32" t="s">
        <v>1117</v>
      </c>
      <c r="C89" s="31" t="s">
        <v>1118</v>
      </c>
      <c r="D89" s="31" t="s">
        <v>1119</v>
      </c>
      <c r="E89" s="31" t="s">
        <v>599</v>
      </c>
      <c r="F89" s="90">
        <v>55000</v>
      </c>
      <c r="G89" s="32">
        <v>42.02</v>
      </c>
      <c r="H89" s="32" t="s">
        <v>895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44489</v>
      </c>
      <c r="B90" s="32" t="s">
        <v>1016</v>
      </c>
      <c r="C90" s="31" t="s">
        <v>1017</v>
      </c>
      <c r="D90" s="31" t="s">
        <v>1019</v>
      </c>
      <c r="E90" s="31" t="s">
        <v>599</v>
      </c>
      <c r="F90" s="90">
        <v>49600</v>
      </c>
      <c r="G90" s="32">
        <v>164.38</v>
      </c>
      <c r="H90" s="32" t="s">
        <v>895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44489</v>
      </c>
      <c r="B91" s="32" t="s">
        <v>1016</v>
      </c>
      <c r="C91" s="31" t="s">
        <v>1017</v>
      </c>
      <c r="D91" s="31" t="s">
        <v>1018</v>
      </c>
      <c r="E91" s="31" t="s">
        <v>599</v>
      </c>
      <c r="F91" s="90">
        <v>44800</v>
      </c>
      <c r="G91" s="32">
        <v>168.81</v>
      </c>
      <c r="H91" s="32" t="s">
        <v>895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44489</v>
      </c>
      <c r="B92" s="32" t="s">
        <v>1090</v>
      </c>
      <c r="C92" s="31" t="s">
        <v>1091</v>
      </c>
      <c r="D92" s="31" t="s">
        <v>1120</v>
      </c>
      <c r="E92" s="31" t="s">
        <v>599</v>
      </c>
      <c r="F92" s="90">
        <v>44000</v>
      </c>
      <c r="G92" s="32">
        <v>38.51</v>
      </c>
      <c r="H92" s="32" t="s">
        <v>895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44489</v>
      </c>
      <c r="B93" s="32" t="s">
        <v>1090</v>
      </c>
      <c r="C93" s="31" t="s">
        <v>1091</v>
      </c>
      <c r="D93" s="31" t="s">
        <v>1092</v>
      </c>
      <c r="E93" s="31" t="s">
        <v>599</v>
      </c>
      <c r="F93" s="90">
        <v>4000</v>
      </c>
      <c r="G93" s="32">
        <v>37.25</v>
      </c>
      <c r="H93" s="32" t="s">
        <v>895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44489</v>
      </c>
      <c r="B94" s="32" t="s">
        <v>1090</v>
      </c>
      <c r="C94" s="31" t="s">
        <v>1091</v>
      </c>
      <c r="D94" s="31" t="s">
        <v>1121</v>
      </c>
      <c r="E94" s="31" t="s">
        <v>599</v>
      </c>
      <c r="F94" s="90">
        <v>52000</v>
      </c>
      <c r="G94" s="32">
        <v>38.32</v>
      </c>
      <c r="H94" s="32" t="s">
        <v>895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44489</v>
      </c>
      <c r="B95" s="32" t="s">
        <v>417</v>
      </c>
      <c r="C95" s="31" t="s">
        <v>1020</v>
      </c>
      <c r="D95" s="31" t="s">
        <v>949</v>
      </c>
      <c r="E95" s="31" t="s">
        <v>599</v>
      </c>
      <c r="F95" s="90">
        <v>3140886</v>
      </c>
      <c r="G95" s="32">
        <v>787.88</v>
      </c>
      <c r="H95" s="32" t="s">
        <v>895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44489</v>
      </c>
      <c r="B96" s="32" t="s">
        <v>417</v>
      </c>
      <c r="C96" s="31" t="s">
        <v>1020</v>
      </c>
      <c r="D96" s="31" t="s">
        <v>999</v>
      </c>
      <c r="E96" s="31" t="s">
        <v>599</v>
      </c>
      <c r="F96" s="90">
        <v>1938948</v>
      </c>
      <c r="G96" s="32">
        <v>787.48</v>
      </c>
      <c r="H96" s="32" t="s">
        <v>895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44489</v>
      </c>
      <c r="B97" s="32" t="s">
        <v>417</v>
      </c>
      <c r="C97" s="31" t="s">
        <v>1020</v>
      </c>
      <c r="D97" s="31" t="s">
        <v>1021</v>
      </c>
      <c r="E97" s="31" t="s">
        <v>599</v>
      </c>
      <c r="F97" s="90">
        <v>1729843</v>
      </c>
      <c r="G97" s="32">
        <v>787.71</v>
      </c>
      <c r="H97" s="32" t="s">
        <v>895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44489</v>
      </c>
      <c r="B98" s="32" t="s">
        <v>417</v>
      </c>
      <c r="C98" s="31" t="s">
        <v>1020</v>
      </c>
      <c r="D98" s="31" t="s">
        <v>951</v>
      </c>
      <c r="E98" s="31" t="s">
        <v>599</v>
      </c>
      <c r="F98" s="90">
        <v>3557407</v>
      </c>
      <c r="G98" s="32">
        <v>789.03</v>
      </c>
      <c r="H98" s="32" t="s">
        <v>895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44489</v>
      </c>
      <c r="B99" s="32" t="s">
        <v>138</v>
      </c>
      <c r="C99" s="31" t="s">
        <v>1093</v>
      </c>
      <c r="D99" s="31" t="s">
        <v>1094</v>
      </c>
      <c r="E99" s="31" t="s">
        <v>599</v>
      </c>
      <c r="F99" s="90">
        <v>1242181</v>
      </c>
      <c r="G99" s="32">
        <v>4621.45</v>
      </c>
      <c r="H99" s="32" t="s">
        <v>895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44489</v>
      </c>
      <c r="B100" s="32" t="s">
        <v>138</v>
      </c>
      <c r="C100" s="31" t="s">
        <v>1093</v>
      </c>
      <c r="D100" s="31" t="s">
        <v>951</v>
      </c>
      <c r="E100" s="31" t="s">
        <v>599</v>
      </c>
      <c r="F100" s="90">
        <v>1460935</v>
      </c>
      <c r="G100" s="32">
        <v>4622.21</v>
      </c>
      <c r="H100" s="32" t="s">
        <v>895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44489</v>
      </c>
      <c r="B101" s="32" t="s">
        <v>1095</v>
      </c>
      <c r="C101" s="31" t="s">
        <v>1096</v>
      </c>
      <c r="D101" s="31" t="s">
        <v>1097</v>
      </c>
      <c r="E101" s="31" t="s">
        <v>599</v>
      </c>
      <c r="F101" s="90">
        <v>175037</v>
      </c>
      <c r="G101" s="32">
        <v>34.799999999999997</v>
      </c>
      <c r="H101" s="32" t="s">
        <v>895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44489</v>
      </c>
      <c r="B102" s="32" t="s">
        <v>1101</v>
      </c>
      <c r="C102" s="31" t="s">
        <v>1102</v>
      </c>
      <c r="D102" s="31" t="s">
        <v>1122</v>
      </c>
      <c r="E102" s="31" t="s">
        <v>599</v>
      </c>
      <c r="F102" s="90">
        <v>254763</v>
      </c>
      <c r="G102" s="32">
        <v>41.25</v>
      </c>
      <c r="H102" s="32" t="s">
        <v>895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44489</v>
      </c>
      <c r="B103" s="32" t="s">
        <v>1101</v>
      </c>
      <c r="C103" s="31" t="s">
        <v>1102</v>
      </c>
      <c r="D103" s="31" t="s">
        <v>1123</v>
      </c>
      <c r="E103" s="31" t="s">
        <v>599</v>
      </c>
      <c r="F103" s="90">
        <v>548170</v>
      </c>
      <c r="G103" s="32">
        <v>41.25</v>
      </c>
      <c r="H103" s="32" t="s">
        <v>895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44489</v>
      </c>
      <c r="B104" s="32" t="s">
        <v>1101</v>
      </c>
      <c r="C104" s="31" t="s">
        <v>1102</v>
      </c>
      <c r="D104" s="31" t="s">
        <v>1124</v>
      </c>
      <c r="E104" s="31" t="s">
        <v>599</v>
      </c>
      <c r="F104" s="90">
        <v>278067</v>
      </c>
      <c r="G104" s="32">
        <v>41.25</v>
      </c>
      <c r="H104" s="32" t="s">
        <v>895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44489</v>
      </c>
      <c r="B105" s="32" t="s">
        <v>1105</v>
      </c>
      <c r="C105" s="31" t="s">
        <v>1106</v>
      </c>
      <c r="D105" s="31" t="s">
        <v>1094</v>
      </c>
      <c r="E105" s="31" t="s">
        <v>599</v>
      </c>
      <c r="F105" s="90">
        <v>393440</v>
      </c>
      <c r="G105" s="32">
        <v>948.43</v>
      </c>
      <c r="H105" s="32" t="s">
        <v>895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44489</v>
      </c>
      <c r="B106" s="32" t="s">
        <v>1105</v>
      </c>
      <c r="C106" s="31" t="s">
        <v>1106</v>
      </c>
      <c r="D106" s="31" t="s">
        <v>1023</v>
      </c>
      <c r="E106" s="31" t="s">
        <v>599</v>
      </c>
      <c r="F106" s="90">
        <v>218679</v>
      </c>
      <c r="G106" s="32">
        <v>957.01</v>
      </c>
      <c r="H106" s="32" t="s">
        <v>895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44489</v>
      </c>
      <c r="B107" s="32" t="s">
        <v>1105</v>
      </c>
      <c r="C107" s="31" t="s">
        <v>1106</v>
      </c>
      <c r="D107" s="31" t="s">
        <v>998</v>
      </c>
      <c r="E107" s="31" t="s">
        <v>599</v>
      </c>
      <c r="F107" s="90">
        <v>207133</v>
      </c>
      <c r="G107" s="32">
        <v>987.87</v>
      </c>
      <c r="H107" s="32" t="s">
        <v>895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44489</v>
      </c>
      <c r="B108" s="32" t="s">
        <v>959</v>
      </c>
      <c r="C108" s="31" t="s">
        <v>960</v>
      </c>
      <c r="D108" s="31" t="s">
        <v>1024</v>
      </c>
      <c r="E108" s="31" t="s">
        <v>599</v>
      </c>
      <c r="F108" s="90">
        <v>948888</v>
      </c>
      <c r="G108" s="32">
        <v>17.73</v>
      </c>
      <c r="H108" s="32" t="s">
        <v>895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44489</v>
      </c>
      <c r="B109" s="32" t="s">
        <v>959</v>
      </c>
      <c r="C109" s="31" t="s">
        <v>960</v>
      </c>
      <c r="D109" s="31" t="s">
        <v>998</v>
      </c>
      <c r="E109" s="31" t="s">
        <v>599</v>
      </c>
      <c r="F109" s="90">
        <v>472833</v>
      </c>
      <c r="G109" s="32">
        <v>17.63</v>
      </c>
      <c r="H109" s="32" t="s">
        <v>895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44489</v>
      </c>
      <c r="B110" s="32" t="s">
        <v>201</v>
      </c>
      <c r="C110" s="31" t="s">
        <v>1000</v>
      </c>
      <c r="D110" s="31" t="s">
        <v>999</v>
      </c>
      <c r="E110" s="31" t="s">
        <v>599</v>
      </c>
      <c r="F110" s="90">
        <v>26777709</v>
      </c>
      <c r="G110" s="32">
        <v>228.68</v>
      </c>
      <c r="H110" s="32" t="s">
        <v>895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44489</v>
      </c>
      <c r="B111" s="32" t="s">
        <v>1080</v>
      </c>
      <c r="C111" s="31" t="s">
        <v>1107</v>
      </c>
      <c r="D111" s="31" t="s">
        <v>949</v>
      </c>
      <c r="E111" s="31" t="s">
        <v>599</v>
      </c>
      <c r="F111" s="90">
        <v>213371</v>
      </c>
      <c r="G111" s="32">
        <v>20.12</v>
      </c>
      <c r="H111" s="32" t="s">
        <v>895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44489</v>
      </c>
      <c r="B112" s="32" t="s">
        <v>1080</v>
      </c>
      <c r="C112" s="31" t="s">
        <v>1107</v>
      </c>
      <c r="D112" s="31" t="s">
        <v>1108</v>
      </c>
      <c r="E112" s="31" t="s">
        <v>599</v>
      </c>
      <c r="F112" s="90">
        <v>153968</v>
      </c>
      <c r="G112" s="32">
        <v>20.51</v>
      </c>
      <c r="H112" s="32" t="s">
        <v>895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44489</v>
      </c>
      <c r="B113" s="32" t="s">
        <v>1080</v>
      </c>
      <c r="C113" s="31" t="s">
        <v>1107</v>
      </c>
      <c r="D113" s="31" t="s">
        <v>1094</v>
      </c>
      <c r="E113" s="31" t="s">
        <v>599</v>
      </c>
      <c r="F113" s="90">
        <v>151772</v>
      </c>
      <c r="G113" s="32">
        <v>20.170000000000002</v>
      </c>
      <c r="H113" s="32" t="s">
        <v>895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44489</v>
      </c>
      <c r="B114" s="32" t="s">
        <v>1080</v>
      </c>
      <c r="C114" s="31" t="s">
        <v>1107</v>
      </c>
      <c r="D114" s="31" t="s">
        <v>1022</v>
      </c>
      <c r="E114" s="31" t="s">
        <v>599</v>
      </c>
      <c r="F114" s="90">
        <v>211611</v>
      </c>
      <c r="G114" s="32">
        <v>20.02</v>
      </c>
      <c r="H114" s="32" t="s">
        <v>895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44489</v>
      </c>
      <c r="B115" s="32" t="s">
        <v>1080</v>
      </c>
      <c r="C115" s="31" t="s">
        <v>1107</v>
      </c>
      <c r="D115" s="31" t="s">
        <v>1081</v>
      </c>
      <c r="E115" s="31" t="s">
        <v>599</v>
      </c>
      <c r="F115" s="90">
        <v>173915</v>
      </c>
      <c r="G115" s="32">
        <v>19.98</v>
      </c>
      <c r="H115" s="32" t="s">
        <v>895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44489</v>
      </c>
      <c r="B116" s="32" t="s">
        <v>1109</v>
      </c>
      <c r="C116" s="31" t="s">
        <v>1110</v>
      </c>
      <c r="D116" s="31" t="s">
        <v>998</v>
      </c>
      <c r="E116" s="31" t="s">
        <v>599</v>
      </c>
      <c r="F116" s="90">
        <v>7775762</v>
      </c>
      <c r="G116" s="32">
        <v>4</v>
      </c>
      <c r="H116" s="32" t="s">
        <v>895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8"/>
  <sheetViews>
    <sheetView zoomScale="85" zoomScaleNormal="85" workbookViewId="0">
      <selection activeCell="J318" sqref="J3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875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44490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859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37">
        <v>1</v>
      </c>
      <c r="B10" s="309">
        <v>44454</v>
      </c>
      <c r="C10" s="338"/>
      <c r="D10" s="310" t="s">
        <v>300</v>
      </c>
      <c r="E10" s="311" t="s">
        <v>615</v>
      </c>
      <c r="F10" s="312">
        <v>2195</v>
      </c>
      <c r="G10" s="312">
        <v>2080</v>
      </c>
      <c r="H10" s="311">
        <v>2295</v>
      </c>
      <c r="I10" s="313" t="s">
        <v>852</v>
      </c>
      <c r="J10" s="314" t="s">
        <v>867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613</v>
      </c>
      <c r="O10" s="317">
        <v>44469</v>
      </c>
      <c r="P10" s="312">
        <f>VLOOKUP(D10,'MidCap Intra'!B11:C508,2,0)</f>
        <v>2197.85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855</v>
      </c>
      <c r="G11" s="107">
        <v>1395</v>
      </c>
      <c r="H11" s="110"/>
      <c r="I11" s="111" t="s">
        <v>856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Intra'!B13:C510,2,0)</f>
        <v>1471.35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426</v>
      </c>
      <c r="E12" s="300" t="s">
        <v>615</v>
      </c>
      <c r="F12" s="301">
        <v>3130</v>
      </c>
      <c r="G12" s="301">
        <v>2920</v>
      </c>
      <c r="H12" s="300">
        <v>3320</v>
      </c>
      <c r="I12" s="302" t="s">
        <v>851</v>
      </c>
      <c r="J12" s="103" t="s">
        <v>876</v>
      </c>
      <c r="K12" s="103">
        <f t="shared" ref="K12" si="3">H12-F12</f>
        <v>190</v>
      </c>
      <c r="L12" s="104">
        <f t="shared" ref="L12" si="4">(F12*-0.7)/100</f>
        <v>-21.91</v>
      </c>
      <c r="M12" s="105">
        <f t="shared" ref="M12" si="5">(K12+L12)/F12</f>
        <v>5.3702875399361021E-2</v>
      </c>
      <c r="N12" s="103" t="s">
        <v>613</v>
      </c>
      <c r="O12" s="106">
        <v>44473</v>
      </c>
      <c r="P12" s="301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615</v>
      </c>
      <c r="F13" s="107" t="s">
        <v>860</v>
      </c>
      <c r="G13" s="107">
        <v>495</v>
      </c>
      <c r="H13" s="110"/>
      <c r="I13" s="111" t="s">
        <v>861</v>
      </c>
      <c r="J13" s="112" t="s">
        <v>616</v>
      </c>
      <c r="K13" s="113"/>
      <c r="L13" s="108"/>
      <c r="M13" s="114"/>
      <c r="N13" s="109"/>
      <c r="O13" s="110"/>
      <c r="P13" s="107">
        <f>VLOOKUP(D13,'MidCap Intra'!B15:C512,2,0)</f>
        <v>499.05</v>
      </c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252</v>
      </c>
      <c r="E14" s="300" t="s">
        <v>615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868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1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37">
        <v>6</v>
      </c>
      <c r="B15" s="309">
        <v>44466</v>
      </c>
      <c r="C15" s="338"/>
      <c r="D15" s="310" t="s">
        <v>253</v>
      </c>
      <c r="E15" s="311" t="s">
        <v>615</v>
      </c>
      <c r="F15" s="312">
        <v>2040</v>
      </c>
      <c r="G15" s="312">
        <v>1895</v>
      </c>
      <c r="H15" s="311">
        <v>2155</v>
      </c>
      <c r="I15" s="313" t="s">
        <v>862</v>
      </c>
      <c r="J15" s="314" t="s">
        <v>870</v>
      </c>
      <c r="K15" s="314">
        <f t="shared" si="6"/>
        <v>115</v>
      </c>
      <c r="L15" s="315">
        <f t="shared" si="7"/>
        <v>-14.28</v>
      </c>
      <c r="M15" s="316">
        <f t="shared" si="8"/>
        <v>4.9372549019607845E-2</v>
      </c>
      <c r="N15" s="314" t="s">
        <v>613</v>
      </c>
      <c r="O15" s="317">
        <v>44470</v>
      </c>
      <c r="P15" s="312">
        <f>VLOOKUP(D15,'MidCap Intra'!B16:C513,2,0)</f>
        <v>1972.1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257</v>
      </c>
      <c r="E16" s="300" t="s">
        <v>615</v>
      </c>
      <c r="F16" s="301">
        <v>1580</v>
      </c>
      <c r="G16" s="301">
        <v>1490</v>
      </c>
      <c r="H16" s="300">
        <v>1685</v>
      </c>
      <c r="I16" s="302" t="s">
        <v>863</v>
      </c>
      <c r="J16" s="103" t="s">
        <v>961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613</v>
      </c>
      <c r="O16" s="106">
        <v>44481</v>
      </c>
      <c r="P16" s="301"/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349</v>
      </c>
      <c r="E17" s="322" t="s">
        <v>615</v>
      </c>
      <c r="F17" s="323">
        <v>3270</v>
      </c>
      <c r="G17" s="323">
        <v>3140</v>
      </c>
      <c r="H17" s="322">
        <v>3025</v>
      </c>
      <c r="I17" s="324" t="s">
        <v>864</v>
      </c>
      <c r="J17" s="304" t="s">
        <v>869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626</v>
      </c>
      <c r="O17" s="307">
        <v>44470</v>
      </c>
      <c r="P17" s="323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414</v>
      </c>
      <c r="E18" s="300" t="s">
        <v>615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854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613</v>
      </c>
      <c r="O18" s="106">
        <v>44470</v>
      </c>
      <c r="P18" s="301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180</v>
      </c>
      <c r="E19" s="300" t="s">
        <v>615</v>
      </c>
      <c r="F19" s="301">
        <v>3120</v>
      </c>
      <c r="G19" s="301">
        <v>2980</v>
      </c>
      <c r="H19" s="300">
        <v>3315</v>
      </c>
      <c r="I19" s="302" t="s">
        <v>877</v>
      </c>
      <c r="J19" s="103" t="s">
        <v>937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613</v>
      </c>
      <c r="O19" s="106">
        <v>44477</v>
      </c>
      <c r="P19" s="301"/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119</v>
      </c>
      <c r="E20" s="110" t="s">
        <v>615</v>
      </c>
      <c r="F20" s="107" t="s">
        <v>899</v>
      </c>
      <c r="G20" s="107">
        <v>660</v>
      </c>
      <c r="H20" s="110"/>
      <c r="I20" s="111" t="s">
        <v>900</v>
      </c>
      <c r="J20" s="112" t="s">
        <v>616</v>
      </c>
      <c r="K20" s="113"/>
      <c r="L20" s="108"/>
      <c r="M20" s="114"/>
      <c r="N20" s="109"/>
      <c r="O20" s="110"/>
      <c r="P20" s="107">
        <f>VLOOKUP(D20,'MidCap Intra'!B22:C519,2,0)</f>
        <v>703.4</v>
      </c>
      <c r="Q20" s="1"/>
      <c r="R20" s="1" t="s">
        <v>614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37">
        <v>12</v>
      </c>
      <c r="B21" s="375">
        <v>44474</v>
      </c>
      <c r="C21" s="338"/>
      <c r="D21" s="310" t="s">
        <v>532</v>
      </c>
      <c r="E21" s="311" t="s">
        <v>615</v>
      </c>
      <c r="F21" s="312">
        <v>675</v>
      </c>
      <c r="G21" s="312">
        <v>619</v>
      </c>
      <c r="H21" s="311">
        <v>708.5</v>
      </c>
      <c r="I21" s="313" t="s">
        <v>901</v>
      </c>
      <c r="J21" s="314" t="s">
        <v>917</v>
      </c>
      <c r="K21" s="314">
        <f t="shared" ref="K21" si="21">H21-F21</f>
        <v>33.5</v>
      </c>
      <c r="L21" s="315">
        <f t="shared" ref="L21" si="22">(F21*-0.7)/100</f>
        <v>-4.7249999999999996</v>
      </c>
      <c r="M21" s="316">
        <f t="shared" ref="M21" si="23">(K21+L21)/F21</f>
        <v>4.2629629629629628E-2</v>
      </c>
      <c r="N21" s="314" t="s">
        <v>613</v>
      </c>
      <c r="O21" s="317">
        <v>44475</v>
      </c>
      <c r="P21" s="312">
        <f>VLOOKUP(D21,'MidCap Intra'!B22:C519,2,0)</f>
        <v>641.15</v>
      </c>
      <c r="Q21" s="1"/>
      <c r="R21" s="1" t="s">
        <v>614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296">
        <v>13</v>
      </c>
      <c r="B22" s="297">
        <v>44475</v>
      </c>
      <c r="C22" s="298"/>
      <c r="D22" s="299" t="s">
        <v>139</v>
      </c>
      <c r="E22" s="300" t="s">
        <v>615</v>
      </c>
      <c r="F22" s="301">
        <v>231.5</v>
      </c>
      <c r="G22" s="301">
        <v>216</v>
      </c>
      <c r="H22" s="300">
        <v>259.5</v>
      </c>
      <c r="I22" s="302" t="s">
        <v>916</v>
      </c>
      <c r="J22" s="103" t="s">
        <v>985</v>
      </c>
      <c r="K22" s="103">
        <f t="shared" ref="K22" si="24">H22-F22</f>
        <v>28</v>
      </c>
      <c r="L22" s="104">
        <f t="shared" ref="L22" si="25">(F22*-0.7)/100</f>
        <v>-1.6204999999999998</v>
      </c>
      <c r="M22" s="105">
        <f t="shared" ref="M22" si="26">(K22+L22)/F22</f>
        <v>0.11395032397408207</v>
      </c>
      <c r="N22" s="103" t="s">
        <v>613</v>
      </c>
      <c r="O22" s="106">
        <v>44483</v>
      </c>
      <c r="P22" s="301"/>
      <c r="Q22" s="1"/>
      <c r="R22" s="1" t="s">
        <v>614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82</v>
      </c>
      <c r="E23" s="110" t="s">
        <v>615</v>
      </c>
      <c r="F23" s="107" t="s">
        <v>947</v>
      </c>
      <c r="G23" s="107">
        <v>3670</v>
      </c>
      <c r="H23" s="110"/>
      <c r="I23" s="111" t="s">
        <v>948</v>
      </c>
      <c r="J23" s="112" t="s">
        <v>616</v>
      </c>
      <c r="K23" s="113"/>
      <c r="L23" s="108"/>
      <c r="M23" s="114"/>
      <c r="N23" s="109"/>
      <c r="O23" s="110"/>
      <c r="P23" s="107">
        <f>VLOOKUP(D23,'MidCap Intra'!B25:C522,2,0)</f>
        <v>3762</v>
      </c>
      <c r="Q23" s="1"/>
      <c r="R23" s="1" t="s">
        <v>614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211</v>
      </c>
      <c r="E24" s="110" t="s">
        <v>615</v>
      </c>
      <c r="F24" s="107" t="s">
        <v>952</v>
      </c>
      <c r="G24" s="107">
        <v>6980</v>
      </c>
      <c r="H24" s="110"/>
      <c r="I24" s="111" t="s">
        <v>953</v>
      </c>
      <c r="J24" s="112" t="s">
        <v>616</v>
      </c>
      <c r="K24" s="113"/>
      <c r="L24" s="108"/>
      <c r="M24" s="114"/>
      <c r="N24" s="109"/>
      <c r="O24" s="110"/>
      <c r="P24" s="107">
        <f>VLOOKUP(D24,'MidCap Intra'!B26:C523,2,0)</f>
        <v>7129.6</v>
      </c>
      <c r="Q24" s="1"/>
      <c r="R24" s="1" t="s">
        <v>614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13">
        <v>16</v>
      </c>
      <c r="B25" s="108">
        <v>44487</v>
      </c>
      <c r="C25" s="114"/>
      <c r="D25" s="109" t="s">
        <v>533</v>
      </c>
      <c r="E25" s="110" t="s">
        <v>615</v>
      </c>
      <c r="F25" s="107" t="s">
        <v>994</v>
      </c>
      <c r="G25" s="107">
        <v>387</v>
      </c>
      <c r="H25" s="110"/>
      <c r="I25" s="111" t="s">
        <v>995</v>
      </c>
      <c r="J25" s="112" t="s">
        <v>616</v>
      </c>
      <c r="K25" s="113"/>
      <c r="L25" s="108"/>
      <c r="M25" s="114"/>
      <c r="N25" s="109"/>
      <c r="O25" s="110"/>
      <c r="P25" s="107">
        <f>VLOOKUP(D25,'MidCap Intra'!B27:C524,2,0)</f>
        <v>400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113"/>
      <c r="B26" s="108"/>
      <c r="C26" s="114"/>
      <c r="D26" s="109"/>
      <c r="E26" s="110"/>
      <c r="F26" s="107"/>
      <c r="G26" s="107"/>
      <c r="H26" s="110"/>
      <c r="I26" s="111"/>
      <c r="J26" s="112"/>
      <c r="K26" s="113"/>
      <c r="L26" s="108"/>
      <c r="M26" s="114"/>
      <c r="N26" s="109"/>
      <c r="O26" s="110"/>
      <c r="P26" s="107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4.25" customHeight="1">
      <c r="A27" s="113"/>
      <c r="B27" s="108"/>
      <c r="C27" s="114"/>
      <c r="D27" s="109"/>
      <c r="E27" s="110"/>
      <c r="F27" s="107"/>
      <c r="G27" s="107"/>
      <c r="H27" s="110"/>
      <c r="I27" s="111"/>
      <c r="J27" s="112"/>
      <c r="K27" s="113"/>
      <c r="L27" s="108"/>
      <c r="M27" s="114"/>
      <c r="N27" s="109"/>
      <c r="O27" s="110"/>
      <c r="P27" s="11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0"/>
      <c r="B28" s="121"/>
      <c r="C28" s="122"/>
      <c r="D28" s="123"/>
      <c r="E28" s="124"/>
      <c r="F28" s="124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4.25" customHeight="1">
      <c r="A29" s="120"/>
      <c r="B29" s="121"/>
      <c r="C29" s="122"/>
      <c r="D29" s="123"/>
      <c r="E29" s="124"/>
      <c r="F29" s="124"/>
      <c r="G29" s="120"/>
      <c r="H29" s="124"/>
      <c r="I29" s="125"/>
      <c r="J29" s="126"/>
      <c r="K29" s="126"/>
      <c r="L29" s="127"/>
      <c r="M29" s="128"/>
      <c r="N29" s="129"/>
      <c r="O29" s="130"/>
      <c r="P29" s="131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618</v>
      </c>
      <c r="B30" s="133"/>
      <c r="C30" s="134"/>
      <c r="D30" s="135"/>
      <c r="E30" s="136"/>
      <c r="F30" s="136"/>
      <c r="G30" s="136"/>
      <c r="H30" s="136"/>
      <c r="I30" s="136"/>
      <c r="J30" s="137"/>
      <c r="K30" s="136"/>
      <c r="L30" s="138"/>
      <c r="M30" s="59"/>
      <c r="N30" s="137"/>
      <c r="O30" s="13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9" t="s">
        <v>619</v>
      </c>
      <c r="B31" s="132"/>
      <c r="C31" s="132"/>
      <c r="D31" s="132"/>
      <c r="E31" s="44"/>
      <c r="F31" s="140" t="s">
        <v>620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621</v>
      </c>
      <c r="B32" s="132"/>
      <c r="C32" s="132"/>
      <c r="D32" s="132"/>
      <c r="E32" s="6"/>
      <c r="F32" s="140" t="s">
        <v>622</v>
      </c>
      <c r="G32" s="6"/>
      <c r="H32" s="6"/>
      <c r="I32" s="6"/>
      <c r="J32" s="141"/>
      <c r="K32" s="142"/>
      <c r="L32" s="142"/>
      <c r="M32" s="143"/>
      <c r="N32" s="1"/>
      <c r="O32" s="1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/>
      <c r="B33" s="132"/>
      <c r="C33" s="132"/>
      <c r="D33" s="132"/>
      <c r="E33" s="6"/>
      <c r="F33" s="6"/>
      <c r="G33" s="6"/>
      <c r="H33" s="6"/>
      <c r="I33" s="6"/>
      <c r="J33" s="145"/>
      <c r="K33" s="142"/>
      <c r="L33" s="142"/>
      <c r="M33" s="6"/>
      <c r="N33" s="146"/>
      <c r="O33" s="1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.75" customHeight="1">
      <c r="A34" s="1"/>
      <c r="B34" s="147" t="s">
        <v>623</v>
      </c>
      <c r="C34" s="147"/>
      <c r="D34" s="147"/>
      <c r="E34" s="147"/>
      <c r="F34" s="148"/>
      <c r="G34" s="6"/>
      <c r="H34" s="6"/>
      <c r="I34" s="149"/>
      <c r="J34" s="150"/>
      <c r="K34" s="151"/>
      <c r="L34" s="150"/>
      <c r="M34" s="6"/>
      <c r="N34" s="1"/>
      <c r="O34" s="1"/>
      <c r="P34" s="1"/>
      <c r="R34" s="59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9" t="s">
        <v>16</v>
      </c>
      <c r="B35" s="152" t="s">
        <v>590</v>
      </c>
      <c r="C35" s="102"/>
      <c r="D35" s="101" t="s">
        <v>601</v>
      </c>
      <c r="E35" s="100" t="s">
        <v>602</v>
      </c>
      <c r="F35" s="100" t="s">
        <v>603</v>
      </c>
      <c r="G35" s="100" t="s">
        <v>624</v>
      </c>
      <c r="H35" s="100" t="s">
        <v>605</v>
      </c>
      <c r="I35" s="100" t="s">
        <v>606</v>
      </c>
      <c r="J35" s="100" t="s">
        <v>607</v>
      </c>
      <c r="K35" s="100" t="s">
        <v>625</v>
      </c>
      <c r="L35" s="153" t="s">
        <v>609</v>
      </c>
      <c r="M35" s="102" t="s">
        <v>610</v>
      </c>
      <c r="N35" s="100" t="s">
        <v>611</v>
      </c>
      <c r="O35" s="101" t="s">
        <v>612</v>
      </c>
      <c r="P35" s="1"/>
      <c r="Q35" s="1"/>
      <c r="R35" s="59"/>
      <c r="S35" s="59"/>
      <c r="T35" s="59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s="269" customFormat="1" ht="15" customHeight="1">
      <c r="A36" s="420">
        <v>1</v>
      </c>
      <c r="B36" s="360">
        <v>44462</v>
      </c>
      <c r="C36" s="421"/>
      <c r="D36" s="422" t="s">
        <v>90</v>
      </c>
      <c r="E36" s="423" t="s">
        <v>615</v>
      </c>
      <c r="F36" s="423">
        <v>1707</v>
      </c>
      <c r="G36" s="423">
        <v>1670</v>
      </c>
      <c r="H36" s="423">
        <v>1709</v>
      </c>
      <c r="I36" s="423" t="s">
        <v>850</v>
      </c>
      <c r="J36" s="363" t="s">
        <v>955</v>
      </c>
      <c r="K36" s="363">
        <f t="shared" ref="K36:K37" si="27">H36-F36</f>
        <v>2</v>
      </c>
      <c r="L36" s="424">
        <f>(F36*-0.7)/100</f>
        <v>-11.948999999999998</v>
      </c>
      <c r="M36" s="425">
        <f t="shared" ref="M36:M37" si="28">(K36+L36)/F36</f>
        <v>-5.8283538371411824E-3</v>
      </c>
      <c r="N36" s="363" t="s">
        <v>613</v>
      </c>
      <c r="O36" s="426">
        <v>44480</v>
      </c>
      <c r="R36" s="288" t="s">
        <v>614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90">
        <v>2</v>
      </c>
      <c r="B37" s="267">
        <v>44470</v>
      </c>
      <c r="C37" s="291"/>
      <c r="D37" s="308" t="s">
        <v>196</v>
      </c>
      <c r="E37" s="303" t="s">
        <v>615</v>
      </c>
      <c r="F37" s="303">
        <v>822</v>
      </c>
      <c r="G37" s="303">
        <v>797</v>
      </c>
      <c r="H37" s="303">
        <v>842</v>
      </c>
      <c r="I37" s="303" t="s">
        <v>871</v>
      </c>
      <c r="J37" s="103" t="s">
        <v>962</v>
      </c>
      <c r="K37" s="103">
        <f t="shared" si="27"/>
        <v>20</v>
      </c>
      <c r="L37" s="104">
        <f>(F37*-0.7)/100</f>
        <v>-5.7539999999999996</v>
      </c>
      <c r="M37" s="105">
        <f t="shared" si="28"/>
        <v>1.7330900243309005E-2</v>
      </c>
      <c r="N37" s="103" t="s">
        <v>613</v>
      </c>
      <c r="O37" s="106">
        <v>44481</v>
      </c>
      <c r="R37" s="288" t="s">
        <v>614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0">
        <v>3</v>
      </c>
      <c r="B38" s="267">
        <v>44470</v>
      </c>
      <c r="C38" s="291"/>
      <c r="D38" s="308" t="s">
        <v>355</v>
      </c>
      <c r="E38" s="303" t="s">
        <v>615</v>
      </c>
      <c r="F38" s="303">
        <v>814</v>
      </c>
      <c r="G38" s="303">
        <v>794</v>
      </c>
      <c r="H38" s="303">
        <v>832.5</v>
      </c>
      <c r="I38" s="303" t="s">
        <v>872</v>
      </c>
      <c r="J38" s="103" t="s">
        <v>918</v>
      </c>
      <c r="K38" s="103">
        <f t="shared" ref="K38" si="29">H38-F38</f>
        <v>18.5</v>
      </c>
      <c r="L38" s="104">
        <f>(F38*-0.7)/100</f>
        <v>-5.6979999999999995</v>
      </c>
      <c r="M38" s="105">
        <f t="shared" ref="M38" si="30">(K38+L38)/F38</f>
        <v>1.5727272727272725E-2</v>
      </c>
      <c r="N38" s="103" t="s">
        <v>613</v>
      </c>
      <c r="O38" s="106">
        <v>44475</v>
      </c>
      <c r="R38" s="288" t="s">
        <v>614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0">
        <v>4</v>
      </c>
      <c r="B39" s="267">
        <v>44470</v>
      </c>
      <c r="C39" s="291"/>
      <c r="D39" s="308" t="s">
        <v>248</v>
      </c>
      <c r="E39" s="303" t="s">
        <v>615</v>
      </c>
      <c r="F39" s="303">
        <v>54.95</v>
      </c>
      <c r="G39" s="303">
        <v>53</v>
      </c>
      <c r="H39" s="303">
        <v>56.2</v>
      </c>
      <c r="I39" s="303" t="s">
        <v>873</v>
      </c>
      <c r="J39" s="103" t="s">
        <v>874</v>
      </c>
      <c r="K39" s="103">
        <f t="shared" ref="K39:K41" si="31">H39-F39</f>
        <v>1.25</v>
      </c>
      <c r="L39" s="104">
        <f>(F39*-0.07)/100</f>
        <v>-3.8465000000000006E-2</v>
      </c>
      <c r="M39" s="105">
        <f t="shared" ref="M39:M41" si="32">(K39+L39)/F39</f>
        <v>2.2047952684258416E-2</v>
      </c>
      <c r="N39" s="103" t="s">
        <v>613</v>
      </c>
      <c r="O39" s="374">
        <v>44470</v>
      </c>
      <c r="R39" s="288" t="s">
        <v>614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5</v>
      </c>
      <c r="B40" s="267">
        <v>44474</v>
      </c>
      <c r="C40" s="291"/>
      <c r="D40" s="308" t="s">
        <v>199</v>
      </c>
      <c r="E40" s="303" t="s">
        <v>615</v>
      </c>
      <c r="F40" s="303">
        <v>809.5</v>
      </c>
      <c r="G40" s="303">
        <v>788</v>
      </c>
      <c r="H40" s="303">
        <v>830</v>
      </c>
      <c r="I40" s="303" t="s">
        <v>898</v>
      </c>
      <c r="J40" s="103" t="s">
        <v>920</v>
      </c>
      <c r="K40" s="103">
        <f t="shared" si="31"/>
        <v>20.5</v>
      </c>
      <c r="L40" s="104">
        <f>(F40*-0.7)/100</f>
        <v>-5.6665000000000001</v>
      </c>
      <c r="M40" s="105">
        <f t="shared" si="32"/>
        <v>1.8324274243360101E-2</v>
      </c>
      <c r="N40" s="103" t="s">
        <v>613</v>
      </c>
      <c r="O40" s="106">
        <v>44475</v>
      </c>
      <c r="R40" s="288" t="s">
        <v>614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6</v>
      </c>
      <c r="B41" s="267">
        <v>44474</v>
      </c>
      <c r="C41" s="291"/>
      <c r="D41" s="308" t="s">
        <v>82</v>
      </c>
      <c r="E41" s="303" t="s">
        <v>615</v>
      </c>
      <c r="F41" s="303">
        <v>3890</v>
      </c>
      <c r="G41" s="303">
        <v>3770</v>
      </c>
      <c r="H41" s="303">
        <v>3992.5</v>
      </c>
      <c r="I41" s="303" t="s">
        <v>902</v>
      </c>
      <c r="J41" s="103" t="s">
        <v>919</v>
      </c>
      <c r="K41" s="103">
        <f t="shared" si="31"/>
        <v>102.5</v>
      </c>
      <c r="L41" s="104">
        <f>(F41*-0.7)/100</f>
        <v>-27.23</v>
      </c>
      <c r="M41" s="105">
        <f t="shared" si="32"/>
        <v>1.9349614395886887E-2</v>
      </c>
      <c r="N41" s="103" t="s">
        <v>613</v>
      </c>
      <c r="O41" s="106">
        <v>44475</v>
      </c>
      <c r="R41" s="288" t="s">
        <v>614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7</v>
      </c>
      <c r="B42" s="267">
        <v>44474</v>
      </c>
      <c r="C42" s="291"/>
      <c r="D42" s="308" t="s">
        <v>893</v>
      </c>
      <c r="E42" s="303" t="s">
        <v>615</v>
      </c>
      <c r="F42" s="303">
        <v>985.5</v>
      </c>
      <c r="G42" s="303">
        <v>960</v>
      </c>
      <c r="H42" s="303">
        <v>998</v>
      </c>
      <c r="I42" s="303">
        <v>1020</v>
      </c>
      <c r="J42" s="103" t="s">
        <v>903</v>
      </c>
      <c r="K42" s="103">
        <f t="shared" ref="K42" si="33">H42-F42</f>
        <v>12.5</v>
      </c>
      <c r="L42" s="104">
        <f>(F42*-0.07)/100</f>
        <v>-0.68985000000000019</v>
      </c>
      <c r="M42" s="105">
        <f t="shared" ref="M42" si="34">(K42+L42)/F42</f>
        <v>1.1983916793505835E-2</v>
      </c>
      <c r="N42" s="103" t="s">
        <v>613</v>
      </c>
      <c r="O42" s="374">
        <v>44474</v>
      </c>
      <c r="R42" s="288" t="s">
        <v>617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90">
        <v>8</v>
      </c>
      <c r="B43" s="389">
        <v>44476</v>
      </c>
      <c r="C43" s="291"/>
      <c r="D43" s="308" t="s">
        <v>469</v>
      </c>
      <c r="E43" s="303" t="s">
        <v>615</v>
      </c>
      <c r="F43" s="303">
        <v>192.5</v>
      </c>
      <c r="G43" s="303">
        <v>186</v>
      </c>
      <c r="H43" s="303">
        <v>197.25</v>
      </c>
      <c r="I43" s="303" t="s">
        <v>924</v>
      </c>
      <c r="J43" s="103" t="s">
        <v>925</v>
      </c>
      <c r="K43" s="103">
        <f t="shared" ref="K43" si="35">H43-F43</f>
        <v>4.75</v>
      </c>
      <c r="L43" s="104">
        <f>(F43*-0.07)/100</f>
        <v>-0.13475000000000001</v>
      </c>
      <c r="M43" s="105">
        <f t="shared" ref="M43" si="36">(K43+L43)/F43</f>
        <v>2.3975324675324674E-2</v>
      </c>
      <c r="N43" s="103" t="s">
        <v>613</v>
      </c>
      <c r="O43" s="374">
        <v>44476</v>
      </c>
      <c r="R43" s="288" t="s">
        <v>617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280">
        <v>9</v>
      </c>
      <c r="B44" s="336">
        <v>44476</v>
      </c>
      <c r="C44" s="281"/>
      <c r="D44" s="282" t="s">
        <v>425</v>
      </c>
      <c r="E44" s="283" t="s">
        <v>615</v>
      </c>
      <c r="F44" s="283" t="s">
        <v>929</v>
      </c>
      <c r="G44" s="283">
        <v>1745</v>
      </c>
      <c r="H44" s="283"/>
      <c r="I44" s="283" t="s">
        <v>930</v>
      </c>
      <c r="J44" s="280" t="s">
        <v>616</v>
      </c>
      <c r="K44" s="336"/>
      <c r="L44" s="281"/>
      <c r="M44" s="282"/>
      <c r="N44" s="283"/>
      <c r="O44" s="283"/>
      <c r="R44" s="288" t="s">
        <v>614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10</v>
      </c>
      <c r="B45" s="389">
        <v>44477</v>
      </c>
      <c r="C45" s="291"/>
      <c r="D45" s="308" t="s">
        <v>533</v>
      </c>
      <c r="E45" s="303" t="s">
        <v>615</v>
      </c>
      <c r="F45" s="303">
        <v>410.5</v>
      </c>
      <c r="G45" s="303">
        <v>399</v>
      </c>
      <c r="H45" s="303">
        <v>423</v>
      </c>
      <c r="I45" s="303" t="s">
        <v>944</v>
      </c>
      <c r="J45" s="103" t="s">
        <v>903</v>
      </c>
      <c r="K45" s="103">
        <f t="shared" ref="K45" si="37">H45-F45</f>
        <v>12.5</v>
      </c>
      <c r="L45" s="104">
        <f>(F45*-0.7)/100</f>
        <v>-2.8734999999999995</v>
      </c>
      <c r="M45" s="105">
        <f t="shared" ref="M45" si="38">(K45+L45)/F45</f>
        <v>2.3450669914738126E-2</v>
      </c>
      <c r="N45" s="103" t="s">
        <v>613</v>
      </c>
      <c r="O45" s="106">
        <v>44481</v>
      </c>
      <c r="R45" s="288" t="s">
        <v>614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290">
        <v>11</v>
      </c>
      <c r="B46" s="389">
        <v>44477</v>
      </c>
      <c r="C46" s="291"/>
      <c r="D46" s="308" t="s">
        <v>355</v>
      </c>
      <c r="E46" s="303" t="s">
        <v>615</v>
      </c>
      <c r="F46" s="303">
        <v>808</v>
      </c>
      <c r="G46" s="303">
        <v>788</v>
      </c>
      <c r="H46" s="303">
        <v>821.5</v>
      </c>
      <c r="I46" s="303" t="s">
        <v>945</v>
      </c>
      <c r="J46" s="103" t="s">
        <v>946</v>
      </c>
      <c r="K46" s="103">
        <f t="shared" ref="K46" si="39">H46-F46</f>
        <v>13.5</v>
      </c>
      <c r="L46" s="104">
        <f>(F46*-0.07)/100</f>
        <v>-0.56559999999999999</v>
      </c>
      <c r="M46" s="105">
        <f t="shared" ref="M46" si="40">(K46+L46)/F46</f>
        <v>1.600792079207921E-2</v>
      </c>
      <c r="N46" s="103" t="s">
        <v>613</v>
      </c>
      <c r="O46" s="374">
        <v>44476</v>
      </c>
      <c r="R46" s="288" t="s">
        <v>614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290">
        <v>12</v>
      </c>
      <c r="B47" s="389">
        <v>44480</v>
      </c>
      <c r="C47" s="291"/>
      <c r="D47" s="308" t="s">
        <v>298</v>
      </c>
      <c r="E47" s="303" t="s">
        <v>615</v>
      </c>
      <c r="F47" s="303">
        <v>237</v>
      </c>
      <c r="G47" s="303">
        <v>230</v>
      </c>
      <c r="H47" s="303">
        <v>244.5</v>
      </c>
      <c r="I47" s="303" t="s">
        <v>954</v>
      </c>
      <c r="J47" s="103" t="s">
        <v>890</v>
      </c>
      <c r="K47" s="103">
        <f t="shared" ref="K47:K49" si="41">H47-F47</f>
        <v>7.5</v>
      </c>
      <c r="L47" s="104">
        <f>(F47*-0.07)/100</f>
        <v>-0.16589999999999999</v>
      </c>
      <c r="M47" s="105">
        <f t="shared" ref="M47:M49" si="42">(K47+L47)/F47</f>
        <v>3.0945569620253167E-2</v>
      </c>
      <c r="N47" s="103" t="s">
        <v>613</v>
      </c>
      <c r="O47" s="374">
        <v>44480</v>
      </c>
      <c r="R47" s="288" t="s">
        <v>614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90">
        <v>13</v>
      </c>
      <c r="B48" s="389">
        <v>44480</v>
      </c>
      <c r="C48" s="291"/>
      <c r="D48" s="308" t="s">
        <v>199</v>
      </c>
      <c r="E48" s="303" t="s">
        <v>615</v>
      </c>
      <c r="F48" s="303">
        <v>813.5</v>
      </c>
      <c r="G48" s="303">
        <v>790</v>
      </c>
      <c r="H48" s="303">
        <v>836</v>
      </c>
      <c r="I48" s="303" t="s">
        <v>956</v>
      </c>
      <c r="J48" s="103" t="s">
        <v>975</v>
      </c>
      <c r="K48" s="103">
        <f t="shared" si="41"/>
        <v>22.5</v>
      </c>
      <c r="L48" s="104">
        <f>(F48*-0.7)/100</f>
        <v>-5.6944999999999997</v>
      </c>
      <c r="M48" s="105">
        <f t="shared" si="42"/>
        <v>2.065826674861709E-2</v>
      </c>
      <c r="N48" s="103" t="s">
        <v>613</v>
      </c>
      <c r="O48" s="106">
        <v>44482</v>
      </c>
      <c r="R48" s="288" t="s">
        <v>614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445">
        <v>14</v>
      </c>
      <c r="B49" s="442">
        <v>44481</v>
      </c>
      <c r="C49" s="446"/>
      <c r="D49" s="447" t="s">
        <v>298</v>
      </c>
      <c r="E49" s="441" t="s">
        <v>615</v>
      </c>
      <c r="F49" s="441">
        <v>236.5</v>
      </c>
      <c r="G49" s="441">
        <v>230</v>
      </c>
      <c r="H49" s="441">
        <v>230</v>
      </c>
      <c r="I49" s="441" t="s">
        <v>954</v>
      </c>
      <c r="J49" s="304" t="s">
        <v>993</v>
      </c>
      <c r="K49" s="304">
        <f t="shared" si="41"/>
        <v>-6.5</v>
      </c>
      <c r="L49" s="305">
        <f>(F49*-0.7)/100</f>
        <v>-1.6554999999999997</v>
      </c>
      <c r="M49" s="306">
        <f t="shared" si="42"/>
        <v>-3.4484143763213529E-2</v>
      </c>
      <c r="N49" s="304" t="s">
        <v>626</v>
      </c>
      <c r="O49" s="307">
        <v>44483</v>
      </c>
      <c r="R49" s="288" t="s">
        <v>614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445">
        <v>15</v>
      </c>
      <c r="B50" s="442">
        <v>44481</v>
      </c>
      <c r="C50" s="446"/>
      <c r="D50" s="447" t="s">
        <v>963</v>
      </c>
      <c r="E50" s="441" t="s">
        <v>615</v>
      </c>
      <c r="F50" s="441">
        <v>513</v>
      </c>
      <c r="G50" s="441">
        <v>498</v>
      </c>
      <c r="H50" s="441">
        <v>498</v>
      </c>
      <c r="I50" s="441" t="s">
        <v>964</v>
      </c>
      <c r="J50" s="304" t="s">
        <v>976</v>
      </c>
      <c r="K50" s="304">
        <f t="shared" ref="K50" si="43">H50-F50</f>
        <v>-15</v>
      </c>
      <c r="L50" s="305">
        <f>(F50*-0.7)/100</f>
        <v>-3.5909999999999997</v>
      </c>
      <c r="M50" s="306">
        <f t="shared" ref="M50" si="44">(K50+L50)/F50</f>
        <v>-3.623976608187135E-2</v>
      </c>
      <c r="N50" s="304" t="s">
        <v>626</v>
      </c>
      <c r="O50" s="307">
        <v>44482</v>
      </c>
      <c r="R50" s="288" t="s">
        <v>614</v>
      </c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280">
        <v>16</v>
      </c>
      <c r="B51" s="336">
        <v>44487</v>
      </c>
      <c r="C51" s="281"/>
      <c r="D51" s="282" t="s">
        <v>118</v>
      </c>
      <c r="E51" s="283" t="s">
        <v>615</v>
      </c>
      <c r="F51" s="283" t="s">
        <v>996</v>
      </c>
      <c r="G51" s="283">
        <v>1638</v>
      </c>
      <c r="H51" s="283"/>
      <c r="I51" s="283" t="s">
        <v>997</v>
      </c>
      <c r="J51" s="280" t="s">
        <v>616</v>
      </c>
      <c r="K51" s="336"/>
      <c r="L51" s="281"/>
      <c r="M51" s="282"/>
      <c r="N51" s="283"/>
      <c r="O51" s="283"/>
      <c r="R51" s="28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269" customFormat="1" ht="15" customHeight="1">
      <c r="A52" s="445">
        <v>17</v>
      </c>
      <c r="B52" s="442">
        <v>44489</v>
      </c>
      <c r="C52" s="446"/>
      <c r="D52" s="447" t="s">
        <v>180</v>
      </c>
      <c r="E52" s="441" t="s">
        <v>615</v>
      </c>
      <c r="F52" s="441">
        <v>3170</v>
      </c>
      <c r="G52" s="441">
        <v>3070</v>
      </c>
      <c r="H52" s="441">
        <v>3070</v>
      </c>
      <c r="I52" s="441" t="s">
        <v>1027</v>
      </c>
      <c r="J52" s="304" t="s">
        <v>1028</v>
      </c>
      <c r="K52" s="304">
        <f t="shared" ref="K52" si="45">H52-F52</f>
        <v>-100</v>
      </c>
      <c r="L52" s="305">
        <f>(F52*-0.07)/100</f>
        <v>-2.2190000000000003</v>
      </c>
      <c r="M52" s="306">
        <f t="shared" ref="M52" si="46">(K52+L52)/F52</f>
        <v>-3.2245741324921133E-2</v>
      </c>
      <c r="N52" s="304" t="s">
        <v>626</v>
      </c>
      <c r="O52" s="474">
        <v>44489</v>
      </c>
      <c r="R52" s="28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s="269" customFormat="1" ht="15" customHeight="1">
      <c r="A53" s="280"/>
      <c r="B53" s="336"/>
      <c r="C53" s="281"/>
      <c r="D53" s="282"/>
      <c r="E53" s="283"/>
      <c r="F53" s="283"/>
      <c r="G53" s="283"/>
      <c r="H53" s="283"/>
      <c r="I53" s="283"/>
      <c r="J53" s="280"/>
      <c r="K53" s="336"/>
      <c r="L53" s="281"/>
      <c r="M53" s="282"/>
      <c r="N53" s="283"/>
      <c r="O53" s="283"/>
      <c r="R53" s="28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8"/>
    </row>
    <row r="54" spans="1:38" s="269" customFormat="1" ht="15" customHeight="1">
      <c r="A54" s="280"/>
      <c r="B54" s="336"/>
      <c r="C54" s="281"/>
      <c r="D54" s="282"/>
      <c r="E54" s="283"/>
      <c r="F54" s="283"/>
      <c r="G54" s="283"/>
      <c r="H54" s="283"/>
      <c r="I54" s="283"/>
      <c r="J54" s="280"/>
      <c r="K54" s="336"/>
      <c r="L54" s="281"/>
      <c r="M54" s="282"/>
      <c r="N54" s="283"/>
      <c r="O54" s="283"/>
      <c r="R54" s="288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ht="15" customHeight="1">
      <c r="A55" s="271"/>
      <c r="B55" s="272"/>
      <c r="C55" s="273"/>
      <c r="D55" s="274"/>
      <c r="E55" s="275"/>
      <c r="F55" s="275"/>
      <c r="G55" s="275"/>
      <c r="H55" s="275"/>
      <c r="I55" s="275"/>
      <c r="J55" s="284"/>
      <c r="K55" s="284"/>
      <c r="L55" s="276"/>
      <c r="M55" s="285"/>
      <c r="N55" s="284"/>
      <c r="O55" s="286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55"/>
      <c r="B57" s="121"/>
      <c r="C57" s="156"/>
      <c r="D57" s="157"/>
      <c r="E57" s="120"/>
      <c r="F57" s="120"/>
      <c r="G57" s="120"/>
      <c r="H57" s="120"/>
      <c r="I57" s="120"/>
      <c r="J57" s="158"/>
      <c r="K57" s="158"/>
      <c r="L57" s="159"/>
      <c r="M57" s="160"/>
      <c r="N57" s="126"/>
      <c r="O57" s="161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44.25" customHeight="1">
      <c r="A58" s="132" t="s">
        <v>618</v>
      </c>
      <c r="B58" s="156"/>
      <c r="C58" s="156"/>
      <c r="D58" s="1"/>
      <c r="E58" s="6"/>
      <c r="F58" s="6"/>
      <c r="G58" s="6"/>
      <c r="H58" s="6" t="s">
        <v>630</v>
      </c>
      <c r="I58" s="6"/>
      <c r="J58" s="6"/>
      <c r="K58" s="128"/>
      <c r="L58" s="160"/>
      <c r="M58" s="128"/>
      <c r="N58" s="129"/>
      <c r="O58" s="128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2.75" customHeight="1">
      <c r="A59" s="139" t="s">
        <v>619</v>
      </c>
      <c r="B59" s="132"/>
      <c r="C59" s="132"/>
      <c r="D59" s="132"/>
      <c r="E59" s="44"/>
      <c r="F59" s="140" t="s">
        <v>620</v>
      </c>
      <c r="G59" s="59"/>
      <c r="H59" s="44"/>
      <c r="I59" s="59"/>
      <c r="J59" s="6"/>
      <c r="K59" s="162"/>
      <c r="L59" s="163"/>
      <c r="M59" s="6"/>
      <c r="N59" s="122"/>
      <c r="O59" s="164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39"/>
      <c r="B60" s="132"/>
      <c r="C60" s="132"/>
      <c r="D60" s="132"/>
      <c r="E60" s="6"/>
      <c r="F60" s="140" t="s">
        <v>622</v>
      </c>
      <c r="G60" s="59"/>
      <c r="H60" s="44"/>
      <c r="I60" s="59"/>
      <c r="J60" s="6"/>
      <c r="K60" s="162"/>
      <c r="L60" s="163"/>
      <c r="M60" s="6"/>
      <c r="N60" s="122"/>
      <c r="O60" s="164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4.25" customHeight="1">
      <c r="A61" s="132"/>
      <c r="B61" s="132"/>
      <c r="C61" s="132"/>
      <c r="D61" s="132"/>
      <c r="E61" s="6"/>
      <c r="F61" s="6"/>
      <c r="G61" s="6"/>
      <c r="H61" s="6"/>
      <c r="I61" s="6"/>
      <c r="J61" s="145"/>
      <c r="K61" s="142"/>
      <c r="L61" s="143"/>
      <c r="M61" s="6"/>
      <c r="N61" s="146"/>
      <c r="O61" s="1"/>
      <c r="P61" s="4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65" t="s">
        <v>631</v>
      </c>
      <c r="B62" s="165"/>
      <c r="C62" s="165"/>
      <c r="D62" s="165"/>
      <c r="E62" s="6"/>
      <c r="F62" s="6"/>
      <c r="G62" s="6"/>
      <c r="H62" s="6"/>
      <c r="I62" s="6"/>
      <c r="J62" s="6"/>
      <c r="K62" s="6"/>
      <c r="L62" s="6"/>
      <c r="M62" s="6"/>
      <c r="N62" s="6"/>
      <c r="O62" s="24"/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38.25" customHeight="1">
      <c r="A63" s="100" t="s">
        <v>16</v>
      </c>
      <c r="B63" s="100" t="s">
        <v>590</v>
      </c>
      <c r="C63" s="100"/>
      <c r="D63" s="101" t="s">
        <v>601</v>
      </c>
      <c r="E63" s="100" t="s">
        <v>602</v>
      </c>
      <c r="F63" s="100" t="s">
        <v>603</v>
      </c>
      <c r="G63" s="100" t="s">
        <v>624</v>
      </c>
      <c r="H63" s="100" t="s">
        <v>605</v>
      </c>
      <c r="I63" s="100" t="s">
        <v>606</v>
      </c>
      <c r="J63" s="99" t="s">
        <v>607</v>
      </c>
      <c r="K63" s="166" t="s">
        <v>632</v>
      </c>
      <c r="L63" s="102" t="s">
        <v>609</v>
      </c>
      <c r="M63" s="166" t="s">
        <v>633</v>
      </c>
      <c r="N63" s="100" t="s">
        <v>634</v>
      </c>
      <c r="O63" s="99" t="s">
        <v>611</v>
      </c>
      <c r="P63" s="101" t="s">
        <v>612</v>
      </c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s="269" customFormat="1" ht="13.5" customHeight="1">
      <c r="A64" s="359">
        <v>1</v>
      </c>
      <c r="B64" s="360">
        <v>44469</v>
      </c>
      <c r="C64" s="361"/>
      <c r="D64" s="361" t="s">
        <v>865</v>
      </c>
      <c r="E64" s="359" t="s">
        <v>615</v>
      </c>
      <c r="F64" s="359">
        <v>1597.5</v>
      </c>
      <c r="G64" s="359">
        <v>1575</v>
      </c>
      <c r="H64" s="362">
        <v>1599</v>
      </c>
      <c r="I64" s="362">
        <v>1640</v>
      </c>
      <c r="J64" s="363" t="s">
        <v>892</v>
      </c>
      <c r="K64" s="364">
        <f t="shared" ref="K64" si="47">H64-F64</f>
        <v>1.5</v>
      </c>
      <c r="L64" s="365">
        <f t="shared" ref="L64" si="48">(H64*N64)*0.07%</f>
        <v>615.61500000000012</v>
      </c>
      <c r="M64" s="366">
        <f t="shared" ref="M64" si="49">(K64*N64)-L64</f>
        <v>209.38499999999988</v>
      </c>
      <c r="N64" s="362">
        <v>550</v>
      </c>
      <c r="O64" s="367" t="s">
        <v>736</v>
      </c>
      <c r="P64" s="368">
        <v>44473</v>
      </c>
      <c r="Q64" s="278"/>
      <c r="R64" s="333" t="s">
        <v>614</v>
      </c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332"/>
      <c r="AG64" s="289"/>
      <c r="AH64" s="331"/>
      <c r="AI64" s="331"/>
      <c r="AJ64" s="332"/>
      <c r="AK64" s="332"/>
      <c r="AL64" s="332"/>
    </row>
    <row r="65" spans="1:38" s="269" customFormat="1" ht="13.5" customHeight="1">
      <c r="A65" s="357">
        <v>2</v>
      </c>
      <c r="B65" s="267">
        <v>44469</v>
      </c>
      <c r="C65" s="358"/>
      <c r="D65" s="358" t="s">
        <v>866</v>
      </c>
      <c r="E65" s="357" t="s">
        <v>615</v>
      </c>
      <c r="F65" s="357">
        <v>727.5</v>
      </c>
      <c r="G65" s="357">
        <v>717</v>
      </c>
      <c r="H65" s="354">
        <v>735</v>
      </c>
      <c r="I65" s="354">
        <v>745</v>
      </c>
      <c r="J65" s="103" t="s">
        <v>890</v>
      </c>
      <c r="K65" s="351">
        <f t="shared" ref="K65" si="50">H65-F65</f>
        <v>7.5</v>
      </c>
      <c r="L65" s="352">
        <f t="shared" ref="L65" si="51">(H65*N65)*0.07%</f>
        <v>565.95000000000005</v>
      </c>
      <c r="M65" s="353">
        <f t="shared" ref="M65" si="52">(K65*N65)-L65</f>
        <v>7684.05</v>
      </c>
      <c r="N65" s="354">
        <v>1100</v>
      </c>
      <c r="O65" s="355" t="s">
        <v>613</v>
      </c>
      <c r="P65" s="356">
        <v>44473</v>
      </c>
      <c r="Q65" s="278"/>
      <c r="R65" s="333" t="s">
        <v>614</v>
      </c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332"/>
      <c r="AG65" s="289"/>
      <c r="AH65" s="331"/>
      <c r="AI65" s="331"/>
      <c r="AJ65" s="332"/>
      <c r="AK65" s="332"/>
      <c r="AL65" s="332"/>
    </row>
    <row r="66" spans="1:38" s="269" customFormat="1" ht="13.5" customHeight="1">
      <c r="A66" s="357">
        <v>3</v>
      </c>
      <c r="B66" s="267">
        <v>44473</v>
      </c>
      <c r="C66" s="358"/>
      <c r="D66" s="358" t="s">
        <v>878</v>
      </c>
      <c r="E66" s="357" t="s">
        <v>615</v>
      </c>
      <c r="F66" s="357">
        <v>1229</v>
      </c>
      <c r="G66" s="357">
        <v>1212</v>
      </c>
      <c r="H66" s="354">
        <v>1243</v>
      </c>
      <c r="I66" s="354" t="s">
        <v>879</v>
      </c>
      <c r="J66" s="103" t="s">
        <v>891</v>
      </c>
      <c r="K66" s="351">
        <f t="shared" ref="K66" si="53">H66-F66</f>
        <v>14</v>
      </c>
      <c r="L66" s="352">
        <f t="shared" ref="L66" si="54">(H66*N66)*0.07%</f>
        <v>652.57500000000005</v>
      </c>
      <c r="M66" s="353">
        <f t="shared" ref="M66" si="55">(K66*N66)-L66</f>
        <v>9847.4249999999993</v>
      </c>
      <c r="N66" s="354">
        <v>750</v>
      </c>
      <c r="O66" s="355" t="s">
        <v>613</v>
      </c>
      <c r="P66" s="356">
        <v>44473</v>
      </c>
      <c r="Q66" s="278"/>
      <c r="R66" s="333" t="s">
        <v>617</v>
      </c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332"/>
      <c r="AG66" s="289"/>
      <c r="AH66" s="331"/>
      <c r="AI66" s="331"/>
      <c r="AJ66" s="332"/>
      <c r="AK66" s="332"/>
      <c r="AL66" s="332"/>
    </row>
    <row r="67" spans="1:38" s="269" customFormat="1" ht="13.5" customHeight="1">
      <c r="A67" s="357">
        <v>4</v>
      </c>
      <c r="B67" s="267">
        <v>44473</v>
      </c>
      <c r="C67" s="358"/>
      <c r="D67" s="358" t="s">
        <v>880</v>
      </c>
      <c r="E67" s="357" t="s">
        <v>615</v>
      </c>
      <c r="F67" s="357">
        <v>1674</v>
      </c>
      <c r="G67" s="357">
        <v>1650</v>
      </c>
      <c r="H67" s="354">
        <v>1690</v>
      </c>
      <c r="I67" s="354" t="s">
        <v>881</v>
      </c>
      <c r="J67" s="103" t="s">
        <v>896</v>
      </c>
      <c r="K67" s="351">
        <f t="shared" ref="K67:K69" si="56">H67-F67</f>
        <v>16</v>
      </c>
      <c r="L67" s="352">
        <f t="shared" ref="L67:L69" si="57">(H67*N67)*0.07%</f>
        <v>709.80000000000007</v>
      </c>
      <c r="M67" s="353">
        <f t="shared" ref="M67:M69" si="58">(K67*N67)-L67</f>
        <v>8890.2000000000007</v>
      </c>
      <c r="N67" s="354">
        <v>600</v>
      </c>
      <c r="O67" s="355" t="s">
        <v>613</v>
      </c>
      <c r="P67" s="356">
        <v>44474</v>
      </c>
      <c r="Q67" s="278"/>
      <c r="R67" s="333" t="s">
        <v>614</v>
      </c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332"/>
      <c r="AG67" s="289"/>
      <c r="AH67" s="331"/>
      <c r="AI67" s="331"/>
      <c r="AJ67" s="332"/>
      <c r="AK67" s="332"/>
      <c r="AL67" s="332"/>
    </row>
    <row r="68" spans="1:38" s="269" customFormat="1" ht="13.5" customHeight="1">
      <c r="A68" s="357">
        <v>5</v>
      </c>
      <c r="B68" s="267">
        <v>44473</v>
      </c>
      <c r="C68" s="358"/>
      <c r="D68" s="358" t="s">
        <v>882</v>
      </c>
      <c r="E68" s="357" t="s">
        <v>615</v>
      </c>
      <c r="F68" s="357">
        <v>702</v>
      </c>
      <c r="G68" s="357">
        <v>690</v>
      </c>
      <c r="H68" s="354">
        <v>708</v>
      </c>
      <c r="I68" s="354" t="s">
        <v>883</v>
      </c>
      <c r="J68" s="103" t="s">
        <v>907</v>
      </c>
      <c r="K68" s="351">
        <f t="shared" si="56"/>
        <v>6</v>
      </c>
      <c r="L68" s="352">
        <f t="shared" si="57"/>
        <v>681.45</v>
      </c>
      <c r="M68" s="353">
        <f t="shared" si="58"/>
        <v>7568.55</v>
      </c>
      <c r="N68" s="354">
        <v>1375</v>
      </c>
      <c r="O68" s="355" t="s">
        <v>613</v>
      </c>
      <c r="P68" s="356">
        <v>44475</v>
      </c>
      <c r="Q68" s="278"/>
      <c r="R68" s="333" t="s">
        <v>617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332"/>
      <c r="AG68" s="289"/>
      <c r="AH68" s="331"/>
      <c r="AI68" s="331"/>
      <c r="AJ68" s="332"/>
      <c r="AK68" s="332"/>
      <c r="AL68" s="332"/>
    </row>
    <row r="69" spans="1:38" s="269" customFormat="1" ht="13.5" customHeight="1">
      <c r="A69" s="376">
        <v>6</v>
      </c>
      <c r="B69" s="377">
        <v>44473</v>
      </c>
      <c r="C69" s="378"/>
      <c r="D69" s="378" t="s">
        <v>888</v>
      </c>
      <c r="E69" s="376" t="s">
        <v>615</v>
      </c>
      <c r="F69" s="376">
        <v>565.5</v>
      </c>
      <c r="G69" s="376">
        <v>555</v>
      </c>
      <c r="H69" s="379">
        <v>555</v>
      </c>
      <c r="I69" s="379">
        <v>585</v>
      </c>
      <c r="J69" s="304" t="s">
        <v>908</v>
      </c>
      <c r="K69" s="383">
        <f t="shared" si="56"/>
        <v>-10.5</v>
      </c>
      <c r="L69" s="384">
        <f t="shared" si="57"/>
        <v>543.90000000000009</v>
      </c>
      <c r="M69" s="385">
        <f t="shared" si="58"/>
        <v>-15243.9</v>
      </c>
      <c r="N69" s="379">
        <v>1400</v>
      </c>
      <c r="O69" s="386" t="s">
        <v>626</v>
      </c>
      <c r="P69" s="387">
        <v>44475</v>
      </c>
      <c r="Q69" s="278"/>
      <c r="R69" s="333" t="s">
        <v>617</v>
      </c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332"/>
      <c r="AG69" s="289"/>
      <c r="AH69" s="331"/>
      <c r="AI69" s="331"/>
      <c r="AJ69" s="332"/>
      <c r="AK69" s="332"/>
      <c r="AL69" s="332"/>
    </row>
    <row r="70" spans="1:38" s="269" customFormat="1" ht="13.5" customHeight="1">
      <c r="A70" s="357">
        <v>7</v>
      </c>
      <c r="B70" s="267">
        <v>44473</v>
      </c>
      <c r="C70" s="358"/>
      <c r="D70" s="358" t="s">
        <v>865</v>
      </c>
      <c r="E70" s="357" t="s">
        <v>615</v>
      </c>
      <c r="F70" s="357">
        <v>1590</v>
      </c>
      <c r="G70" s="357">
        <v>1568</v>
      </c>
      <c r="H70" s="354">
        <v>1605.5</v>
      </c>
      <c r="I70" s="354" t="s">
        <v>889</v>
      </c>
      <c r="J70" s="103" t="s">
        <v>911</v>
      </c>
      <c r="K70" s="351">
        <f t="shared" ref="K70" si="59">H70-F70</f>
        <v>15.5</v>
      </c>
      <c r="L70" s="352">
        <f t="shared" ref="L70" si="60">(H70*N70)*0.07%</f>
        <v>618.11750000000006</v>
      </c>
      <c r="M70" s="353">
        <f t="shared" ref="M70" si="61">(K70*N70)-L70</f>
        <v>7906.8824999999997</v>
      </c>
      <c r="N70" s="354">
        <v>550</v>
      </c>
      <c r="O70" s="355" t="s">
        <v>613</v>
      </c>
      <c r="P70" s="356">
        <v>44475</v>
      </c>
      <c r="Q70" s="278"/>
      <c r="R70" s="333" t="s">
        <v>614</v>
      </c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332"/>
      <c r="AG70" s="289"/>
      <c r="AH70" s="331"/>
      <c r="AI70" s="331"/>
      <c r="AJ70" s="332"/>
      <c r="AK70" s="332"/>
      <c r="AL70" s="332"/>
    </row>
    <row r="71" spans="1:38" s="269" customFormat="1" ht="13.5" customHeight="1">
      <c r="A71" s="357">
        <v>8</v>
      </c>
      <c r="B71" s="267">
        <v>44474</v>
      </c>
      <c r="C71" s="358"/>
      <c r="D71" s="358" t="s">
        <v>866</v>
      </c>
      <c r="E71" s="357" t="s">
        <v>615</v>
      </c>
      <c r="F71" s="357">
        <v>726.5</v>
      </c>
      <c r="G71" s="357">
        <v>715</v>
      </c>
      <c r="H71" s="354">
        <v>737.5</v>
      </c>
      <c r="I71" s="354">
        <v>745</v>
      </c>
      <c r="J71" s="103" t="s">
        <v>897</v>
      </c>
      <c r="K71" s="351">
        <f t="shared" ref="K71:K72" si="62">H71-F71</f>
        <v>11</v>
      </c>
      <c r="L71" s="352">
        <f t="shared" ref="L71:L72" si="63">(H71*N71)*0.07%</f>
        <v>567.87500000000011</v>
      </c>
      <c r="M71" s="353">
        <f t="shared" ref="M71:M72" si="64">(K71*N71)-L71</f>
        <v>11532.125</v>
      </c>
      <c r="N71" s="354">
        <v>1100</v>
      </c>
      <c r="O71" s="355" t="s">
        <v>613</v>
      </c>
      <c r="P71" s="356">
        <v>44474</v>
      </c>
      <c r="Q71" s="278"/>
      <c r="R71" s="333" t="s">
        <v>614</v>
      </c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332"/>
      <c r="AG71" s="289"/>
      <c r="AH71" s="331"/>
      <c r="AI71" s="331"/>
      <c r="AJ71" s="332"/>
      <c r="AK71" s="332"/>
      <c r="AL71" s="332"/>
    </row>
    <row r="72" spans="1:38" s="269" customFormat="1" ht="13.5" customHeight="1">
      <c r="A72" s="357">
        <v>9</v>
      </c>
      <c r="B72" s="267">
        <v>44474</v>
      </c>
      <c r="C72" s="358"/>
      <c r="D72" s="358" t="s">
        <v>974</v>
      </c>
      <c r="E72" s="357" t="s">
        <v>615</v>
      </c>
      <c r="F72" s="357">
        <v>1721</v>
      </c>
      <c r="G72" s="357">
        <v>1698</v>
      </c>
      <c r="H72" s="354">
        <v>1737</v>
      </c>
      <c r="I72" s="354" t="s">
        <v>904</v>
      </c>
      <c r="J72" s="103" t="s">
        <v>896</v>
      </c>
      <c r="K72" s="351">
        <f t="shared" si="62"/>
        <v>16</v>
      </c>
      <c r="L72" s="352">
        <f t="shared" si="63"/>
        <v>699.14250000000015</v>
      </c>
      <c r="M72" s="353">
        <f t="shared" si="64"/>
        <v>8500.8575000000001</v>
      </c>
      <c r="N72" s="354">
        <v>575</v>
      </c>
      <c r="O72" s="355" t="s">
        <v>613</v>
      </c>
      <c r="P72" s="356">
        <v>44475</v>
      </c>
      <c r="Q72" s="278"/>
      <c r="R72" s="333" t="s">
        <v>617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332"/>
      <c r="AG72" s="289"/>
      <c r="AH72" s="331"/>
      <c r="AI72" s="331"/>
      <c r="AJ72" s="332"/>
      <c r="AK72" s="332"/>
      <c r="AL72" s="332"/>
    </row>
    <row r="73" spans="1:38" s="269" customFormat="1" ht="13.5" customHeight="1">
      <c r="A73" s="376">
        <v>10</v>
      </c>
      <c r="B73" s="377">
        <v>44475</v>
      </c>
      <c r="C73" s="378"/>
      <c r="D73" s="378" t="s">
        <v>878</v>
      </c>
      <c r="E73" s="376" t="s">
        <v>615</v>
      </c>
      <c r="F73" s="376">
        <v>1251</v>
      </c>
      <c r="G73" s="376">
        <v>1232</v>
      </c>
      <c r="H73" s="379">
        <v>1232</v>
      </c>
      <c r="I73" s="379" t="s">
        <v>905</v>
      </c>
      <c r="J73" s="304" t="s">
        <v>909</v>
      </c>
      <c r="K73" s="383">
        <f t="shared" ref="K73" si="65">H73-F73</f>
        <v>-19</v>
      </c>
      <c r="L73" s="384">
        <f t="shared" ref="L73" si="66">(H73*N73)*0.07%</f>
        <v>646.80000000000007</v>
      </c>
      <c r="M73" s="385">
        <f t="shared" ref="M73" si="67">(K73*N73)-L73</f>
        <v>-14896.8</v>
      </c>
      <c r="N73" s="379">
        <v>750</v>
      </c>
      <c r="O73" s="386" t="s">
        <v>626</v>
      </c>
      <c r="P73" s="387">
        <v>44475</v>
      </c>
      <c r="Q73" s="278"/>
      <c r="R73" s="333" t="s">
        <v>617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332"/>
      <c r="AG73" s="289"/>
      <c r="AH73" s="331"/>
      <c r="AI73" s="331"/>
      <c r="AJ73" s="332"/>
      <c r="AK73" s="332"/>
      <c r="AL73" s="332"/>
    </row>
    <row r="74" spans="1:38" s="269" customFormat="1" ht="13.5" customHeight="1">
      <c r="A74" s="376">
        <v>11</v>
      </c>
      <c r="B74" s="377">
        <v>44475</v>
      </c>
      <c r="C74" s="378"/>
      <c r="D74" s="378" t="s">
        <v>912</v>
      </c>
      <c r="E74" s="376" t="s">
        <v>615</v>
      </c>
      <c r="F74" s="376">
        <v>2692.5</v>
      </c>
      <c r="G74" s="376">
        <v>2650</v>
      </c>
      <c r="H74" s="379">
        <v>2650</v>
      </c>
      <c r="I74" s="379" t="s">
        <v>913</v>
      </c>
      <c r="J74" s="304" t="s">
        <v>938</v>
      </c>
      <c r="K74" s="383">
        <f t="shared" ref="K74:K75" si="68">H74-F74</f>
        <v>-42.5</v>
      </c>
      <c r="L74" s="384">
        <f t="shared" ref="L74:L75" si="69">(H74*N74)*0.07%</f>
        <v>556.50000000000011</v>
      </c>
      <c r="M74" s="385">
        <f t="shared" ref="M74:M75" si="70">(K74*N74)-L74</f>
        <v>-13306.5</v>
      </c>
      <c r="N74" s="379">
        <v>300</v>
      </c>
      <c r="O74" s="386" t="s">
        <v>626</v>
      </c>
      <c r="P74" s="387">
        <v>44475</v>
      </c>
      <c r="Q74" s="278"/>
      <c r="R74" s="333" t="s">
        <v>617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2"/>
      <c r="AG74" s="289"/>
      <c r="AH74" s="331"/>
      <c r="AI74" s="331"/>
      <c r="AJ74" s="332"/>
      <c r="AK74" s="332"/>
      <c r="AL74" s="332"/>
    </row>
    <row r="75" spans="1:38" s="269" customFormat="1" ht="13.5" customHeight="1">
      <c r="A75" s="376">
        <v>12</v>
      </c>
      <c r="B75" s="377">
        <v>44475</v>
      </c>
      <c r="C75" s="378"/>
      <c r="D75" s="378" t="s">
        <v>914</v>
      </c>
      <c r="E75" s="376" t="s">
        <v>615</v>
      </c>
      <c r="F75" s="376">
        <v>3950</v>
      </c>
      <c r="G75" s="376">
        <v>3880</v>
      </c>
      <c r="H75" s="379">
        <v>3890</v>
      </c>
      <c r="I75" s="379" t="s">
        <v>915</v>
      </c>
      <c r="J75" s="304" t="s">
        <v>939</v>
      </c>
      <c r="K75" s="383">
        <f t="shared" si="68"/>
        <v>-60</v>
      </c>
      <c r="L75" s="384">
        <f t="shared" si="69"/>
        <v>544.6</v>
      </c>
      <c r="M75" s="385">
        <f t="shared" si="70"/>
        <v>-12544.6</v>
      </c>
      <c r="N75" s="379">
        <v>200</v>
      </c>
      <c r="O75" s="386" t="s">
        <v>626</v>
      </c>
      <c r="P75" s="387">
        <v>44475</v>
      </c>
      <c r="Q75" s="278"/>
      <c r="R75" s="333" t="s">
        <v>614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2"/>
      <c r="AG75" s="289"/>
      <c r="AH75" s="331"/>
      <c r="AI75" s="331"/>
      <c r="AJ75" s="332"/>
      <c r="AK75" s="332"/>
      <c r="AL75" s="332"/>
    </row>
    <row r="76" spans="1:38" s="269" customFormat="1" ht="13.5" customHeight="1">
      <c r="A76" s="303">
        <v>13</v>
      </c>
      <c r="B76" s="389">
        <v>44475</v>
      </c>
      <c r="C76" s="390"/>
      <c r="D76" s="390" t="s">
        <v>866</v>
      </c>
      <c r="E76" s="303" t="s">
        <v>615</v>
      </c>
      <c r="F76" s="303">
        <v>726.5</v>
      </c>
      <c r="G76" s="303">
        <v>715</v>
      </c>
      <c r="H76" s="391">
        <v>735.5</v>
      </c>
      <c r="I76" s="391">
        <v>745</v>
      </c>
      <c r="J76" s="392" t="s">
        <v>823</v>
      </c>
      <c r="K76" s="351">
        <f t="shared" ref="K76:K77" si="71">H76-F76</f>
        <v>9</v>
      </c>
      <c r="L76" s="352">
        <f t="shared" ref="L76:L77" si="72">(H76*N76)*0.07%</f>
        <v>566.33500000000004</v>
      </c>
      <c r="M76" s="393">
        <f t="shared" ref="M76:M77" si="73">(K76*N76)-L76</f>
        <v>9333.6650000000009</v>
      </c>
      <c r="N76" s="391">
        <v>1100</v>
      </c>
      <c r="O76" s="394" t="s">
        <v>613</v>
      </c>
      <c r="P76" s="395">
        <v>44476</v>
      </c>
      <c r="Q76" s="278"/>
      <c r="R76" s="333" t="s">
        <v>614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332"/>
      <c r="AG76" s="289"/>
      <c r="AH76" s="331"/>
      <c r="AI76" s="331"/>
      <c r="AJ76" s="332"/>
      <c r="AK76" s="332"/>
      <c r="AL76" s="332"/>
    </row>
    <row r="77" spans="1:38" s="269" customFormat="1" ht="13.5" customHeight="1">
      <c r="A77" s="359">
        <v>14</v>
      </c>
      <c r="B77" s="360">
        <v>44476</v>
      </c>
      <c r="C77" s="361"/>
      <c r="D77" s="361" t="s">
        <v>931</v>
      </c>
      <c r="E77" s="359" t="s">
        <v>615</v>
      </c>
      <c r="F77" s="359">
        <v>1618</v>
      </c>
      <c r="G77" s="359">
        <v>1594</v>
      </c>
      <c r="H77" s="362">
        <v>1619</v>
      </c>
      <c r="I77" s="362" t="s">
        <v>932</v>
      </c>
      <c r="J77" s="363" t="s">
        <v>848</v>
      </c>
      <c r="K77" s="364">
        <f t="shared" si="71"/>
        <v>1</v>
      </c>
      <c r="L77" s="365">
        <f t="shared" si="72"/>
        <v>538.31750000000011</v>
      </c>
      <c r="M77" s="366">
        <f t="shared" si="73"/>
        <v>-63.317500000000109</v>
      </c>
      <c r="N77" s="362">
        <v>475</v>
      </c>
      <c r="O77" s="367" t="s">
        <v>736</v>
      </c>
      <c r="P77" s="368">
        <v>44473</v>
      </c>
      <c r="Q77" s="278"/>
      <c r="R77" s="333" t="s">
        <v>617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332"/>
      <c r="AG77" s="289"/>
      <c r="AH77" s="331"/>
      <c r="AI77" s="331"/>
      <c r="AJ77" s="332"/>
      <c r="AK77" s="332"/>
      <c r="AL77" s="332"/>
    </row>
    <row r="78" spans="1:38" s="269" customFormat="1" ht="13.5" customHeight="1">
      <c r="A78" s="376">
        <v>15</v>
      </c>
      <c r="B78" s="377">
        <v>44476</v>
      </c>
      <c r="C78" s="378"/>
      <c r="D78" s="378" t="s">
        <v>933</v>
      </c>
      <c r="E78" s="376" t="s">
        <v>615</v>
      </c>
      <c r="F78" s="376">
        <v>686.5</v>
      </c>
      <c r="G78" s="376">
        <v>679</v>
      </c>
      <c r="H78" s="379">
        <v>679</v>
      </c>
      <c r="I78" s="379">
        <v>700</v>
      </c>
      <c r="J78" s="304" t="s">
        <v>940</v>
      </c>
      <c r="K78" s="383">
        <f t="shared" ref="K78" si="74">H78-F78</f>
        <v>-7.5</v>
      </c>
      <c r="L78" s="384">
        <f t="shared" ref="L78" si="75">(H78*N78)*0.07%</f>
        <v>712.95000000000016</v>
      </c>
      <c r="M78" s="385">
        <f t="shared" ref="M78" si="76">(K78*N78)-L78</f>
        <v>-11962.95</v>
      </c>
      <c r="N78" s="379">
        <v>1500</v>
      </c>
      <c r="O78" s="386" t="s">
        <v>626</v>
      </c>
      <c r="P78" s="387">
        <v>44475</v>
      </c>
      <c r="Q78" s="278"/>
      <c r="R78" s="333" t="s">
        <v>617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332"/>
      <c r="AG78" s="289"/>
      <c r="AH78" s="331"/>
      <c r="AI78" s="331"/>
      <c r="AJ78" s="332"/>
      <c r="AK78" s="332"/>
      <c r="AL78" s="332"/>
    </row>
    <row r="79" spans="1:38" s="269" customFormat="1" ht="13.5" customHeight="1">
      <c r="A79" s="441">
        <v>16</v>
      </c>
      <c r="B79" s="442">
        <v>44477</v>
      </c>
      <c r="C79" s="443"/>
      <c r="D79" s="443" t="s">
        <v>866</v>
      </c>
      <c r="E79" s="441" t="s">
        <v>615</v>
      </c>
      <c r="F79" s="441">
        <v>726.5</v>
      </c>
      <c r="G79" s="441">
        <v>715</v>
      </c>
      <c r="H79" s="444">
        <v>715</v>
      </c>
      <c r="I79" s="444">
        <v>745</v>
      </c>
      <c r="J79" s="304" t="s">
        <v>972</v>
      </c>
      <c r="K79" s="383">
        <f t="shared" ref="K79:K83" si="77">H79-F79</f>
        <v>-11.5</v>
      </c>
      <c r="L79" s="384">
        <f t="shared" ref="L79:L83" si="78">(H79*N79)*0.07%</f>
        <v>550.55000000000007</v>
      </c>
      <c r="M79" s="385">
        <f t="shared" ref="M79:M83" si="79">(K79*N79)-L79</f>
        <v>-13200.55</v>
      </c>
      <c r="N79" s="379">
        <v>1100</v>
      </c>
      <c r="O79" s="386" t="s">
        <v>626</v>
      </c>
      <c r="P79" s="387">
        <v>44481</v>
      </c>
      <c r="Q79" s="278"/>
      <c r="R79" s="333" t="s">
        <v>614</v>
      </c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398"/>
      <c r="AG79" s="399"/>
      <c r="AH79" s="400"/>
      <c r="AI79" s="400"/>
      <c r="AJ79" s="398"/>
      <c r="AK79" s="398"/>
      <c r="AL79" s="398"/>
    </row>
    <row r="80" spans="1:38" s="409" customFormat="1" ht="13.5" customHeight="1">
      <c r="A80" s="357">
        <v>17</v>
      </c>
      <c r="B80" s="267">
        <v>44480</v>
      </c>
      <c r="C80" s="358"/>
      <c r="D80" s="390" t="s">
        <v>958</v>
      </c>
      <c r="E80" s="357" t="s">
        <v>615</v>
      </c>
      <c r="F80" s="357">
        <v>2235</v>
      </c>
      <c r="G80" s="357">
        <v>2185</v>
      </c>
      <c r="H80" s="354">
        <v>2266</v>
      </c>
      <c r="I80" s="354" t="s">
        <v>957</v>
      </c>
      <c r="J80" s="392" t="s">
        <v>973</v>
      </c>
      <c r="K80" s="351">
        <f t="shared" si="77"/>
        <v>31</v>
      </c>
      <c r="L80" s="352">
        <f t="shared" si="78"/>
        <v>436.20500000000004</v>
      </c>
      <c r="M80" s="393">
        <f t="shared" si="79"/>
        <v>8088.7950000000001</v>
      </c>
      <c r="N80" s="391">
        <v>275</v>
      </c>
      <c r="O80" s="394" t="s">
        <v>613</v>
      </c>
      <c r="P80" s="395">
        <v>44481</v>
      </c>
      <c r="Q80" s="278"/>
      <c r="R80" s="333" t="s">
        <v>617</v>
      </c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92"/>
      <c r="AG80" s="270"/>
      <c r="AH80" s="396"/>
      <c r="AI80" s="396"/>
      <c r="AJ80" s="292"/>
      <c r="AK80" s="292"/>
      <c r="AL80" s="292"/>
    </row>
    <row r="81" spans="1:38" s="449" customFormat="1" ht="13.5" customHeight="1">
      <c r="A81" s="303">
        <v>18</v>
      </c>
      <c r="B81" s="389">
        <v>44481</v>
      </c>
      <c r="C81" s="390"/>
      <c r="D81" s="390" t="s">
        <v>865</v>
      </c>
      <c r="E81" s="303" t="s">
        <v>615</v>
      </c>
      <c r="F81" s="303">
        <v>1631</v>
      </c>
      <c r="G81" s="303">
        <v>1609</v>
      </c>
      <c r="H81" s="391">
        <v>1652</v>
      </c>
      <c r="I81" s="391" t="s">
        <v>967</v>
      </c>
      <c r="J81" s="392" t="s">
        <v>627</v>
      </c>
      <c r="K81" s="351">
        <f t="shared" si="77"/>
        <v>21</v>
      </c>
      <c r="L81" s="352">
        <f t="shared" si="78"/>
        <v>636.0200000000001</v>
      </c>
      <c r="M81" s="393">
        <f t="shared" si="79"/>
        <v>10913.98</v>
      </c>
      <c r="N81" s="391">
        <v>550</v>
      </c>
      <c r="O81" s="394" t="s">
        <v>613</v>
      </c>
      <c r="P81" s="395">
        <v>44483</v>
      </c>
      <c r="Q81" s="278"/>
      <c r="R81" s="333" t="s">
        <v>617</v>
      </c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283"/>
      <c r="AG81" s="336"/>
      <c r="AH81" s="448"/>
      <c r="AI81" s="448"/>
      <c r="AJ81" s="283"/>
      <c r="AK81" s="283"/>
      <c r="AL81" s="283"/>
    </row>
    <row r="82" spans="1:38" s="409" customFormat="1" ht="13.5" customHeight="1">
      <c r="A82" s="357">
        <v>19</v>
      </c>
      <c r="B82" s="267">
        <v>44482</v>
      </c>
      <c r="C82" s="358"/>
      <c r="D82" s="358" t="s">
        <v>977</v>
      </c>
      <c r="E82" s="357" t="s">
        <v>615</v>
      </c>
      <c r="F82" s="357">
        <v>3880</v>
      </c>
      <c r="G82" s="357">
        <v>3815</v>
      </c>
      <c r="H82" s="354">
        <v>3925</v>
      </c>
      <c r="I82" s="354" t="s">
        <v>978</v>
      </c>
      <c r="J82" s="392" t="s">
        <v>936</v>
      </c>
      <c r="K82" s="351">
        <f t="shared" si="77"/>
        <v>45</v>
      </c>
      <c r="L82" s="352">
        <f t="shared" si="78"/>
        <v>549.50000000000011</v>
      </c>
      <c r="M82" s="393">
        <f t="shared" si="79"/>
        <v>8450.5</v>
      </c>
      <c r="N82" s="391">
        <v>200</v>
      </c>
      <c r="O82" s="394" t="s">
        <v>613</v>
      </c>
      <c r="P82" s="395">
        <v>44483</v>
      </c>
      <c r="Q82" s="278"/>
      <c r="R82" s="333" t="s">
        <v>617</v>
      </c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292"/>
      <c r="AG82" s="270"/>
      <c r="AH82" s="396"/>
      <c r="AI82" s="396"/>
      <c r="AJ82" s="292"/>
      <c r="AK82" s="292"/>
      <c r="AL82" s="292"/>
    </row>
    <row r="83" spans="1:38" s="409" customFormat="1" ht="13.5" customHeight="1">
      <c r="A83" s="357">
        <v>20</v>
      </c>
      <c r="B83" s="267">
        <v>44482</v>
      </c>
      <c r="C83" s="358"/>
      <c r="D83" s="358" t="s">
        <v>979</v>
      </c>
      <c r="E83" s="357" t="s">
        <v>615</v>
      </c>
      <c r="F83" s="357">
        <v>713</v>
      </c>
      <c r="G83" s="357">
        <v>702</v>
      </c>
      <c r="H83" s="354">
        <v>721</v>
      </c>
      <c r="I83" s="354" t="s">
        <v>980</v>
      </c>
      <c r="J83" s="392" t="s">
        <v>989</v>
      </c>
      <c r="K83" s="351">
        <f t="shared" si="77"/>
        <v>8</v>
      </c>
      <c r="L83" s="352">
        <f t="shared" si="78"/>
        <v>693.96250000000009</v>
      </c>
      <c r="M83" s="393">
        <f t="shared" si="79"/>
        <v>10306.0375</v>
      </c>
      <c r="N83" s="391">
        <v>1375</v>
      </c>
      <c r="O83" s="394" t="s">
        <v>613</v>
      </c>
      <c r="P83" s="395">
        <v>44483</v>
      </c>
      <c r="Q83" s="278"/>
      <c r="R83" s="333" t="s">
        <v>617</v>
      </c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292"/>
      <c r="AG83" s="270"/>
      <c r="AH83" s="396"/>
      <c r="AI83" s="396"/>
      <c r="AJ83" s="292"/>
      <c r="AK83" s="292"/>
      <c r="AL83" s="292"/>
    </row>
    <row r="84" spans="1:38" s="451" customFormat="1" ht="13.5" customHeight="1">
      <c r="A84" s="452">
        <v>21</v>
      </c>
      <c r="B84" s="453">
        <v>44483</v>
      </c>
      <c r="C84" s="454"/>
      <c r="D84" s="390" t="s">
        <v>986</v>
      </c>
      <c r="E84" s="452" t="s">
        <v>615</v>
      </c>
      <c r="F84" s="452">
        <v>794.5</v>
      </c>
      <c r="G84" s="452">
        <v>783</v>
      </c>
      <c r="H84" s="455">
        <v>806</v>
      </c>
      <c r="I84" s="455" t="s">
        <v>987</v>
      </c>
      <c r="J84" s="392" t="s">
        <v>988</v>
      </c>
      <c r="K84" s="351">
        <f t="shared" ref="K84" si="80">H84-F84</f>
        <v>11.5</v>
      </c>
      <c r="L84" s="352">
        <f t="shared" ref="L84" si="81">(H84*N84)*0.07%</f>
        <v>677.04000000000008</v>
      </c>
      <c r="M84" s="393">
        <f t="shared" ref="M84" si="82">(K84*N84)-L84</f>
        <v>13122.96</v>
      </c>
      <c r="N84" s="391">
        <v>1200</v>
      </c>
      <c r="O84" s="394" t="s">
        <v>613</v>
      </c>
      <c r="P84" s="395">
        <v>44483</v>
      </c>
      <c r="Q84" s="278"/>
      <c r="R84" s="333" t="s">
        <v>617</v>
      </c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450"/>
      <c r="AG84" s="289"/>
      <c r="AH84" s="278"/>
      <c r="AI84" s="278"/>
      <c r="AJ84" s="450"/>
      <c r="AK84" s="450"/>
      <c r="AL84" s="450"/>
    </row>
    <row r="85" spans="1:38" s="451" customFormat="1" ht="13.5" customHeight="1">
      <c r="A85" s="357">
        <v>22</v>
      </c>
      <c r="B85" s="267">
        <v>44483</v>
      </c>
      <c r="C85" s="358"/>
      <c r="D85" s="358" t="s">
        <v>912</v>
      </c>
      <c r="E85" s="357" t="s">
        <v>615</v>
      </c>
      <c r="F85" s="357">
        <v>2642.5</v>
      </c>
      <c r="G85" s="357">
        <v>2598</v>
      </c>
      <c r="H85" s="354">
        <v>2677</v>
      </c>
      <c r="I85" s="354" t="s">
        <v>990</v>
      </c>
      <c r="J85" s="382" t="s">
        <v>1001</v>
      </c>
      <c r="K85" s="354">
        <f t="shared" ref="K85" si="83">H85-F85</f>
        <v>34.5</v>
      </c>
      <c r="L85" s="456">
        <f t="shared" ref="L85" si="84">(H85*N85)*0.07%</f>
        <v>562.17000000000007</v>
      </c>
      <c r="M85" s="353">
        <f t="shared" ref="M85" si="85">(K85*N85)-L85</f>
        <v>9787.83</v>
      </c>
      <c r="N85" s="354">
        <v>300</v>
      </c>
      <c r="O85" s="355" t="s">
        <v>613</v>
      </c>
      <c r="P85" s="356">
        <v>44488</v>
      </c>
      <c r="Q85" s="278"/>
      <c r="R85" s="333" t="s">
        <v>614</v>
      </c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450"/>
      <c r="AG85" s="289"/>
      <c r="AH85" s="278"/>
      <c r="AI85" s="278"/>
      <c r="AJ85" s="450"/>
      <c r="AK85" s="450"/>
      <c r="AL85" s="450"/>
    </row>
    <row r="86" spans="1:38" s="451" customFormat="1" ht="13.5" customHeight="1">
      <c r="A86" s="357">
        <v>23</v>
      </c>
      <c r="B86" s="267">
        <v>44483</v>
      </c>
      <c r="C86" s="358"/>
      <c r="D86" s="358" t="s">
        <v>991</v>
      </c>
      <c r="E86" s="357" t="s">
        <v>615</v>
      </c>
      <c r="F86" s="357">
        <v>2804</v>
      </c>
      <c r="G86" s="357">
        <v>2760</v>
      </c>
      <c r="H86" s="354">
        <v>2836</v>
      </c>
      <c r="I86" s="354" t="s">
        <v>992</v>
      </c>
      <c r="J86" s="382" t="s">
        <v>1002</v>
      </c>
      <c r="K86" s="354">
        <f t="shared" ref="K86:K87" si="86">H86-F86</f>
        <v>32</v>
      </c>
      <c r="L86" s="456">
        <f t="shared" ref="L86:L87" si="87">(H86*N86)*0.07%</f>
        <v>595.56000000000006</v>
      </c>
      <c r="M86" s="353">
        <f t="shared" ref="M86:M87" si="88">(K86*N86)-L86</f>
        <v>9004.44</v>
      </c>
      <c r="N86" s="354">
        <v>300</v>
      </c>
      <c r="O86" s="355" t="s">
        <v>613</v>
      </c>
      <c r="P86" s="356">
        <v>44488</v>
      </c>
      <c r="Q86" s="278"/>
      <c r="R86" s="333" t="s">
        <v>614</v>
      </c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450"/>
      <c r="AG86" s="289"/>
      <c r="AH86" s="278"/>
      <c r="AI86" s="278"/>
      <c r="AJ86" s="450"/>
      <c r="AK86" s="450"/>
      <c r="AL86" s="450"/>
    </row>
    <row r="87" spans="1:38" s="451" customFormat="1" ht="13.5" customHeight="1">
      <c r="A87" s="469">
        <v>24</v>
      </c>
      <c r="B87" s="411">
        <v>44489</v>
      </c>
      <c r="C87" s="470"/>
      <c r="D87" s="470" t="s">
        <v>912</v>
      </c>
      <c r="E87" s="469" t="s">
        <v>615</v>
      </c>
      <c r="F87" s="469">
        <v>2542.5</v>
      </c>
      <c r="G87" s="469">
        <v>2498</v>
      </c>
      <c r="H87" s="471">
        <v>2498</v>
      </c>
      <c r="I87" s="471" t="s">
        <v>1026</v>
      </c>
      <c r="J87" s="417" t="s">
        <v>1029</v>
      </c>
      <c r="K87" s="379">
        <f t="shared" si="86"/>
        <v>-44.5</v>
      </c>
      <c r="L87" s="472">
        <f t="shared" si="87"/>
        <v>524.58000000000004</v>
      </c>
      <c r="M87" s="385">
        <f t="shared" si="88"/>
        <v>-13874.58</v>
      </c>
      <c r="N87" s="379">
        <v>300</v>
      </c>
      <c r="O87" s="386" t="s">
        <v>626</v>
      </c>
      <c r="P87" s="473">
        <v>44489</v>
      </c>
      <c r="Q87" s="278"/>
      <c r="R87" s="333"/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450"/>
      <c r="AG87" s="289"/>
      <c r="AH87" s="278"/>
      <c r="AI87" s="278"/>
      <c r="AJ87" s="450"/>
      <c r="AK87" s="450"/>
      <c r="AL87" s="450"/>
    </row>
    <row r="88" spans="1:38" s="269" customFormat="1" ht="13.5" customHeight="1">
      <c r="A88" s="401"/>
      <c r="B88" s="289"/>
      <c r="C88" s="402"/>
      <c r="D88" s="409"/>
      <c r="E88" s="401"/>
      <c r="F88" s="401"/>
      <c r="G88" s="401"/>
      <c r="H88" s="403"/>
      <c r="I88" s="403"/>
      <c r="J88" s="404"/>
      <c r="K88" s="403"/>
      <c r="L88" s="405"/>
      <c r="M88" s="406"/>
      <c r="N88" s="403"/>
      <c r="O88" s="407"/>
      <c r="P88" s="408"/>
      <c r="Q88" s="278"/>
      <c r="R88" s="333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332"/>
      <c r="AG88" s="289"/>
      <c r="AH88" s="331"/>
      <c r="AI88" s="331"/>
      <c r="AJ88" s="332"/>
      <c r="AK88" s="332"/>
      <c r="AL88" s="332"/>
    </row>
    <row r="89" spans="1:38" s="277" customFormat="1" ht="13.5" customHeight="1">
      <c r="A89" s="275"/>
      <c r="B89" s="272"/>
      <c r="C89" s="326"/>
      <c r="D89" s="326"/>
      <c r="E89" s="275"/>
      <c r="F89" s="275"/>
      <c r="G89" s="275"/>
      <c r="H89" s="284"/>
      <c r="I89" s="284"/>
      <c r="J89" s="326"/>
      <c r="K89" s="284"/>
      <c r="L89" s="276"/>
      <c r="M89" s="327"/>
      <c r="N89" s="284"/>
      <c r="O89" s="328"/>
      <c r="P89" s="286"/>
      <c r="Q89" s="278"/>
      <c r="R89" s="333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168"/>
      <c r="AG89" s="270"/>
      <c r="AH89" s="169"/>
      <c r="AI89" s="169"/>
      <c r="AJ89" s="107"/>
      <c r="AK89" s="107"/>
      <c r="AL89" s="107"/>
    </row>
    <row r="90" spans="1:38" ht="13.5" customHeight="1">
      <c r="A90" s="492"/>
      <c r="B90" s="494"/>
      <c r="C90" s="334"/>
      <c r="D90" s="287"/>
      <c r="E90" s="329"/>
      <c r="F90" s="329"/>
      <c r="G90" s="329"/>
      <c r="H90" s="330"/>
      <c r="I90" s="330"/>
      <c r="J90" s="287"/>
      <c r="K90" s="294"/>
      <c r="L90" s="294"/>
      <c r="M90" s="496"/>
      <c r="N90" s="498"/>
      <c r="O90" s="488"/>
      <c r="P90" s="490"/>
      <c r="Q90" s="167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493"/>
      <c r="B91" s="495"/>
      <c r="C91" s="109"/>
      <c r="D91" s="169"/>
      <c r="E91" s="107"/>
      <c r="F91" s="107"/>
      <c r="G91" s="107"/>
      <c r="H91" s="112"/>
      <c r="I91" s="330"/>
      <c r="J91" s="169"/>
      <c r="K91" s="293"/>
      <c r="L91" s="294"/>
      <c r="M91" s="497"/>
      <c r="N91" s="499"/>
      <c r="O91" s="489"/>
      <c r="P91" s="491"/>
      <c r="Q91" s="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120"/>
      <c r="B92" s="121"/>
      <c r="C92" s="156"/>
      <c r="D92" s="170"/>
      <c r="E92" s="171"/>
      <c r="F92" s="120"/>
      <c r="G92" s="120"/>
      <c r="H92" s="120"/>
      <c r="I92" s="158"/>
      <c r="J92" s="158"/>
      <c r="K92" s="158"/>
      <c r="L92" s="158"/>
      <c r="M92" s="158"/>
      <c r="N92" s="158"/>
      <c r="O92" s="158"/>
      <c r="P92" s="158"/>
      <c r="Q92" s="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172"/>
      <c r="B93" s="121"/>
      <c r="C93" s="122"/>
      <c r="D93" s="173"/>
      <c r="E93" s="125"/>
      <c r="F93" s="125"/>
      <c r="G93" s="125"/>
      <c r="H93" s="125"/>
      <c r="I93" s="125"/>
      <c r="J93" s="6"/>
      <c r="K93" s="125"/>
      <c r="L93" s="125"/>
      <c r="M93" s="6"/>
      <c r="N93" s="1"/>
      <c r="O93" s="122"/>
      <c r="P93" s="44"/>
      <c r="Q93" s="44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4"/>
      <c r="AG93" s="44"/>
      <c r="AH93" s="44"/>
      <c r="AI93" s="44"/>
      <c r="AJ93" s="44"/>
      <c r="AK93" s="44"/>
      <c r="AL93" s="44"/>
    </row>
    <row r="94" spans="1:38" ht="12.75" customHeight="1">
      <c r="A94" s="174" t="s">
        <v>636</v>
      </c>
      <c r="B94" s="174"/>
      <c r="C94" s="174"/>
      <c r="D94" s="174"/>
      <c r="E94" s="175"/>
      <c r="F94" s="125"/>
      <c r="G94" s="125"/>
      <c r="H94" s="125"/>
      <c r="I94" s="125"/>
      <c r="J94" s="1"/>
      <c r="K94" s="6"/>
      <c r="L94" s="6"/>
      <c r="M94" s="6"/>
      <c r="N94" s="1"/>
      <c r="O94" s="1"/>
      <c r="P94" s="44"/>
      <c r="Q94" s="44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4"/>
      <c r="AG94" s="44"/>
      <c r="AH94" s="44"/>
      <c r="AI94" s="44"/>
      <c r="AJ94" s="44"/>
      <c r="AK94" s="44"/>
      <c r="AL94" s="44"/>
    </row>
    <row r="95" spans="1:38" ht="38.25" customHeight="1">
      <c r="A95" s="100" t="s">
        <v>16</v>
      </c>
      <c r="B95" s="100" t="s">
        <v>590</v>
      </c>
      <c r="C95" s="100"/>
      <c r="D95" s="101" t="s">
        <v>601</v>
      </c>
      <c r="E95" s="100" t="s">
        <v>602</v>
      </c>
      <c r="F95" s="100" t="s">
        <v>603</v>
      </c>
      <c r="G95" s="100" t="s">
        <v>624</v>
      </c>
      <c r="H95" s="100" t="s">
        <v>605</v>
      </c>
      <c r="I95" s="100" t="s">
        <v>606</v>
      </c>
      <c r="J95" s="99" t="s">
        <v>607</v>
      </c>
      <c r="K95" s="99" t="s">
        <v>637</v>
      </c>
      <c r="L95" s="102" t="s">
        <v>609</v>
      </c>
      <c r="M95" s="166" t="s">
        <v>633</v>
      </c>
      <c r="N95" s="100" t="s">
        <v>634</v>
      </c>
      <c r="O95" s="100" t="s">
        <v>611</v>
      </c>
      <c r="P95" s="101" t="s">
        <v>612</v>
      </c>
      <c r="Q95" s="44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4"/>
      <c r="AG95" s="44"/>
      <c r="AH95" s="44"/>
      <c r="AI95" s="44"/>
      <c r="AJ95" s="44"/>
      <c r="AK95" s="44"/>
      <c r="AL95" s="44"/>
    </row>
    <row r="96" spans="1:38" s="269" customFormat="1" ht="12.75" customHeight="1">
      <c r="A96" s="369">
        <v>1</v>
      </c>
      <c r="B96" s="267">
        <v>44473</v>
      </c>
      <c r="C96" s="370"/>
      <c r="D96" s="371" t="s">
        <v>884</v>
      </c>
      <c r="E96" s="357" t="s">
        <v>615</v>
      </c>
      <c r="F96" s="357">
        <v>69</v>
      </c>
      <c r="G96" s="357">
        <v>55</v>
      </c>
      <c r="H96" s="357">
        <v>79.5</v>
      </c>
      <c r="I96" s="354" t="s">
        <v>885</v>
      </c>
      <c r="J96" s="380" t="s">
        <v>906</v>
      </c>
      <c r="K96" s="381">
        <f>H96-F96</f>
        <v>10.5</v>
      </c>
      <c r="L96" s="381">
        <v>100</v>
      </c>
      <c r="M96" s="382">
        <f>(K96*N96)-100</f>
        <v>2525</v>
      </c>
      <c r="N96" s="382">
        <v>250</v>
      </c>
      <c r="O96" s="355" t="s">
        <v>613</v>
      </c>
      <c r="P96" s="356">
        <v>44475</v>
      </c>
      <c r="Q96" s="278"/>
      <c r="R96" s="279" t="s">
        <v>614</v>
      </c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</row>
    <row r="97" spans="1:38" s="269" customFormat="1" ht="12.75" customHeight="1">
      <c r="A97" s="369">
        <v>2</v>
      </c>
      <c r="B97" s="267">
        <v>44473</v>
      </c>
      <c r="C97" s="370"/>
      <c r="D97" s="371" t="s">
        <v>886</v>
      </c>
      <c r="E97" s="357" t="s">
        <v>887</v>
      </c>
      <c r="F97" s="357">
        <v>290</v>
      </c>
      <c r="G97" s="357">
        <v>444</v>
      </c>
      <c r="H97" s="357">
        <v>220</v>
      </c>
      <c r="I97" s="354">
        <v>0.1</v>
      </c>
      <c r="J97" s="103" t="s">
        <v>797</v>
      </c>
      <c r="K97" s="372">
        <v>70</v>
      </c>
      <c r="L97" s="372">
        <v>100</v>
      </c>
      <c r="M97" s="373">
        <f>(K97*N97)-100</f>
        <v>1650</v>
      </c>
      <c r="N97" s="373">
        <v>25</v>
      </c>
      <c r="O97" s="355" t="s">
        <v>613</v>
      </c>
      <c r="P97" s="356">
        <v>44474</v>
      </c>
      <c r="Q97" s="278"/>
      <c r="R97" s="279" t="s">
        <v>614</v>
      </c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</row>
    <row r="98" spans="1:38" s="269" customFormat="1" ht="12.75" customHeight="1">
      <c r="A98" s="369">
        <v>3</v>
      </c>
      <c r="B98" s="267">
        <v>44475</v>
      </c>
      <c r="C98" s="370"/>
      <c r="D98" s="371" t="s">
        <v>910</v>
      </c>
      <c r="E98" s="357" t="s">
        <v>615</v>
      </c>
      <c r="F98" s="357">
        <v>65</v>
      </c>
      <c r="G98" s="357">
        <v>45</v>
      </c>
      <c r="H98" s="357">
        <v>78</v>
      </c>
      <c r="I98" s="354" t="s">
        <v>885</v>
      </c>
      <c r="J98" s="380" t="s">
        <v>854</v>
      </c>
      <c r="K98" s="381">
        <f>H98-F98</f>
        <v>13</v>
      </c>
      <c r="L98" s="381">
        <v>100</v>
      </c>
      <c r="M98" s="382">
        <f>(K98*N98)-100</f>
        <v>3150</v>
      </c>
      <c r="N98" s="382">
        <v>250</v>
      </c>
      <c r="O98" s="355" t="s">
        <v>613</v>
      </c>
      <c r="P98" s="356">
        <v>44477</v>
      </c>
      <c r="Q98" s="278"/>
      <c r="R98" s="279" t="s">
        <v>614</v>
      </c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</row>
    <row r="99" spans="1:38" s="269" customFormat="1" ht="12.75" customHeight="1">
      <c r="A99" s="506">
        <v>4</v>
      </c>
      <c r="B99" s="508">
        <v>44475</v>
      </c>
      <c r="C99" s="370"/>
      <c r="D99" s="371" t="s">
        <v>921</v>
      </c>
      <c r="E99" s="388" t="s">
        <v>615</v>
      </c>
      <c r="F99" s="357">
        <v>152.5</v>
      </c>
      <c r="G99" s="357">
        <v>17</v>
      </c>
      <c r="H99" s="357">
        <v>142</v>
      </c>
      <c r="I99" s="354" t="s">
        <v>923</v>
      </c>
      <c r="J99" s="506" t="s">
        <v>927</v>
      </c>
      <c r="K99" s="381">
        <f>H99-F99</f>
        <v>-10.5</v>
      </c>
      <c r="L99" s="381">
        <v>100</v>
      </c>
      <c r="M99" s="504">
        <f>(17.5*50)-200</f>
        <v>675</v>
      </c>
      <c r="N99" s="504">
        <v>50</v>
      </c>
      <c r="O99" s="500" t="s">
        <v>613</v>
      </c>
      <c r="P99" s="502">
        <v>44476</v>
      </c>
      <c r="Q99" s="278"/>
      <c r="R99" s="279" t="s">
        <v>614</v>
      </c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68"/>
      <c r="AH99" s="268"/>
      <c r="AI99" s="268"/>
      <c r="AJ99" s="268"/>
      <c r="AK99" s="268"/>
      <c r="AL99" s="268"/>
    </row>
    <row r="100" spans="1:38" s="269" customFormat="1" ht="12.75" customHeight="1">
      <c r="A100" s="507"/>
      <c r="B100" s="507"/>
      <c r="C100" s="370"/>
      <c r="D100" s="371" t="s">
        <v>922</v>
      </c>
      <c r="E100" s="388" t="s">
        <v>887</v>
      </c>
      <c r="F100" s="357">
        <v>70</v>
      </c>
      <c r="G100" s="357"/>
      <c r="H100" s="357">
        <v>42</v>
      </c>
      <c r="I100" s="354"/>
      <c r="J100" s="507"/>
      <c r="K100" s="381">
        <f>F100-H100</f>
        <v>28</v>
      </c>
      <c r="L100" s="381">
        <v>100</v>
      </c>
      <c r="M100" s="505"/>
      <c r="N100" s="505"/>
      <c r="O100" s="501"/>
      <c r="P100" s="503"/>
      <c r="Q100" s="278"/>
      <c r="R100" s="279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8"/>
    </row>
    <row r="101" spans="1:38" s="269" customFormat="1" ht="12.75" customHeight="1">
      <c r="A101" s="369">
        <v>5</v>
      </c>
      <c r="B101" s="267">
        <v>44476</v>
      </c>
      <c r="C101" s="370"/>
      <c r="D101" s="371" t="s">
        <v>926</v>
      </c>
      <c r="E101" s="388" t="s">
        <v>615</v>
      </c>
      <c r="F101" s="357">
        <v>15</v>
      </c>
      <c r="G101" s="357">
        <v>10</v>
      </c>
      <c r="H101" s="357">
        <v>18.5</v>
      </c>
      <c r="I101" s="354">
        <v>25</v>
      </c>
      <c r="J101" s="380" t="s">
        <v>928</v>
      </c>
      <c r="K101" s="381">
        <f t="shared" ref="K101:K106" si="89">H101-F101</f>
        <v>3.5</v>
      </c>
      <c r="L101" s="381">
        <v>100</v>
      </c>
      <c r="M101" s="382">
        <f t="shared" ref="M101:M106" si="90">(K101*N101)-100</f>
        <v>3750</v>
      </c>
      <c r="N101" s="382">
        <v>1100</v>
      </c>
      <c r="O101" s="355" t="s">
        <v>613</v>
      </c>
      <c r="P101" s="397">
        <v>44476</v>
      </c>
      <c r="Q101" s="278"/>
      <c r="R101" s="279" t="s">
        <v>614</v>
      </c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</row>
    <row r="102" spans="1:38" s="269" customFormat="1" ht="12.75" customHeight="1">
      <c r="A102" s="369">
        <v>6</v>
      </c>
      <c r="B102" s="267">
        <v>44476</v>
      </c>
      <c r="C102" s="370"/>
      <c r="D102" s="371" t="s">
        <v>970</v>
      </c>
      <c r="E102" s="388" t="s">
        <v>615</v>
      </c>
      <c r="F102" s="357">
        <v>102.5</v>
      </c>
      <c r="G102" s="357">
        <v>60</v>
      </c>
      <c r="H102" s="357">
        <v>121</v>
      </c>
      <c r="I102" s="354" t="s">
        <v>934</v>
      </c>
      <c r="J102" s="380" t="s">
        <v>918</v>
      </c>
      <c r="K102" s="381">
        <f t="shared" si="89"/>
        <v>18.5</v>
      </c>
      <c r="L102" s="381">
        <v>100</v>
      </c>
      <c r="M102" s="382">
        <f t="shared" si="90"/>
        <v>825</v>
      </c>
      <c r="N102" s="382">
        <v>50</v>
      </c>
      <c r="O102" s="355" t="s">
        <v>613</v>
      </c>
      <c r="P102" s="397">
        <v>44476</v>
      </c>
      <c r="Q102" s="278"/>
      <c r="R102" s="279" t="s">
        <v>614</v>
      </c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</row>
    <row r="103" spans="1:38" s="269" customFormat="1" ht="12.75" customHeight="1">
      <c r="A103" s="369">
        <v>7</v>
      </c>
      <c r="B103" s="267">
        <v>44476</v>
      </c>
      <c r="C103" s="370"/>
      <c r="D103" s="358" t="s">
        <v>935</v>
      </c>
      <c r="E103" s="388" t="s">
        <v>615</v>
      </c>
      <c r="F103" s="357">
        <v>290</v>
      </c>
      <c r="G103" s="357">
        <v>170</v>
      </c>
      <c r="H103" s="357">
        <v>335</v>
      </c>
      <c r="I103" s="354">
        <v>500</v>
      </c>
      <c r="J103" s="380" t="s">
        <v>936</v>
      </c>
      <c r="K103" s="381">
        <f t="shared" si="89"/>
        <v>45</v>
      </c>
      <c r="L103" s="381">
        <v>100</v>
      </c>
      <c r="M103" s="382">
        <f t="shared" si="90"/>
        <v>1025</v>
      </c>
      <c r="N103" s="382">
        <v>25</v>
      </c>
      <c r="O103" s="355" t="s">
        <v>613</v>
      </c>
      <c r="P103" s="397">
        <v>44476</v>
      </c>
      <c r="Q103" s="278"/>
      <c r="R103" s="279" t="s">
        <v>617</v>
      </c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</row>
    <row r="104" spans="1:38" s="269" customFormat="1" ht="12.75" customHeight="1">
      <c r="A104" s="410">
        <v>8</v>
      </c>
      <c r="B104" s="411">
        <v>44477</v>
      </c>
      <c r="C104" s="412"/>
      <c r="D104" s="413" t="s">
        <v>941</v>
      </c>
      <c r="E104" s="414" t="s">
        <v>615</v>
      </c>
      <c r="F104" s="376">
        <v>230</v>
      </c>
      <c r="G104" s="376">
        <v>180</v>
      </c>
      <c r="H104" s="376">
        <v>185</v>
      </c>
      <c r="I104" s="379" t="s">
        <v>942</v>
      </c>
      <c r="J104" s="415" t="s">
        <v>943</v>
      </c>
      <c r="K104" s="416">
        <f t="shared" si="89"/>
        <v>-45</v>
      </c>
      <c r="L104" s="416">
        <v>100</v>
      </c>
      <c r="M104" s="417">
        <f t="shared" si="90"/>
        <v>-1225</v>
      </c>
      <c r="N104" s="417">
        <v>25</v>
      </c>
      <c r="O104" s="418" t="s">
        <v>626</v>
      </c>
      <c r="P104" s="419">
        <v>44477</v>
      </c>
      <c r="Q104" s="278"/>
      <c r="R104" s="279" t="s">
        <v>614</v>
      </c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</row>
    <row r="105" spans="1:38" s="269" customFormat="1" ht="12.75" customHeight="1">
      <c r="A105" s="369">
        <v>9</v>
      </c>
      <c r="B105" s="267">
        <v>44481</v>
      </c>
      <c r="C105" s="370"/>
      <c r="D105" s="371" t="s">
        <v>968</v>
      </c>
      <c r="E105" s="388" t="s">
        <v>615</v>
      </c>
      <c r="F105" s="357">
        <v>92.5</v>
      </c>
      <c r="G105" s="357">
        <v>70</v>
      </c>
      <c r="H105" s="357">
        <v>124</v>
      </c>
      <c r="I105" s="354" t="s">
        <v>969</v>
      </c>
      <c r="J105" s="380" t="s">
        <v>971</v>
      </c>
      <c r="K105" s="381">
        <f t="shared" si="89"/>
        <v>31.5</v>
      </c>
      <c r="L105" s="381">
        <v>100</v>
      </c>
      <c r="M105" s="382">
        <f t="shared" si="90"/>
        <v>1475</v>
      </c>
      <c r="N105" s="382">
        <v>50</v>
      </c>
      <c r="O105" s="355" t="s">
        <v>613</v>
      </c>
      <c r="P105" s="397">
        <v>44481</v>
      </c>
      <c r="Q105" s="278"/>
      <c r="R105" s="279" t="s">
        <v>614</v>
      </c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</row>
    <row r="106" spans="1:38" s="269" customFormat="1" ht="12.75" customHeight="1">
      <c r="A106" s="369">
        <v>10</v>
      </c>
      <c r="B106" s="468">
        <v>44488</v>
      </c>
      <c r="C106" s="370"/>
      <c r="D106" s="371" t="s">
        <v>1003</v>
      </c>
      <c r="E106" s="388" t="s">
        <v>615</v>
      </c>
      <c r="F106" s="357">
        <v>51.5</v>
      </c>
      <c r="G106" s="357">
        <v>37</v>
      </c>
      <c r="H106" s="357">
        <v>54.5</v>
      </c>
      <c r="I106" s="354" t="s">
        <v>1004</v>
      </c>
      <c r="J106" s="380" t="s">
        <v>1025</v>
      </c>
      <c r="K106" s="381">
        <f t="shared" si="89"/>
        <v>3</v>
      </c>
      <c r="L106" s="381">
        <v>100</v>
      </c>
      <c r="M106" s="382">
        <f t="shared" si="90"/>
        <v>650</v>
      </c>
      <c r="N106" s="382">
        <v>250</v>
      </c>
      <c r="O106" s="355" t="s">
        <v>613</v>
      </c>
      <c r="P106" s="356">
        <v>44489</v>
      </c>
      <c r="Q106" s="278"/>
      <c r="R106" s="279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</row>
    <row r="107" spans="1:38" s="269" customFormat="1" ht="12.75" customHeight="1">
      <c r="A107" s="339"/>
      <c r="B107" s="270"/>
      <c r="C107" s="340"/>
      <c r="D107" s="341"/>
      <c r="E107" s="342"/>
      <c r="F107" s="292"/>
      <c r="G107" s="292"/>
      <c r="H107" s="292"/>
      <c r="I107" s="295"/>
      <c r="J107" s="345"/>
      <c r="K107" s="343"/>
      <c r="L107" s="343"/>
      <c r="M107" s="335"/>
      <c r="N107" s="335"/>
      <c r="O107" s="346"/>
      <c r="P107" s="344"/>
      <c r="Q107" s="278"/>
      <c r="R107" s="279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</row>
    <row r="108" spans="1:38" s="269" customFormat="1" ht="12.75" customHeight="1">
      <c r="A108" s="339"/>
      <c r="B108" s="270"/>
      <c r="C108" s="340"/>
      <c r="D108" s="341"/>
      <c r="E108" s="342"/>
      <c r="F108" s="292"/>
      <c r="G108" s="292"/>
      <c r="H108" s="292"/>
      <c r="I108" s="295"/>
      <c r="J108" s="345"/>
      <c r="K108" s="343"/>
      <c r="L108" s="343"/>
      <c r="M108" s="335"/>
      <c r="N108" s="335"/>
      <c r="O108" s="346"/>
      <c r="P108" s="347"/>
      <c r="Q108" s="278"/>
      <c r="R108" s="279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</row>
    <row r="109" spans="1:38" s="269" customFormat="1" ht="12.75" customHeight="1">
      <c r="A109" s="339"/>
      <c r="B109" s="270"/>
      <c r="C109" s="340"/>
      <c r="D109" s="341"/>
      <c r="E109" s="342"/>
      <c r="F109" s="292"/>
      <c r="G109" s="292"/>
      <c r="H109" s="292"/>
      <c r="I109" s="295"/>
      <c r="J109" s="345"/>
      <c r="K109" s="343"/>
      <c r="L109" s="343"/>
      <c r="M109" s="335"/>
      <c r="N109" s="335"/>
      <c r="O109" s="346"/>
      <c r="P109" s="344"/>
      <c r="Q109" s="278"/>
      <c r="R109" s="279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</row>
    <row r="110" spans="1:38" s="269" customFormat="1" ht="12.75" customHeight="1">
      <c r="A110" s="339"/>
      <c r="B110" s="270"/>
      <c r="C110" s="340"/>
      <c r="D110" s="341"/>
      <c r="E110" s="342"/>
      <c r="F110" s="292"/>
      <c r="G110" s="292"/>
      <c r="H110" s="292"/>
      <c r="I110" s="295"/>
      <c r="J110" s="345"/>
      <c r="K110" s="343"/>
      <c r="L110" s="343"/>
      <c r="M110" s="335"/>
      <c r="N110" s="335"/>
      <c r="O110" s="346"/>
      <c r="P110" s="344"/>
      <c r="Q110" s="278"/>
      <c r="R110" s="279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339"/>
      <c r="B111" s="270"/>
      <c r="C111" s="340"/>
      <c r="D111" s="341"/>
      <c r="E111" s="342"/>
      <c r="F111" s="292"/>
      <c r="G111" s="292"/>
      <c r="H111" s="292"/>
      <c r="I111" s="295"/>
      <c r="J111" s="345"/>
      <c r="K111" s="343"/>
      <c r="L111" s="343"/>
      <c r="M111" s="335"/>
      <c r="N111" s="335"/>
      <c r="O111" s="346"/>
      <c r="P111" s="344"/>
      <c r="Q111" s="278"/>
      <c r="R111" s="279"/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39"/>
      <c r="B112" s="289"/>
      <c r="C112" s="340"/>
      <c r="D112" s="341"/>
      <c r="E112" s="342"/>
      <c r="F112" s="292"/>
      <c r="G112" s="292"/>
      <c r="H112" s="292"/>
      <c r="I112" s="295"/>
      <c r="J112" s="345"/>
      <c r="K112" s="343"/>
      <c r="L112" s="343"/>
      <c r="M112" s="335"/>
      <c r="N112" s="335"/>
      <c r="O112" s="346"/>
      <c r="P112" s="347"/>
      <c r="Q112" s="278"/>
      <c r="R112" s="279"/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s="269" customFormat="1" ht="12.75" customHeight="1">
      <c r="A113" s="339"/>
      <c r="B113" s="289"/>
      <c r="C113" s="340"/>
      <c r="D113" s="341"/>
      <c r="E113" s="342"/>
      <c r="F113" s="292"/>
      <c r="G113" s="292"/>
      <c r="H113" s="292"/>
      <c r="I113" s="295"/>
      <c r="J113" s="345"/>
      <c r="K113" s="343"/>
      <c r="L113" s="343"/>
      <c r="M113" s="335"/>
      <c r="N113" s="335"/>
      <c r="O113" s="346"/>
      <c r="P113" s="344"/>
      <c r="Q113" s="278"/>
      <c r="R113" s="279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</row>
    <row r="114" spans="1:38" s="269" customFormat="1" ht="12.75" customHeight="1">
      <c r="A114" s="339"/>
      <c r="B114" s="289"/>
      <c r="C114" s="340"/>
      <c r="D114" s="341"/>
      <c r="E114" s="342"/>
      <c r="F114" s="292"/>
      <c r="G114" s="292"/>
      <c r="H114" s="292"/>
      <c r="I114" s="295"/>
      <c r="J114" s="345"/>
      <c r="K114" s="343"/>
      <c r="L114" s="343"/>
      <c r="M114" s="335"/>
      <c r="N114" s="335"/>
      <c r="O114" s="346"/>
      <c r="P114" s="344"/>
      <c r="Q114" s="278"/>
      <c r="R114" s="279"/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</row>
    <row r="115" spans="1:38" s="269" customFormat="1" ht="12.75" customHeight="1">
      <c r="A115" s="339"/>
      <c r="B115" s="289"/>
      <c r="C115" s="340"/>
      <c r="D115" s="341"/>
      <c r="E115" s="342"/>
      <c r="F115" s="292"/>
      <c r="G115" s="292"/>
      <c r="H115" s="292"/>
      <c r="I115" s="295"/>
      <c r="J115" s="345"/>
      <c r="K115" s="343"/>
      <c r="L115" s="343"/>
      <c r="M115" s="335"/>
      <c r="N115" s="335"/>
      <c r="O115" s="346"/>
      <c r="P115" s="344"/>
      <c r="Q115" s="278"/>
      <c r="R115" s="279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</row>
    <row r="116" spans="1:38" s="269" customFormat="1" ht="12.75" customHeight="1">
      <c r="A116" s="339"/>
      <c r="B116" s="289"/>
      <c r="C116" s="340"/>
      <c r="D116" s="341"/>
      <c r="E116" s="342"/>
      <c r="F116" s="292"/>
      <c r="G116" s="292"/>
      <c r="H116" s="292"/>
      <c r="I116" s="295"/>
      <c r="J116" s="345"/>
      <c r="K116" s="343"/>
      <c r="L116" s="343"/>
      <c r="M116" s="335"/>
      <c r="N116" s="335"/>
      <c r="O116" s="346"/>
      <c r="P116" s="347"/>
      <c r="Q116" s="278"/>
      <c r="R116" s="279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</row>
    <row r="117" spans="1:38" s="269" customFormat="1" ht="12.75" customHeight="1">
      <c r="A117" s="339"/>
      <c r="B117" s="289"/>
      <c r="C117" s="340"/>
      <c r="D117" s="341"/>
      <c r="E117" s="342"/>
      <c r="F117" s="292"/>
      <c r="G117" s="292"/>
      <c r="H117" s="292"/>
      <c r="I117" s="295"/>
      <c r="J117" s="345"/>
      <c r="K117" s="343"/>
      <c r="L117" s="343"/>
      <c r="M117" s="335"/>
      <c r="N117" s="335"/>
      <c r="O117" s="346"/>
      <c r="P117" s="347"/>
      <c r="Q117" s="278"/>
      <c r="R117" s="279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</row>
    <row r="118" spans="1:38" s="269" customFormat="1" ht="12.75" customHeight="1">
      <c r="A118" s="339"/>
      <c r="B118" s="270"/>
      <c r="C118" s="340"/>
      <c r="D118" s="341"/>
      <c r="E118" s="342"/>
      <c r="F118" s="292"/>
      <c r="G118" s="292"/>
      <c r="H118" s="292"/>
      <c r="I118" s="295"/>
      <c r="J118" s="345"/>
      <c r="K118" s="343"/>
      <c r="L118" s="343"/>
      <c r="M118" s="335"/>
      <c r="N118" s="335"/>
      <c r="O118" s="346"/>
      <c r="P118" s="347"/>
      <c r="Q118" s="278"/>
      <c r="R118" s="279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</row>
    <row r="119" spans="1:38" s="269" customFormat="1" ht="12.75" customHeight="1">
      <c r="A119" s="339"/>
      <c r="B119" s="270"/>
      <c r="C119" s="340"/>
      <c r="D119" s="341"/>
      <c r="E119" s="342"/>
      <c r="F119" s="292"/>
      <c r="G119" s="292"/>
      <c r="H119" s="292"/>
      <c r="I119" s="295"/>
      <c r="J119" s="345"/>
      <c r="K119" s="343"/>
      <c r="L119" s="343"/>
      <c r="M119" s="335"/>
      <c r="N119" s="335"/>
      <c r="O119" s="346"/>
      <c r="P119" s="347"/>
      <c r="Q119" s="278"/>
      <c r="R119" s="279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</row>
    <row r="120" spans="1:38" s="269" customFormat="1" ht="12.75" customHeight="1">
      <c r="A120" s="339"/>
      <c r="B120" s="270"/>
      <c r="C120" s="340"/>
      <c r="D120" s="341"/>
      <c r="E120" s="342"/>
      <c r="F120" s="292"/>
      <c r="G120" s="292"/>
      <c r="H120" s="292"/>
      <c r="I120" s="295"/>
      <c r="J120" s="345"/>
      <c r="K120" s="343"/>
      <c r="L120" s="343"/>
      <c r="M120" s="335"/>
      <c r="N120" s="335"/>
      <c r="O120" s="346"/>
      <c r="P120" s="344"/>
      <c r="Q120" s="278"/>
      <c r="R120" s="279"/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  <c r="AF120" s="268"/>
      <c r="AG120" s="268"/>
      <c r="AH120" s="268"/>
      <c r="AI120" s="268"/>
      <c r="AJ120" s="268"/>
      <c r="AK120" s="268"/>
      <c r="AL120" s="268"/>
    </row>
    <row r="121" spans="1:38" s="269" customFormat="1" ht="12.75" customHeight="1">
      <c r="A121" s="339"/>
      <c r="B121" s="270"/>
      <c r="C121" s="340"/>
      <c r="D121" s="341"/>
      <c r="E121" s="342"/>
      <c r="F121" s="292"/>
      <c r="G121" s="292"/>
      <c r="H121" s="292"/>
      <c r="I121" s="295"/>
      <c r="J121" s="345"/>
      <c r="K121" s="343"/>
      <c r="L121" s="343"/>
      <c r="M121" s="335"/>
      <c r="N121" s="335"/>
      <c r="O121" s="346"/>
      <c r="P121" s="344"/>
      <c r="Q121" s="278"/>
      <c r="R121" s="279"/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</row>
    <row r="122" spans="1:3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71"/>
      <c r="B123" s="176"/>
      <c r="C123" s="176"/>
      <c r="D123" s="177"/>
      <c r="E123" s="171"/>
      <c r="F123" s="178"/>
      <c r="G123" s="171"/>
      <c r="H123" s="171"/>
      <c r="I123" s="171"/>
      <c r="J123" s="176"/>
      <c r="K123" s="179"/>
      <c r="L123" s="171"/>
      <c r="M123" s="171"/>
      <c r="N123" s="171"/>
      <c r="O123" s="180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98" t="s">
        <v>638</v>
      </c>
      <c r="B124" s="181"/>
      <c r="C124" s="181"/>
      <c r="D124" s="182"/>
      <c r="E124" s="148"/>
      <c r="F124" s="6"/>
      <c r="G124" s="6"/>
      <c r="H124" s="149"/>
      <c r="I124" s="183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99" t="s">
        <v>16</v>
      </c>
      <c r="B125" s="100" t="s">
        <v>590</v>
      </c>
      <c r="C125" s="100"/>
      <c r="D125" s="101" t="s">
        <v>601</v>
      </c>
      <c r="E125" s="100" t="s">
        <v>602</v>
      </c>
      <c r="F125" s="100" t="s">
        <v>603</v>
      </c>
      <c r="G125" s="100" t="s">
        <v>604</v>
      </c>
      <c r="H125" s="100" t="s">
        <v>605</v>
      </c>
      <c r="I125" s="100" t="s">
        <v>606</v>
      </c>
      <c r="J125" s="99" t="s">
        <v>607</v>
      </c>
      <c r="K125" s="152" t="s">
        <v>625</v>
      </c>
      <c r="L125" s="153" t="s">
        <v>609</v>
      </c>
      <c r="M125" s="102" t="s">
        <v>610</v>
      </c>
      <c r="N125" s="100" t="s">
        <v>611</v>
      </c>
      <c r="O125" s="101" t="s">
        <v>612</v>
      </c>
      <c r="P125" s="100" t="s">
        <v>859</v>
      </c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4.25" customHeight="1">
      <c r="A126" s="312">
        <v>1</v>
      </c>
      <c r="B126" s="309">
        <v>44420</v>
      </c>
      <c r="C126" s="325"/>
      <c r="D126" s="310" t="s">
        <v>516</v>
      </c>
      <c r="E126" s="311" t="s">
        <v>615</v>
      </c>
      <c r="F126" s="312">
        <v>314</v>
      </c>
      <c r="G126" s="312">
        <v>284</v>
      </c>
      <c r="H126" s="311">
        <v>343.5</v>
      </c>
      <c r="I126" s="313" t="s">
        <v>847</v>
      </c>
      <c r="J126" s="314" t="s">
        <v>853</v>
      </c>
      <c r="K126" s="314">
        <f t="shared" ref="K126" si="91">H126-F126</f>
        <v>29.5</v>
      </c>
      <c r="L126" s="315">
        <f t="shared" ref="L126" si="92">(F126*-0.7)/100</f>
        <v>-2.198</v>
      </c>
      <c r="M126" s="316">
        <f t="shared" ref="M126" si="93">(K126+L126)/F126</f>
        <v>8.6949044585987262E-2</v>
      </c>
      <c r="N126" s="314" t="s">
        <v>613</v>
      </c>
      <c r="O126" s="317">
        <v>44455</v>
      </c>
      <c r="P126" s="314">
        <f>VLOOKUP(D126,'MidCap Intra'!B170:C667,2,0)</f>
        <v>309.05</v>
      </c>
      <c r="Q126" s="1"/>
      <c r="R126" s="1" t="s">
        <v>614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269" customFormat="1" ht="14.25" customHeight="1">
      <c r="A127" s="457">
        <v>2</v>
      </c>
      <c r="B127" s="458">
        <v>44488</v>
      </c>
      <c r="C127" s="459"/>
      <c r="D127" s="460" t="s">
        <v>139</v>
      </c>
      <c r="E127" s="461" t="s">
        <v>615</v>
      </c>
      <c r="F127" s="462" t="s">
        <v>1005</v>
      </c>
      <c r="G127" s="462">
        <v>198</v>
      </c>
      <c r="H127" s="461"/>
      <c r="I127" s="463" t="s">
        <v>1006</v>
      </c>
      <c r="J127" s="464" t="s">
        <v>616</v>
      </c>
      <c r="K127" s="464"/>
      <c r="L127" s="465"/>
      <c r="M127" s="466"/>
      <c r="N127" s="464"/>
      <c r="O127" s="467"/>
      <c r="P127" s="464"/>
      <c r="Q127" s="268"/>
      <c r="R127" s="268"/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68"/>
      <c r="AE127" s="268"/>
      <c r="AF127" s="268"/>
      <c r="AG127" s="268"/>
      <c r="AH127" s="268"/>
      <c r="AI127" s="268"/>
      <c r="AJ127" s="268"/>
      <c r="AK127" s="268"/>
      <c r="AL127" s="268"/>
    </row>
    <row r="128" spans="1:38" s="269" customFormat="1" ht="14.25" customHeight="1">
      <c r="A128" s="457"/>
      <c r="B128" s="458"/>
      <c r="C128" s="459"/>
      <c r="D128" s="460"/>
      <c r="E128" s="461"/>
      <c r="F128" s="462"/>
      <c r="G128" s="462"/>
      <c r="H128" s="461"/>
      <c r="I128" s="463"/>
      <c r="J128" s="464"/>
      <c r="K128" s="464"/>
      <c r="L128" s="465"/>
      <c r="M128" s="466"/>
      <c r="N128" s="464"/>
      <c r="O128" s="467"/>
      <c r="P128" s="464"/>
      <c r="Q128" s="268"/>
      <c r="R128" s="268"/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</row>
    <row r="129" spans="1:38" ht="14.25" customHeight="1">
      <c r="A129" s="184"/>
      <c r="B129" s="154"/>
      <c r="C129" s="185"/>
      <c r="D129" s="109"/>
      <c r="E129" s="186"/>
      <c r="F129" s="186"/>
      <c r="G129" s="186"/>
      <c r="H129" s="186"/>
      <c r="I129" s="186"/>
      <c r="J129" s="186"/>
      <c r="K129" s="187"/>
      <c r="L129" s="188"/>
      <c r="M129" s="186"/>
      <c r="N129" s="189"/>
      <c r="O129" s="190"/>
      <c r="P129" s="190"/>
      <c r="R129" s="6"/>
      <c r="S129" s="44"/>
      <c r="T129" s="1"/>
      <c r="U129" s="1"/>
      <c r="V129" s="1"/>
      <c r="W129" s="1"/>
      <c r="X129" s="1"/>
      <c r="Y129" s="1"/>
      <c r="Z129" s="1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</row>
    <row r="130" spans="1:38" ht="12.75" customHeight="1">
      <c r="A130" s="132" t="s">
        <v>618</v>
      </c>
      <c r="B130" s="132"/>
      <c r="C130" s="132"/>
      <c r="D130" s="132"/>
      <c r="E130" s="44"/>
      <c r="F130" s="140" t="s">
        <v>620</v>
      </c>
      <c r="G130" s="59"/>
      <c r="H130" s="59"/>
      <c r="I130" s="59"/>
      <c r="J130" s="6"/>
      <c r="K130" s="162"/>
      <c r="L130" s="163"/>
      <c r="M130" s="6"/>
      <c r="N130" s="122"/>
      <c r="O130" s="191"/>
      <c r="P130" s="1"/>
      <c r="Q130" s="1"/>
      <c r="R130" s="6"/>
      <c r="S130" s="1"/>
      <c r="T130" s="1"/>
      <c r="U130" s="1"/>
      <c r="V130" s="1"/>
      <c r="W130" s="1"/>
      <c r="X130" s="1"/>
      <c r="Y130" s="1"/>
    </row>
    <row r="131" spans="1:38" ht="12.75" customHeight="1">
      <c r="A131" s="139" t="s">
        <v>619</v>
      </c>
      <c r="B131" s="132"/>
      <c r="C131" s="132"/>
      <c r="D131" s="132"/>
      <c r="E131" s="6"/>
      <c r="F131" s="140" t="s">
        <v>622</v>
      </c>
      <c r="G131" s="6"/>
      <c r="H131" s="6" t="s">
        <v>845</v>
      </c>
      <c r="I131" s="6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39"/>
      <c r="B132" s="132"/>
      <c r="C132" s="132"/>
      <c r="D132" s="132"/>
      <c r="E132" s="6"/>
      <c r="F132" s="140"/>
      <c r="G132" s="6"/>
      <c r="H132" s="6"/>
      <c r="I132" s="6"/>
      <c r="J132" s="1"/>
      <c r="K132" s="6"/>
      <c r="L132" s="6"/>
      <c r="M132" s="6"/>
      <c r="N132" s="1"/>
      <c r="O132" s="1"/>
      <c r="Q132" s="1"/>
      <c r="R132" s="59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"/>
      <c r="B133" s="147" t="s">
        <v>639</v>
      </c>
      <c r="C133" s="147"/>
      <c r="D133" s="147"/>
      <c r="E133" s="147"/>
      <c r="F133" s="148"/>
      <c r="G133" s="6"/>
      <c r="H133" s="6"/>
      <c r="I133" s="149"/>
      <c r="J133" s="150"/>
      <c r="K133" s="151"/>
      <c r="L133" s="150"/>
      <c r="M133" s="6"/>
      <c r="N133" s="1"/>
      <c r="O133" s="1"/>
      <c r="Q133" s="1"/>
      <c r="R133" s="59"/>
      <c r="S133" s="1"/>
      <c r="T133" s="1"/>
      <c r="U133" s="1"/>
      <c r="V133" s="1"/>
      <c r="W133" s="1"/>
      <c r="X133" s="1"/>
      <c r="Y133" s="1"/>
      <c r="Z133" s="1"/>
    </row>
    <row r="134" spans="1:38" ht="38.25" customHeight="1">
      <c r="A134" s="99" t="s">
        <v>16</v>
      </c>
      <c r="B134" s="100" t="s">
        <v>590</v>
      </c>
      <c r="C134" s="100"/>
      <c r="D134" s="101" t="s">
        <v>601</v>
      </c>
      <c r="E134" s="100" t="s">
        <v>602</v>
      </c>
      <c r="F134" s="100" t="s">
        <v>603</v>
      </c>
      <c r="G134" s="100" t="s">
        <v>624</v>
      </c>
      <c r="H134" s="100" t="s">
        <v>605</v>
      </c>
      <c r="I134" s="100" t="s">
        <v>606</v>
      </c>
      <c r="J134" s="192" t="s">
        <v>607</v>
      </c>
      <c r="K134" s="152" t="s">
        <v>625</v>
      </c>
      <c r="L134" s="166" t="s">
        <v>633</v>
      </c>
      <c r="M134" s="100" t="s">
        <v>634</v>
      </c>
      <c r="N134" s="153" t="s">
        <v>609</v>
      </c>
      <c r="O134" s="102" t="s">
        <v>610</v>
      </c>
      <c r="P134" s="100" t="s">
        <v>611</v>
      </c>
      <c r="Q134" s="101" t="s">
        <v>612</v>
      </c>
      <c r="R134" s="59"/>
      <c r="S134" s="1"/>
      <c r="T134" s="1"/>
      <c r="U134" s="1"/>
      <c r="V134" s="1"/>
      <c r="W134" s="1"/>
      <c r="X134" s="1"/>
      <c r="Y134" s="1"/>
      <c r="Z134" s="1"/>
    </row>
    <row r="135" spans="1:38" ht="14.25" customHeight="1">
      <c r="A135" s="113"/>
      <c r="B135" s="115"/>
      <c r="C135" s="193"/>
      <c r="D135" s="116"/>
      <c r="E135" s="117"/>
      <c r="F135" s="194"/>
      <c r="G135" s="113"/>
      <c r="H135" s="117"/>
      <c r="I135" s="118"/>
      <c r="J135" s="195"/>
      <c r="K135" s="195"/>
      <c r="L135" s="196"/>
      <c r="M135" s="107"/>
      <c r="N135" s="196"/>
      <c r="O135" s="197"/>
      <c r="P135" s="198"/>
      <c r="Q135" s="199"/>
      <c r="R135" s="160"/>
      <c r="S135" s="126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38" ht="14.25" customHeight="1">
      <c r="A136" s="113"/>
      <c r="B136" s="115"/>
      <c r="C136" s="193"/>
      <c r="D136" s="116"/>
      <c r="E136" s="117"/>
      <c r="F136" s="194"/>
      <c r="G136" s="113"/>
      <c r="H136" s="117"/>
      <c r="I136" s="118"/>
      <c r="J136" s="195"/>
      <c r="K136" s="195"/>
      <c r="L136" s="196"/>
      <c r="M136" s="107"/>
      <c r="N136" s="196"/>
      <c r="O136" s="197"/>
      <c r="P136" s="198"/>
      <c r="Q136" s="199"/>
      <c r="R136" s="160"/>
      <c r="S136" s="126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38" ht="14.25" customHeight="1">
      <c r="A137" s="113"/>
      <c r="B137" s="115"/>
      <c r="C137" s="193"/>
      <c r="D137" s="116"/>
      <c r="E137" s="117"/>
      <c r="F137" s="194"/>
      <c r="G137" s="113"/>
      <c r="H137" s="117"/>
      <c r="I137" s="118"/>
      <c r="J137" s="195"/>
      <c r="K137" s="195"/>
      <c r="L137" s="196"/>
      <c r="M137" s="107"/>
      <c r="N137" s="196"/>
      <c r="O137" s="197"/>
      <c r="P137" s="198"/>
      <c r="Q137" s="199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13"/>
      <c r="B138" s="115"/>
      <c r="C138" s="193"/>
      <c r="D138" s="116"/>
      <c r="E138" s="117"/>
      <c r="F138" s="195"/>
      <c r="G138" s="113"/>
      <c r="H138" s="117"/>
      <c r="I138" s="118"/>
      <c r="J138" s="195"/>
      <c r="K138" s="195"/>
      <c r="L138" s="196"/>
      <c r="M138" s="107"/>
      <c r="N138" s="196"/>
      <c r="O138" s="197"/>
      <c r="P138" s="198"/>
      <c r="Q138" s="199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13"/>
      <c r="B139" s="115"/>
      <c r="C139" s="193"/>
      <c r="D139" s="116"/>
      <c r="E139" s="117"/>
      <c r="F139" s="195"/>
      <c r="G139" s="113"/>
      <c r="H139" s="117"/>
      <c r="I139" s="118"/>
      <c r="J139" s="195"/>
      <c r="K139" s="195"/>
      <c r="L139" s="196"/>
      <c r="M139" s="107"/>
      <c r="N139" s="196"/>
      <c r="O139" s="197"/>
      <c r="P139" s="198"/>
      <c r="Q139" s="199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13"/>
      <c r="B140" s="115"/>
      <c r="C140" s="193"/>
      <c r="D140" s="116"/>
      <c r="E140" s="117"/>
      <c r="F140" s="194"/>
      <c r="G140" s="113"/>
      <c r="H140" s="117"/>
      <c r="I140" s="118"/>
      <c r="J140" s="195"/>
      <c r="K140" s="195"/>
      <c r="L140" s="196"/>
      <c r="M140" s="107"/>
      <c r="N140" s="196"/>
      <c r="O140" s="197"/>
      <c r="P140" s="198"/>
      <c r="Q140" s="199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13"/>
      <c r="B141" s="115"/>
      <c r="C141" s="193"/>
      <c r="D141" s="116"/>
      <c r="E141" s="117"/>
      <c r="F141" s="194"/>
      <c r="G141" s="113"/>
      <c r="H141" s="117"/>
      <c r="I141" s="118"/>
      <c r="J141" s="195"/>
      <c r="K141" s="195"/>
      <c r="L141" s="195"/>
      <c r="M141" s="195"/>
      <c r="N141" s="196"/>
      <c r="O141" s="200"/>
      <c r="P141" s="198"/>
      <c r="Q141" s="199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13"/>
      <c r="B142" s="115"/>
      <c r="C142" s="193"/>
      <c r="D142" s="116"/>
      <c r="E142" s="117"/>
      <c r="F142" s="195"/>
      <c r="G142" s="113"/>
      <c r="H142" s="117"/>
      <c r="I142" s="118"/>
      <c r="J142" s="195"/>
      <c r="K142" s="195"/>
      <c r="L142" s="196"/>
      <c r="M142" s="107"/>
      <c r="N142" s="196"/>
      <c r="O142" s="197"/>
      <c r="P142" s="198"/>
      <c r="Q142" s="199"/>
      <c r="R142" s="160"/>
      <c r="S142" s="126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13"/>
      <c r="B143" s="115"/>
      <c r="C143" s="193"/>
      <c r="D143" s="116"/>
      <c r="E143" s="117"/>
      <c r="F143" s="194"/>
      <c r="G143" s="113"/>
      <c r="H143" s="117"/>
      <c r="I143" s="118"/>
      <c r="J143" s="201"/>
      <c r="K143" s="201"/>
      <c r="L143" s="201"/>
      <c r="M143" s="201"/>
      <c r="N143" s="202"/>
      <c r="O143" s="197"/>
      <c r="P143" s="119"/>
      <c r="Q143" s="199"/>
      <c r="R143" s="160"/>
      <c r="S143" s="126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139"/>
      <c r="B144" s="132"/>
      <c r="C144" s="132"/>
      <c r="D144" s="132"/>
      <c r="E144" s="6"/>
      <c r="F144" s="140"/>
      <c r="G144" s="6"/>
      <c r="H144" s="6"/>
      <c r="I144" s="6"/>
      <c r="J144" s="1"/>
      <c r="K144" s="6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39"/>
      <c r="B145" s="132"/>
      <c r="C145" s="132"/>
      <c r="D145" s="132"/>
      <c r="E145" s="6"/>
      <c r="F145" s="140"/>
      <c r="G145" s="59"/>
      <c r="H145" s="44"/>
      <c r="I145" s="59"/>
      <c r="J145" s="6"/>
      <c r="K145" s="162"/>
      <c r="L145" s="163"/>
      <c r="M145" s="6"/>
      <c r="N145" s="122"/>
      <c r="O145" s="164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59"/>
      <c r="B146" s="121"/>
      <c r="C146" s="121"/>
      <c r="D146" s="44"/>
      <c r="E146" s="59"/>
      <c r="F146" s="59"/>
      <c r="G146" s="59"/>
      <c r="H146" s="44"/>
      <c r="I146" s="59"/>
      <c r="J146" s="6"/>
      <c r="K146" s="162"/>
      <c r="L146" s="163"/>
      <c r="M146" s="6"/>
      <c r="N146" s="122"/>
      <c r="O146" s="164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44"/>
      <c r="B147" s="203" t="s">
        <v>640</v>
      </c>
      <c r="C147" s="203"/>
      <c r="D147" s="203"/>
      <c r="E147" s="203"/>
      <c r="F147" s="6"/>
      <c r="G147" s="6"/>
      <c r="H147" s="150"/>
      <c r="I147" s="6"/>
      <c r="J147" s="150"/>
      <c r="K147" s="151"/>
      <c r="L147" s="6"/>
      <c r="M147" s="6"/>
      <c r="N147" s="1"/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38.25" customHeight="1">
      <c r="A148" s="99" t="s">
        <v>16</v>
      </c>
      <c r="B148" s="100" t="s">
        <v>590</v>
      </c>
      <c r="C148" s="100"/>
      <c r="D148" s="101" t="s">
        <v>601</v>
      </c>
      <c r="E148" s="100" t="s">
        <v>602</v>
      </c>
      <c r="F148" s="100" t="s">
        <v>603</v>
      </c>
      <c r="G148" s="100" t="s">
        <v>641</v>
      </c>
      <c r="H148" s="100" t="s">
        <v>642</v>
      </c>
      <c r="I148" s="100" t="s">
        <v>606</v>
      </c>
      <c r="J148" s="204" t="s">
        <v>607</v>
      </c>
      <c r="K148" s="100" t="s">
        <v>608</v>
      </c>
      <c r="L148" s="100" t="s">
        <v>643</v>
      </c>
      <c r="M148" s="100" t="s">
        <v>611</v>
      </c>
      <c r="N148" s="101" t="s">
        <v>612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1</v>
      </c>
      <c r="B149" s="206">
        <v>41579</v>
      </c>
      <c r="C149" s="206"/>
      <c r="D149" s="207" t="s">
        <v>644</v>
      </c>
      <c r="E149" s="208" t="s">
        <v>645</v>
      </c>
      <c r="F149" s="209">
        <v>82</v>
      </c>
      <c r="G149" s="208" t="s">
        <v>646</v>
      </c>
      <c r="H149" s="208">
        <v>100</v>
      </c>
      <c r="I149" s="210">
        <v>100</v>
      </c>
      <c r="J149" s="211" t="s">
        <v>647</v>
      </c>
      <c r="K149" s="212">
        <f t="shared" ref="K149:K201" si="94">H149-F149</f>
        <v>18</v>
      </c>
      <c r="L149" s="213">
        <f t="shared" ref="L149:L201" si="95">K149/F149</f>
        <v>0.21951219512195122</v>
      </c>
      <c r="M149" s="208" t="s">
        <v>613</v>
      </c>
      <c r="N149" s="214">
        <v>42657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2</v>
      </c>
      <c r="B150" s="206">
        <v>41794</v>
      </c>
      <c r="C150" s="206"/>
      <c r="D150" s="207" t="s">
        <v>648</v>
      </c>
      <c r="E150" s="208" t="s">
        <v>615</v>
      </c>
      <c r="F150" s="209">
        <v>257</v>
      </c>
      <c r="G150" s="208" t="s">
        <v>646</v>
      </c>
      <c r="H150" s="208">
        <v>300</v>
      </c>
      <c r="I150" s="210">
        <v>300</v>
      </c>
      <c r="J150" s="211" t="s">
        <v>647</v>
      </c>
      <c r="K150" s="212">
        <f t="shared" si="94"/>
        <v>43</v>
      </c>
      <c r="L150" s="213">
        <f t="shared" si="95"/>
        <v>0.16731517509727625</v>
      </c>
      <c r="M150" s="208" t="s">
        <v>613</v>
      </c>
      <c r="N150" s="214">
        <v>41822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3</v>
      </c>
      <c r="B151" s="206">
        <v>41828</v>
      </c>
      <c r="C151" s="206"/>
      <c r="D151" s="207" t="s">
        <v>649</v>
      </c>
      <c r="E151" s="208" t="s">
        <v>615</v>
      </c>
      <c r="F151" s="209">
        <v>393</v>
      </c>
      <c r="G151" s="208" t="s">
        <v>646</v>
      </c>
      <c r="H151" s="208">
        <v>468</v>
      </c>
      <c r="I151" s="210">
        <v>468</v>
      </c>
      <c r="J151" s="211" t="s">
        <v>647</v>
      </c>
      <c r="K151" s="212">
        <f t="shared" si="94"/>
        <v>75</v>
      </c>
      <c r="L151" s="213">
        <f t="shared" si="95"/>
        <v>0.19083969465648856</v>
      </c>
      <c r="M151" s="208" t="s">
        <v>613</v>
      </c>
      <c r="N151" s="214">
        <v>41863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4</v>
      </c>
      <c r="B152" s="206">
        <v>41857</v>
      </c>
      <c r="C152" s="206"/>
      <c r="D152" s="207" t="s">
        <v>650</v>
      </c>
      <c r="E152" s="208" t="s">
        <v>615</v>
      </c>
      <c r="F152" s="209">
        <v>205</v>
      </c>
      <c r="G152" s="208" t="s">
        <v>646</v>
      </c>
      <c r="H152" s="208">
        <v>275</v>
      </c>
      <c r="I152" s="210">
        <v>250</v>
      </c>
      <c r="J152" s="211" t="s">
        <v>647</v>
      </c>
      <c r="K152" s="212">
        <f t="shared" si="94"/>
        <v>70</v>
      </c>
      <c r="L152" s="213">
        <f t="shared" si="95"/>
        <v>0.34146341463414637</v>
      </c>
      <c r="M152" s="208" t="s">
        <v>613</v>
      </c>
      <c r="N152" s="214">
        <v>41962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5</v>
      </c>
      <c r="B153" s="206">
        <v>41886</v>
      </c>
      <c r="C153" s="206"/>
      <c r="D153" s="207" t="s">
        <v>651</v>
      </c>
      <c r="E153" s="208" t="s">
        <v>615</v>
      </c>
      <c r="F153" s="209">
        <v>162</v>
      </c>
      <c r="G153" s="208" t="s">
        <v>646</v>
      </c>
      <c r="H153" s="208">
        <v>190</v>
      </c>
      <c r="I153" s="210">
        <v>190</v>
      </c>
      <c r="J153" s="211" t="s">
        <v>647</v>
      </c>
      <c r="K153" s="212">
        <f t="shared" si="94"/>
        <v>28</v>
      </c>
      <c r="L153" s="213">
        <f t="shared" si="95"/>
        <v>0.1728395061728395</v>
      </c>
      <c r="M153" s="208" t="s">
        <v>613</v>
      </c>
      <c r="N153" s="214">
        <v>42006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6</v>
      </c>
      <c r="B154" s="206">
        <v>41886</v>
      </c>
      <c r="C154" s="206"/>
      <c r="D154" s="207" t="s">
        <v>652</v>
      </c>
      <c r="E154" s="208" t="s">
        <v>615</v>
      </c>
      <c r="F154" s="209">
        <v>75</v>
      </c>
      <c r="G154" s="208" t="s">
        <v>646</v>
      </c>
      <c r="H154" s="208">
        <v>91.5</v>
      </c>
      <c r="I154" s="210" t="s">
        <v>653</v>
      </c>
      <c r="J154" s="211" t="s">
        <v>654</v>
      </c>
      <c r="K154" s="212">
        <f t="shared" si="94"/>
        <v>16.5</v>
      </c>
      <c r="L154" s="213">
        <f t="shared" si="95"/>
        <v>0.22</v>
      </c>
      <c r="M154" s="208" t="s">
        <v>613</v>
      </c>
      <c r="N154" s="214">
        <v>41954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7</v>
      </c>
      <c r="B155" s="206">
        <v>41913</v>
      </c>
      <c r="C155" s="206"/>
      <c r="D155" s="207" t="s">
        <v>655</v>
      </c>
      <c r="E155" s="208" t="s">
        <v>615</v>
      </c>
      <c r="F155" s="209">
        <v>850</v>
      </c>
      <c r="G155" s="208" t="s">
        <v>646</v>
      </c>
      <c r="H155" s="208">
        <v>982.5</v>
      </c>
      <c r="I155" s="210">
        <v>1050</v>
      </c>
      <c r="J155" s="211" t="s">
        <v>656</v>
      </c>
      <c r="K155" s="212">
        <f t="shared" si="94"/>
        <v>132.5</v>
      </c>
      <c r="L155" s="213">
        <f t="shared" si="95"/>
        <v>0.15588235294117647</v>
      </c>
      <c r="M155" s="208" t="s">
        <v>613</v>
      </c>
      <c r="N155" s="214">
        <v>42039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8</v>
      </c>
      <c r="B156" s="206">
        <v>41913</v>
      </c>
      <c r="C156" s="206"/>
      <c r="D156" s="207" t="s">
        <v>657</v>
      </c>
      <c r="E156" s="208" t="s">
        <v>615</v>
      </c>
      <c r="F156" s="209">
        <v>475</v>
      </c>
      <c r="G156" s="208" t="s">
        <v>646</v>
      </c>
      <c r="H156" s="208">
        <v>515</v>
      </c>
      <c r="I156" s="210">
        <v>600</v>
      </c>
      <c r="J156" s="211" t="s">
        <v>658</v>
      </c>
      <c r="K156" s="212">
        <f t="shared" si="94"/>
        <v>40</v>
      </c>
      <c r="L156" s="213">
        <f t="shared" si="95"/>
        <v>8.4210526315789472E-2</v>
      </c>
      <c r="M156" s="208" t="s">
        <v>613</v>
      </c>
      <c r="N156" s="214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9</v>
      </c>
      <c r="B157" s="206">
        <v>41913</v>
      </c>
      <c r="C157" s="206"/>
      <c r="D157" s="207" t="s">
        <v>659</v>
      </c>
      <c r="E157" s="208" t="s">
        <v>615</v>
      </c>
      <c r="F157" s="209">
        <v>86</v>
      </c>
      <c r="G157" s="208" t="s">
        <v>646</v>
      </c>
      <c r="H157" s="208">
        <v>99</v>
      </c>
      <c r="I157" s="210">
        <v>140</v>
      </c>
      <c r="J157" s="211" t="s">
        <v>660</v>
      </c>
      <c r="K157" s="212">
        <f t="shared" si="94"/>
        <v>13</v>
      </c>
      <c r="L157" s="213">
        <f t="shared" si="95"/>
        <v>0.15116279069767441</v>
      </c>
      <c r="M157" s="208" t="s">
        <v>613</v>
      </c>
      <c r="N157" s="214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10</v>
      </c>
      <c r="B158" s="206">
        <v>41926</v>
      </c>
      <c r="C158" s="206"/>
      <c r="D158" s="207" t="s">
        <v>661</v>
      </c>
      <c r="E158" s="208" t="s">
        <v>615</v>
      </c>
      <c r="F158" s="209">
        <v>496.6</v>
      </c>
      <c r="G158" s="208" t="s">
        <v>646</v>
      </c>
      <c r="H158" s="208">
        <v>621</v>
      </c>
      <c r="I158" s="210">
        <v>580</v>
      </c>
      <c r="J158" s="211" t="s">
        <v>647</v>
      </c>
      <c r="K158" s="212">
        <f t="shared" si="94"/>
        <v>124.39999999999998</v>
      </c>
      <c r="L158" s="213">
        <f t="shared" si="95"/>
        <v>0.25050342327829234</v>
      </c>
      <c r="M158" s="208" t="s">
        <v>613</v>
      </c>
      <c r="N158" s="214">
        <v>42605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11</v>
      </c>
      <c r="B159" s="206">
        <v>41926</v>
      </c>
      <c r="C159" s="206"/>
      <c r="D159" s="207" t="s">
        <v>662</v>
      </c>
      <c r="E159" s="208" t="s">
        <v>615</v>
      </c>
      <c r="F159" s="209">
        <v>2481.9</v>
      </c>
      <c r="G159" s="208" t="s">
        <v>646</v>
      </c>
      <c r="H159" s="208">
        <v>2840</v>
      </c>
      <c r="I159" s="210">
        <v>2870</v>
      </c>
      <c r="J159" s="211" t="s">
        <v>663</v>
      </c>
      <c r="K159" s="212">
        <f t="shared" si="94"/>
        <v>358.09999999999991</v>
      </c>
      <c r="L159" s="213">
        <f t="shared" si="95"/>
        <v>0.14428462065353154</v>
      </c>
      <c r="M159" s="208" t="s">
        <v>613</v>
      </c>
      <c r="N159" s="214">
        <v>42017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12</v>
      </c>
      <c r="B160" s="206">
        <v>41928</v>
      </c>
      <c r="C160" s="206"/>
      <c r="D160" s="207" t="s">
        <v>664</v>
      </c>
      <c r="E160" s="208" t="s">
        <v>615</v>
      </c>
      <c r="F160" s="209">
        <v>84.5</v>
      </c>
      <c r="G160" s="208" t="s">
        <v>646</v>
      </c>
      <c r="H160" s="208">
        <v>93</v>
      </c>
      <c r="I160" s="210">
        <v>110</v>
      </c>
      <c r="J160" s="211" t="s">
        <v>665</v>
      </c>
      <c r="K160" s="212">
        <f t="shared" si="94"/>
        <v>8.5</v>
      </c>
      <c r="L160" s="213">
        <f t="shared" si="95"/>
        <v>0.10059171597633136</v>
      </c>
      <c r="M160" s="208" t="s">
        <v>613</v>
      </c>
      <c r="N160" s="214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13</v>
      </c>
      <c r="B161" s="206">
        <v>41928</v>
      </c>
      <c r="C161" s="206"/>
      <c r="D161" s="207" t="s">
        <v>666</v>
      </c>
      <c r="E161" s="208" t="s">
        <v>615</v>
      </c>
      <c r="F161" s="209">
        <v>401</v>
      </c>
      <c r="G161" s="208" t="s">
        <v>646</v>
      </c>
      <c r="H161" s="208">
        <v>428</v>
      </c>
      <c r="I161" s="210">
        <v>450</v>
      </c>
      <c r="J161" s="211" t="s">
        <v>667</v>
      </c>
      <c r="K161" s="212">
        <f t="shared" si="94"/>
        <v>27</v>
      </c>
      <c r="L161" s="213">
        <f t="shared" si="95"/>
        <v>6.7331670822942641E-2</v>
      </c>
      <c r="M161" s="208" t="s">
        <v>613</v>
      </c>
      <c r="N161" s="214">
        <v>42020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14</v>
      </c>
      <c r="B162" s="206">
        <v>41928</v>
      </c>
      <c r="C162" s="206"/>
      <c r="D162" s="207" t="s">
        <v>668</v>
      </c>
      <c r="E162" s="208" t="s">
        <v>615</v>
      </c>
      <c r="F162" s="209">
        <v>101</v>
      </c>
      <c r="G162" s="208" t="s">
        <v>646</v>
      </c>
      <c r="H162" s="208">
        <v>112</v>
      </c>
      <c r="I162" s="210">
        <v>120</v>
      </c>
      <c r="J162" s="211" t="s">
        <v>669</v>
      </c>
      <c r="K162" s="212">
        <f t="shared" si="94"/>
        <v>11</v>
      </c>
      <c r="L162" s="213">
        <f t="shared" si="95"/>
        <v>0.10891089108910891</v>
      </c>
      <c r="M162" s="208" t="s">
        <v>613</v>
      </c>
      <c r="N162" s="214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15</v>
      </c>
      <c r="B163" s="206">
        <v>41954</v>
      </c>
      <c r="C163" s="206"/>
      <c r="D163" s="207" t="s">
        <v>670</v>
      </c>
      <c r="E163" s="208" t="s">
        <v>615</v>
      </c>
      <c r="F163" s="209">
        <v>59</v>
      </c>
      <c r="G163" s="208" t="s">
        <v>646</v>
      </c>
      <c r="H163" s="208">
        <v>76</v>
      </c>
      <c r="I163" s="210">
        <v>76</v>
      </c>
      <c r="J163" s="211" t="s">
        <v>647</v>
      </c>
      <c r="K163" s="212">
        <f t="shared" si="94"/>
        <v>17</v>
      </c>
      <c r="L163" s="213">
        <f t="shared" si="95"/>
        <v>0.28813559322033899</v>
      </c>
      <c r="M163" s="208" t="s">
        <v>613</v>
      </c>
      <c r="N163" s="214">
        <v>43032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16</v>
      </c>
      <c r="B164" s="206">
        <v>41954</v>
      </c>
      <c r="C164" s="206"/>
      <c r="D164" s="207" t="s">
        <v>659</v>
      </c>
      <c r="E164" s="208" t="s">
        <v>615</v>
      </c>
      <c r="F164" s="209">
        <v>99</v>
      </c>
      <c r="G164" s="208" t="s">
        <v>646</v>
      </c>
      <c r="H164" s="208">
        <v>120</v>
      </c>
      <c r="I164" s="210">
        <v>120</v>
      </c>
      <c r="J164" s="211" t="s">
        <v>627</v>
      </c>
      <c r="K164" s="212">
        <f t="shared" si="94"/>
        <v>21</v>
      </c>
      <c r="L164" s="213">
        <f t="shared" si="95"/>
        <v>0.21212121212121213</v>
      </c>
      <c r="M164" s="208" t="s">
        <v>613</v>
      </c>
      <c r="N164" s="214">
        <v>41960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17</v>
      </c>
      <c r="B165" s="206">
        <v>41956</v>
      </c>
      <c r="C165" s="206"/>
      <c r="D165" s="207" t="s">
        <v>671</v>
      </c>
      <c r="E165" s="208" t="s">
        <v>615</v>
      </c>
      <c r="F165" s="209">
        <v>22</v>
      </c>
      <c r="G165" s="208" t="s">
        <v>646</v>
      </c>
      <c r="H165" s="208">
        <v>33.549999999999997</v>
      </c>
      <c r="I165" s="210">
        <v>32</v>
      </c>
      <c r="J165" s="211" t="s">
        <v>672</v>
      </c>
      <c r="K165" s="212">
        <f t="shared" si="94"/>
        <v>11.549999999999997</v>
      </c>
      <c r="L165" s="213">
        <f t="shared" si="95"/>
        <v>0.52499999999999991</v>
      </c>
      <c r="M165" s="208" t="s">
        <v>613</v>
      </c>
      <c r="N165" s="214">
        <v>42188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18</v>
      </c>
      <c r="B166" s="206">
        <v>41976</v>
      </c>
      <c r="C166" s="206"/>
      <c r="D166" s="207" t="s">
        <v>673</v>
      </c>
      <c r="E166" s="208" t="s">
        <v>615</v>
      </c>
      <c r="F166" s="209">
        <v>440</v>
      </c>
      <c r="G166" s="208" t="s">
        <v>646</v>
      </c>
      <c r="H166" s="208">
        <v>520</v>
      </c>
      <c r="I166" s="210">
        <v>520</v>
      </c>
      <c r="J166" s="211" t="s">
        <v>674</v>
      </c>
      <c r="K166" s="212">
        <f t="shared" si="94"/>
        <v>80</v>
      </c>
      <c r="L166" s="213">
        <f t="shared" si="95"/>
        <v>0.18181818181818182</v>
      </c>
      <c r="M166" s="208" t="s">
        <v>613</v>
      </c>
      <c r="N166" s="214">
        <v>42208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19</v>
      </c>
      <c r="B167" s="206">
        <v>41976</v>
      </c>
      <c r="C167" s="206"/>
      <c r="D167" s="207" t="s">
        <v>675</v>
      </c>
      <c r="E167" s="208" t="s">
        <v>615</v>
      </c>
      <c r="F167" s="209">
        <v>360</v>
      </c>
      <c r="G167" s="208" t="s">
        <v>646</v>
      </c>
      <c r="H167" s="208">
        <v>427</v>
      </c>
      <c r="I167" s="210">
        <v>425</v>
      </c>
      <c r="J167" s="211" t="s">
        <v>676</v>
      </c>
      <c r="K167" s="212">
        <f t="shared" si="94"/>
        <v>67</v>
      </c>
      <c r="L167" s="213">
        <f t="shared" si="95"/>
        <v>0.18611111111111112</v>
      </c>
      <c r="M167" s="208" t="s">
        <v>613</v>
      </c>
      <c r="N167" s="214">
        <v>42058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20</v>
      </c>
      <c r="B168" s="206">
        <v>42012</v>
      </c>
      <c r="C168" s="206"/>
      <c r="D168" s="207" t="s">
        <v>677</v>
      </c>
      <c r="E168" s="208" t="s">
        <v>615</v>
      </c>
      <c r="F168" s="209">
        <v>360</v>
      </c>
      <c r="G168" s="208" t="s">
        <v>646</v>
      </c>
      <c r="H168" s="208">
        <v>455</v>
      </c>
      <c r="I168" s="210">
        <v>420</v>
      </c>
      <c r="J168" s="211" t="s">
        <v>678</v>
      </c>
      <c r="K168" s="212">
        <f t="shared" si="94"/>
        <v>95</v>
      </c>
      <c r="L168" s="213">
        <f t="shared" si="95"/>
        <v>0.2638888888888889</v>
      </c>
      <c r="M168" s="208" t="s">
        <v>613</v>
      </c>
      <c r="N168" s="214">
        <v>42024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21</v>
      </c>
      <c r="B169" s="206">
        <v>42012</v>
      </c>
      <c r="C169" s="206"/>
      <c r="D169" s="207" t="s">
        <v>679</v>
      </c>
      <c r="E169" s="208" t="s">
        <v>615</v>
      </c>
      <c r="F169" s="209">
        <v>130</v>
      </c>
      <c r="G169" s="208"/>
      <c r="H169" s="208">
        <v>175.5</v>
      </c>
      <c r="I169" s="210">
        <v>165</v>
      </c>
      <c r="J169" s="211" t="s">
        <v>680</v>
      </c>
      <c r="K169" s="212">
        <f t="shared" si="94"/>
        <v>45.5</v>
      </c>
      <c r="L169" s="213">
        <f t="shared" si="95"/>
        <v>0.35</v>
      </c>
      <c r="M169" s="208" t="s">
        <v>613</v>
      </c>
      <c r="N169" s="214">
        <v>43088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22</v>
      </c>
      <c r="B170" s="206">
        <v>42040</v>
      </c>
      <c r="C170" s="206"/>
      <c r="D170" s="207" t="s">
        <v>392</v>
      </c>
      <c r="E170" s="208" t="s">
        <v>645</v>
      </c>
      <c r="F170" s="209">
        <v>98</v>
      </c>
      <c r="G170" s="208"/>
      <c r="H170" s="208">
        <v>120</v>
      </c>
      <c r="I170" s="210">
        <v>120</v>
      </c>
      <c r="J170" s="211" t="s">
        <v>647</v>
      </c>
      <c r="K170" s="212">
        <f t="shared" si="94"/>
        <v>22</v>
      </c>
      <c r="L170" s="213">
        <f t="shared" si="95"/>
        <v>0.22448979591836735</v>
      </c>
      <c r="M170" s="208" t="s">
        <v>613</v>
      </c>
      <c r="N170" s="214">
        <v>42753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23</v>
      </c>
      <c r="B171" s="206">
        <v>42040</v>
      </c>
      <c r="C171" s="206"/>
      <c r="D171" s="207" t="s">
        <v>681</v>
      </c>
      <c r="E171" s="208" t="s">
        <v>645</v>
      </c>
      <c r="F171" s="209">
        <v>196</v>
      </c>
      <c r="G171" s="208"/>
      <c r="H171" s="208">
        <v>262</v>
      </c>
      <c r="I171" s="210">
        <v>255</v>
      </c>
      <c r="J171" s="211" t="s">
        <v>647</v>
      </c>
      <c r="K171" s="212">
        <f t="shared" si="94"/>
        <v>66</v>
      </c>
      <c r="L171" s="213">
        <f t="shared" si="95"/>
        <v>0.33673469387755101</v>
      </c>
      <c r="M171" s="208" t="s">
        <v>613</v>
      </c>
      <c r="N171" s="214">
        <v>42599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5">
        <v>24</v>
      </c>
      <c r="B172" s="216">
        <v>42067</v>
      </c>
      <c r="C172" s="216"/>
      <c r="D172" s="217" t="s">
        <v>391</v>
      </c>
      <c r="E172" s="218" t="s">
        <v>645</v>
      </c>
      <c r="F172" s="219">
        <v>235</v>
      </c>
      <c r="G172" s="219"/>
      <c r="H172" s="220">
        <v>77</v>
      </c>
      <c r="I172" s="220" t="s">
        <v>682</v>
      </c>
      <c r="J172" s="221" t="s">
        <v>683</v>
      </c>
      <c r="K172" s="222">
        <f t="shared" si="94"/>
        <v>-158</v>
      </c>
      <c r="L172" s="223">
        <f t="shared" si="95"/>
        <v>-0.67234042553191486</v>
      </c>
      <c r="M172" s="219" t="s">
        <v>626</v>
      </c>
      <c r="N172" s="216">
        <v>43522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25</v>
      </c>
      <c r="B173" s="206">
        <v>42067</v>
      </c>
      <c r="C173" s="206"/>
      <c r="D173" s="207" t="s">
        <v>684</v>
      </c>
      <c r="E173" s="208" t="s">
        <v>645</v>
      </c>
      <c r="F173" s="209">
        <v>185</v>
      </c>
      <c r="G173" s="208"/>
      <c r="H173" s="208">
        <v>224</v>
      </c>
      <c r="I173" s="210" t="s">
        <v>685</v>
      </c>
      <c r="J173" s="211" t="s">
        <v>647</v>
      </c>
      <c r="K173" s="212">
        <f t="shared" si="94"/>
        <v>39</v>
      </c>
      <c r="L173" s="213">
        <f t="shared" si="95"/>
        <v>0.21081081081081082</v>
      </c>
      <c r="M173" s="208" t="s">
        <v>613</v>
      </c>
      <c r="N173" s="214">
        <v>42647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5">
        <v>26</v>
      </c>
      <c r="B174" s="216">
        <v>42090</v>
      </c>
      <c r="C174" s="216"/>
      <c r="D174" s="224" t="s">
        <v>686</v>
      </c>
      <c r="E174" s="219" t="s">
        <v>645</v>
      </c>
      <c r="F174" s="219">
        <v>49.5</v>
      </c>
      <c r="G174" s="220"/>
      <c r="H174" s="220">
        <v>15.85</v>
      </c>
      <c r="I174" s="220">
        <v>67</v>
      </c>
      <c r="J174" s="221" t="s">
        <v>687</v>
      </c>
      <c r="K174" s="220">
        <f t="shared" si="94"/>
        <v>-33.65</v>
      </c>
      <c r="L174" s="225">
        <f t="shared" si="95"/>
        <v>-0.67979797979797973</v>
      </c>
      <c r="M174" s="219" t="s">
        <v>626</v>
      </c>
      <c r="N174" s="226">
        <v>43627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27</v>
      </c>
      <c r="B175" s="206">
        <v>42093</v>
      </c>
      <c r="C175" s="206"/>
      <c r="D175" s="207" t="s">
        <v>688</v>
      </c>
      <c r="E175" s="208" t="s">
        <v>645</v>
      </c>
      <c r="F175" s="209">
        <v>183.5</v>
      </c>
      <c r="G175" s="208"/>
      <c r="H175" s="208">
        <v>219</v>
      </c>
      <c r="I175" s="210">
        <v>218</v>
      </c>
      <c r="J175" s="211" t="s">
        <v>689</v>
      </c>
      <c r="K175" s="212">
        <f t="shared" si="94"/>
        <v>35.5</v>
      </c>
      <c r="L175" s="213">
        <f t="shared" si="95"/>
        <v>0.19346049046321526</v>
      </c>
      <c r="M175" s="208" t="s">
        <v>613</v>
      </c>
      <c r="N175" s="214">
        <v>42103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28</v>
      </c>
      <c r="B176" s="206">
        <v>42114</v>
      </c>
      <c r="C176" s="206"/>
      <c r="D176" s="207" t="s">
        <v>690</v>
      </c>
      <c r="E176" s="208" t="s">
        <v>645</v>
      </c>
      <c r="F176" s="209">
        <f>(227+237)/2</f>
        <v>232</v>
      </c>
      <c r="G176" s="208"/>
      <c r="H176" s="208">
        <v>298</v>
      </c>
      <c r="I176" s="210">
        <v>298</v>
      </c>
      <c r="J176" s="211" t="s">
        <v>647</v>
      </c>
      <c r="K176" s="212">
        <f t="shared" si="94"/>
        <v>66</v>
      </c>
      <c r="L176" s="213">
        <f t="shared" si="95"/>
        <v>0.28448275862068967</v>
      </c>
      <c r="M176" s="208" t="s">
        <v>613</v>
      </c>
      <c r="N176" s="214">
        <v>42823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29</v>
      </c>
      <c r="B177" s="206">
        <v>42128</v>
      </c>
      <c r="C177" s="206"/>
      <c r="D177" s="207" t="s">
        <v>691</v>
      </c>
      <c r="E177" s="208" t="s">
        <v>615</v>
      </c>
      <c r="F177" s="209">
        <v>385</v>
      </c>
      <c r="G177" s="208"/>
      <c r="H177" s="208">
        <f>212.5+331</f>
        <v>543.5</v>
      </c>
      <c r="I177" s="210">
        <v>510</v>
      </c>
      <c r="J177" s="211" t="s">
        <v>692</v>
      </c>
      <c r="K177" s="212">
        <f t="shared" si="94"/>
        <v>158.5</v>
      </c>
      <c r="L177" s="213">
        <f t="shared" si="95"/>
        <v>0.41168831168831171</v>
      </c>
      <c r="M177" s="208" t="s">
        <v>613</v>
      </c>
      <c r="N177" s="214">
        <v>42235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30</v>
      </c>
      <c r="B178" s="206">
        <v>42128</v>
      </c>
      <c r="C178" s="206"/>
      <c r="D178" s="207" t="s">
        <v>693</v>
      </c>
      <c r="E178" s="208" t="s">
        <v>615</v>
      </c>
      <c r="F178" s="209">
        <v>115.5</v>
      </c>
      <c r="G178" s="208"/>
      <c r="H178" s="208">
        <v>146</v>
      </c>
      <c r="I178" s="210">
        <v>142</v>
      </c>
      <c r="J178" s="211" t="s">
        <v>694</v>
      </c>
      <c r="K178" s="212">
        <f t="shared" si="94"/>
        <v>30.5</v>
      </c>
      <c r="L178" s="213">
        <f t="shared" si="95"/>
        <v>0.26406926406926406</v>
      </c>
      <c r="M178" s="208" t="s">
        <v>613</v>
      </c>
      <c r="N178" s="214">
        <v>42202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31</v>
      </c>
      <c r="B179" s="206">
        <v>42151</v>
      </c>
      <c r="C179" s="206"/>
      <c r="D179" s="207" t="s">
        <v>695</v>
      </c>
      <c r="E179" s="208" t="s">
        <v>615</v>
      </c>
      <c r="F179" s="209">
        <v>237.5</v>
      </c>
      <c r="G179" s="208"/>
      <c r="H179" s="208">
        <v>279.5</v>
      </c>
      <c r="I179" s="210">
        <v>278</v>
      </c>
      <c r="J179" s="211" t="s">
        <v>647</v>
      </c>
      <c r="K179" s="212">
        <f t="shared" si="94"/>
        <v>42</v>
      </c>
      <c r="L179" s="213">
        <f t="shared" si="95"/>
        <v>0.17684210526315788</v>
      </c>
      <c r="M179" s="208" t="s">
        <v>613</v>
      </c>
      <c r="N179" s="214">
        <v>42222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32</v>
      </c>
      <c r="B180" s="206">
        <v>42174</v>
      </c>
      <c r="C180" s="206"/>
      <c r="D180" s="207" t="s">
        <v>666</v>
      </c>
      <c r="E180" s="208" t="s">
        <v>645</v>
      </c>
      <c r="F180" s="209">
        <v>340</v>
      </c>
      <c r="G180" s="208"/>
      <c r="H180" s="208">
        <v>448</v>
      </c>
      <c r="I180" s="210">
        <v>448</v>
      </c>
      <c r="J180" s="211" t="s">
        <v>647</v>
      </c>
      <c r="K180" s="212">
        <f t="shared" si="94"/>
        <v>108</v>
      </c>
      <c r="L180" s="213">
        <f t="shared" si="95"/>
        <v>0.31764705882352939</v>
      </c>
      <c r="M180" s="208" t="s">
        <v>613</v>
      </c>
      <c r="N180" s="214">
        <v>43018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33</v>
      </c>
      <c r="B181" s="206">
        <v>42191</v>
      </c>
      <c r="C181" s="206"/>
      <c r="D181" s="207" t="s">
        <v>696</v>
      </c>
      <c r="E181" s="208" t="s">
        <v>645</v>
      </c>
      <c r="F181" s="209">
        <v>390</v>
      </c>
      <c r="G181" s="208"/>
      <c r="H181" s="208">
        <v>460</v>
      </c>
      <c r="I181" s="210">
        <v>460</v>
      </c>
      <c r="J181" s="211" t="s">
        <v>647</v>
      </c>
      <c r="K181" s="212">
        <f t="shared" si="94"/>
        <v>70</v>
      </c>
      <c r="L181" s="213">
        <f t="shared" si="95"/>
        <v>0.17948717948717949</v>
      </c>
      <c r="M181" s="208" t="s">
        <v>613</v>
      </c>
      <c r="N181" s="214">
        <v>42478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5">
        <v>34</v>
      </c>
      <c r="B182" s="216">
        <v>42195</v>
      </c>
      <c r="C182" s="216"/>
      <c r="D182" s="217" t="s">
        <v>697</v>
      </c>
      <c r="E182" s="218" t="s">
        <v>645</v>
      </c>
      <c r="F182" s="219">
        <v>122.5</v>
      </c>
      <c r="G182" s="219"/>
      <c r="H182" s="220">
        <v>61</v>
      </c>
      <c r="I182" s="220">
        <v>172</v>
      </c>
      <c r="J182" s="221" t="s">
        <v>698</v>
      </c>
      <c r="K182" s="222">
        <f t="shared" si="94"/>
        <v>-61.5</v>
      </c>
      <c r="L182" s="223">
        <f t="shared" si="95"/>
        <v>-0.50204081632653064</v>
      </c>
      <c r="M182" s="219" t="s">
        <v>626</v>
      </c>
      <c r="N182" s="216">
        <v>43333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35</v>
      </c>
      <c r="B183" s="206">
        <v>42219</v>
      </c>
      <c r="C183" s="206"/>
      <c r="D183" s="207" t="s">
        <v>699</v>
      </c>
      <c r="E183" s="208" t="s">
        <v>645</v>
      </c>
      <c r="F183" s="209">
        <v>297.5</v>
      </c>
      <c r="G183" s="208"/>
      <c r="H183" s="208">
        <v>350</v>
      </c>
      <c r="I183" s="210">
        <v>360</v>
      </c>
      <c r="J183" s="211" t="s">
        <v>700</v>
      </c>
      <c r="K183" s="212">
        <f t="shared" si="94"/>
        <v>52.5</v>
      </c>
      <c r="L183" s="213">
        <f t="shared" si="95"/>
        <v>0.17647058823529413</v>
      </c>
      <c r="M183" s="208" t="s">
        <v>613</v>
      </c>
      <c r="N183" s="214">
        <v>42232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36</v>
      </c>
      <c r="B184" s="206">
        <v>42219</v>
      </c>
      <c r="C184" s="206"/>
      <c r="D184" s="207" t="s">
        <v>701</v>
      </c>
      <c r="E184" s="208" t="s">
        <v>645</v>
      </c>
      <c r="F184" s="209">
        <v>115.5</v>
      </c>
      <c r="G184" s="208"/>
      <c r="H184" s="208">
        <v>149</v>
      </c>
      <c r="I184" s="210">
        <v>140</v>
      </c>
      <c r="J184" s="211" t="s">
        <v>702</v>
      </c>
      <c r="K184" s="212">
        <f t="shared" si="94"/>
        <v>33.5</v>
      </c>
      <c r="L184" s="213">
        <f t="shared" si="95"/>
        <v>0.29004329004329005</v>
      </c>
      <c r="M184" s="208" t="s">
        <v>613</v>
      </c>
      <c r="N184" s="214">
        <v>42740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37</v>
      </c>
      <c r="B185" s="206">
        <v>42251</v>
      </c>
      <c r="C185" s="206"/>
      <c r="D185" s="207" t="s">
        <v>695</v>
      </c>
      <c r="E185" s="208" t="s">
        <v>645</v>
      </c>
      <c r="F185" s="209">
        <v>226</v>
      </c>
      <c r="G185" s="208"/>
      <c r="H185" s="208">
        <v>292</v>
      </c>
      <c r="I185" s="210">
        <v>292</v>
      </c>
      <c r="J185" s="211" t="s">
        <v>703</v>
      </c>
      <c r="K185" s="212">
        <f t="shared" si="94"/>
        <v>66</v>
      </c>
      <c r="L185" s="213">
        <f t="shared" si="95"/>
        <v>0.29203539823008851</v>
      </c>
      <c r="M185" s="208" t="s">
        <v>613</v>
      </c>
      <c r="N185" s="214">
        <v>42286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38</v>
      </c>
      <c r="B186" s="206">
        <v>42254</v>
      </c>
      <c r="C186" s="206"/>
      <c r="D186" s="207" t="s">
        <v>690</v>
      </c>
      <c r="E186" s="208" t="s">
        <v>645</v>
      </c>
      <c r="F186" s="209">
        <v>232.5</v>
      </c>
      <c r="G186" s="208"/>
      <c r="H186" s="208">
        <v>312.5</v>
      </c>
      <c r="I186" s="210">
        <v>310</v>
      </c>
      <c r="J186" s="211" t="s">
        <v>647</v>
      </c>
      <c r="K186" s="212">
        <f t="shared" si="94"/>
        <v>80</v>
      </c>
      <c r="L186" s="213">
        <f t="shared" si="95"/>
        <v>0.34408602150537637</v>
      </c>
      <c r="M186" s="208" t="s">
        <v>613</v>
      </c>
      <c r="N186" s="214">
        <v>42823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39</v>
      </c>
      <c r="B187" s="206">
        <v>42268</v>
      </c>
      <c r="C187" s="206"/>
      <c r="D187" s="207" t="s">
        <v>704</v>
      </c>
      <c r="E187" s="208" t="s">
        <v>645</v>
      </c>
      <c r="F187" s="209">
        <v>196.5</v>
      </c>
      <c r="G187" s="208"/>
      <c r="H187" s="208">
        <v>238</v>
      </c>
      <c r="I187" s="210">
        <v>238</v>
      </c>
      <c r="J187" s="211" t="s">
        <v>703</v>
      </c>
      <c r="K187" s="212">
        <f t="shared" si="94"/>
        <v>41.5</v>
      </c>
      <c r="L187" s="213">
        <f t="shared" si="95"/>
        <v>0.21119592875318066</v>
      </c>
      <c r="M187" s="208" t="s">
        <v>613</v>
      </c>
      <c r="N187" s="214">
        <v>42291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40</v>
      </c>
      <c r="B188" s="206">
        <v>42271</v>
      </c>
      <c r="C188" s="206"/>
      <c r="D188" s="207" t="s">
        <v>644</v>
      </c>
      <c r="E188" s="208" t="s">
        <v>645</v>
      </c>
      <c r="F188" s="209">
        <v>65</v>
      </c>
      <c r="G188" s="208"/>
      <c r="H188" s="208">
        <v>82</v>
      </c>
      <c r="I188" s="210">
        <v>82</v>
      </c>
      <c r="J188" s="211" t="s">
        <v>703</v>
      </c>
      <c r="K188" s="212">
        <f t="shared" si="94"/>
        <v>17</v>
      </c>
      <c r="L188" s="213">
        <f t="shared" si="95"/>
        <v>0.26153846153846155</v>
      </c>
      <c r="M188" s="208" t="s">
        <v>613</v>
      </c>
      <c r="N188" s="214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41</v>
      </c>
      <c r="B189" s="206">
        <v>42291</v>
      </c>
      <c r="C189" s="206"/>
      <c r="D189" s="207" t="s">
        <v>705</v>
      </c>
      <c r="E189" s="208" t="s">
        <v>645</v>
      </c>
      <c r="F189" s="209">
        <v>144</v>
      </c>
      <c r="G189" s="208"/>
      <c r="H189" s="208">
        <v>182.5</v>
      </c>
      <c r="I189" s="210">
        <v>181</v>
      </c>
      <c r="J189" s="211" t="s">
        <v>703</v>
      </c>
      <c r="K189" s="212">
        <f t="shared" si="94"/>
        <v>38.5</v>
      </c>
      <c r="L189" s="213">
        <f t="shared" si="95"/>
        <v>0.2673611111111111</v>
      </c>
      <c r="M189" s="208" t="s">
        <v>613</v>
      </c>
      <c r="N189" s="214">
        <v>42817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42</v>
      </c>
      <c r="B190" s="206">
        <v>42291</v>
      </c>
      <c r="C190" s="206"/>
      <c r="D190" s="207" t="s">
        <v>706</v>
      </c>
      <c r="E190" s="208" t="s">
        <v>645</v>
      </c>
      <c r="F190" s="209">
        <v>264</v>
      </c>
      <c r="G190" s="208"/>
      <c r="H190" s="208">
        <v>311</v>
      </c>
      <c r="I190" s="210">
        <v>311</v>
      </c>
      <c r="J190" s="211" t="s">
        <v>703</v>
      </c>
      <c r="K190" s="212">
        <f t="shared" si="94"/>
        <v>47</v>
      </c>
      <c r="L190" s="213">
        <f t="shared" si="95"/>
        <v>0.17803030303030304</v>
      </c>
      <c r="M190" s="208" t="s">
        <v>613</v>
      </c>
      <c r="N190" s="214">
        <v>42604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43</v>
      </c>
      <c r="B191" s="206">
        <v>42318</v>
      </c>
      <c r="C191" s="206"/>
      <c r="D191" s="207" t="s">
        <v>707</v>
      </c>
      <c r="E191" s="208" t="s">
        <v>615</v>
      </c>
      <c r="F191" s="209">
        <v>549.5</v>
      </c>
      <c r="G191" s="208"/>
      <c r="H191" s="208">
        <v>630</v>
      </c>
      <c r="I191" s="210">
        <v>630</v>
      </c>
      <c r="J191" s="211" t="s">
        <v>703</v>
      </c>
      <c r="K191" s="212">
        <f t="shared" si="94"/>
        <v>80.5</v>
      </c>
      <c r="L191" s="213">
        <f t="shared" si="95"/>
        <v>0.1464968152866242</v>
      </c>
      <c r="M191" s="208" t="s">
        <v>613</v>
      </c>
      <c r="N191" s="214">
        <v>42419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44</v>
      </c>
      <c r="B192" s="206">
        <v>42342</v>
      </c>
      <c r="C192" s="206"/>
      <c r="D192" s="207" t="s">
        <v>708</v>
      </c>
      <c r="E192" s="208" t="s">
        <v>645</v>
      </c>
      <c r="F192" s="209">
        <v>1027.5</v>
      </c>
      <c r="G192" s="208"/>
      <c r="H192" s="208">
        <v>1315</v>
      </c>
      <c r="I192" s="210">
        <v>1250</v>
      </c>
      <c r="J192" s="211" t="s">
        <v>703</v>
      </c>
      <c r="K192" s="212">
        <f t="shared" si="94"/>
        <v>287.5</v>
      </c>
      <c r="L192" s="213">
        <f t="shared" si="95"/>
        <v>0.27980535279805352</v>
      </c>
      <c r="M192" s="208" t="s">
        <v>613</v>
      </c>
      <c r="N192" s="214">
        <v>43244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45</v>
      </c>
      <c r="B193" s="206">
        <v>42367</v>
      </c>
      <c r="C193" s="206"/>
      <c r="D193" s="207" t="s">
        <v>709</v>
      </c>
      <c r="E193" s="208" t="s">
        <v>645</v>
      </c>
      <c r="F193" s="209">
        <v>465</v>
      </c>
      <c r="G193" s="208"/>
      <c r="H193" s="208">
        <v>540</v>
      </c>
      <c r="I193" s="210">
        <v>540</v>
      </c>
      <c r="J193" s="211" t="s">
        <v>703</v>
      </c>
      <c r="K193" s="212">
        <f t="shared" si="94"/>
        <v>75</v>
      </c>
      <c r="L193" s="213">
        <f t="shared" si="95"/>
        <v>0.16129032258064516</v>
      </c>
      <c r="M193" s="208" t="s">
        <v>613</v>
      </c>
      <c r="N193" s="214">
        <v>42530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46</v>
      </c>
      <c r="B194" s="206">
        <v>42380</v>
      </c>
      <c r="C194" s="206"/>
      <c r="D194" s="207" t="s">
        <v>392</v>
      </c>
      <c r="E194" s="208" t="s">
        <v>615</v>
      </c>
      <c r="F194" s="209">
        <v>81</v>
      </c>
      <c r="G194" s="208"/>
      <c r="H194" s="208">
        <v>110</v>
      </c>
      <c r="I194" s="210">
        <v>110</v>
      </c>
      <c r="J194" s="211" t="s">
        <v>703</v>
      </c>
      <c r="K194" s="212">
        <f t="shared" si="94"/>
        <v>29</v>
      </c>
      <c r="L194" s="213">
        <f t="shared" si="95"/>
        <v>0.35802469135802467</v>
      </c>
      <c r="M194" s="208" t="s">
        <v>613</v>
      </c>
      <c r="N194" s="214">
        <v>42745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47</v>
      </c>
      <c r="B195" s="206">
        <v>42382</v>
      </c>
      <c r="C195" s="206"/>
      <c r="D195" s="207" t="s">
        <v>710</v>
      </c>
      <c r="E195" s="208" t="s">
        <v>615</v>
      </c>
      <c r="F195" s="209">
        <v>417.5</v>
      </c>
      <c r="G195" s="208"/>
      <c r="H195" s="208">
        <v>547</v>
      </c>
      <c r="I195" s="210">
        <v>535</v>
      </c>
      <c r="J195" s="211" t="s">
        <v>703</v>
      </c>
      <c r="K195" s="212">
        <f t="shared" si="94"/>
        <v>129.5</v>
      </c>
      <c r="L195" s="213">
        <f t="shared" si="95"/>
        <v>0.31017964071856285</v>
      </c>
      <c r="M195" s="208" t="s">
        <v>613</v>
      </c>
      <c r="N195" s="214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48</v>
      </c>
      <c r="B196" s="206">
        <v>42408</v>
      </c>
      <c r="C196" s="206"/>
      <c r="D196" s="207" t="s">
        <v>711</v>
      </c>
      <c r="E196" s="208" t="s">
        <v>645</v>
      </c>
      <c r="F196" s="209">
        <v>650</v>
      </c>
      <c r="G196" s="208"/>
      <c r="H196" s="208">
        <v>800</v>
      </c>
      <c r="I196" s="210">
        <v>800</v>
      </c>
      <c r="J196" s="211" t="s">
        <v>703</v>
      </c>
      <c r="K196" s="212">
        <f t="shared" si="94"/>
        <v>150</v>
      </c>
      <c r="L196" s="213">
        <f t="shared" si="95"/>
        <v>0.23076923076923078</v>
      </c>
      <c r="M196" s="208" t="s">
        <v>613</v>
      </c>
      <c r="N196" s="214">
        <v>43154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49</v>
      </c>
      <c r="B197" s="206">
        <v>42433</v>
      </c>
      <c r="C197" s="206"/>
      <c r="D197" s="207" t="s">
        <v>212</v>
      </c>
      <c r="E197" s="208" t="s">
        <v>645</v>
      </c>
      <c r="F197" s="209">
        <v>437.5</v>
      </c>
      <c r="G197" s="208"/>
      <c r="H197" s="208">
        <v>504.5</v>
      </c>
      <c r="I197" s="210">
        <v>522</v>
      </c>
      <c r="J197" s="211" t="s">
        <v>712</v>
      </c>
      <c r="K197" s="212">
        <f t="shared" si="94"/>
        <v>67</v>
      </c>
      <c r="L197" s="213">
        <f t="shared" si="95"/>
        <v>0.15314285714285714</v>
      </c>
      <c r="M197" s="208" t="s">
        <v>613</v>
      </c>
      <c r="N197" s="214">
        <v>42480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50</v>
      </c>
      <c r="B198" s="206">
        <v>42438</v>
      </c>
      <c r="C198" s="206"/>
      <c r="D198" s="207" t="s">
        <v>713</v>
      </c>
      <c r="E198" s="208" t="s">
        <v>645</v>
      </c>
      <c r="F198" s="209">
        <v>189.5</v>
      </c>
      <c r="G198" s="208"/>
      <c r="H198" s="208">
        <v>218</v>
      </c>
      <c r="I198" s="210">
        <v>218</v>
      </c>
      <c r="J198" s="211" t="s">
        <v>703</v>
      </c>
      <c r="K198" s="212">
        <f t="shared" si="94"/>
        <v>28.5</v>
      </c>
      <c r="L198" s="213">
        <f t="shared" si="95"/>
        <v>0.15039577836411611</v>
      </c>
      <c r="M198" s="208" t="s">
        <v>613</v>
      </c>
      <c r="N198" s="214">
        <v>43034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5">
        <v>51</v>
      </c>
      <c r="B199" s="216">
        <v>42471</v>
      </c>
      <c r="C199" s="216"/>
      <c r="D199" s="224" t="s">
        <v>714</v>
      </c>
      <c r="E199" s="219" t="s">
        <v>645</v>
      </c>
      <c r="F199" s="219">
        <v>36.5</v>
      </c>
      <c r="G199" s="220"/>
      <c r="H199" s="220">
        <v>15.85</v>
      </c>
      <c r="I199" s="220">
        <v>60</v>
      </c>
      <c r="J199" s="221" t="s">
        <v>715</v>
      </c>
      <c r="K199" s="222">
        <f t="shared" si="94"/>
        <v>-20.65</v>
      </c>
      <c r="L199" s="223">
        <f t="shared" si="95"/>
        <v>-0.5657534246575342</v>
      </c>
      <c r="M199" s="219" t="s">
        <v>626</v>
      </c>
      <c r="N199" s="227">
        <v>43627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52</v>
      </c>
      <c r="B200" s="206">
        <v>42472</v>
      </c>
      <c r="C200" s="206"/>
      <c r="D200" s="207" t="s">
        <v>716</v>
      </c>
      <c r="E200" s="208" t="s">
        <v>645</v>
      </c>
      <c r="F200" s="209">
        <v>93</v>
      </c>
      <c r="G200" s="208"/>
      <c r="H200" s="208">
        <v>149</v>
      </c>
      <c r="I200" s="210">
        <v>140</v>
      </c>
      <c r="J200" s="211" t="s">
        <v>717</v>
      </c>
      <c r="K200" s="212">
        <f t="shared" si="94"/>
        <v>56</v>
      </c>
      <c r="L200" s="213">
        <f t="shared" si="95"/>
        <v>0.60215053763440862</v>
      </c>
      <c r="M200" s="208" t="s">
        <v>613</v>
      </c>
      <c r="N200" s="214">
        <v>42740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53</v>
      </c>
      <c r="B201" s="206">
        <v>42472</v>
      </c>
      <c r="C201" s="206"/>
      <c r="D201" s="207" t="s">
        <v>718</v>
      </c>
      <c r="E201" s="208" t="s">
        <v>645</v>
      </c>
      <c r="F201" s="209">
        <v>130</v>
      </c>
      <c r="G201" s="208"/>
      <c r="H201" s="208">
        <v>150</v>
      </c>
      <c r="I201" s="210" t="s">
        <v>719</v>
      </c>
      <c r="J201" s="211" t="s">
        <v>703</v>
      </c>
      <c r="K201" s="212">
        <f t="shared" si="94"/>
        <v>20</v>
      </c>
      <c r="L201" s="213">
        <f t="shared" si="95"/>
        <v>0.15384615384615385</v>
      </c>
      <c r="M201" s="208" t="s">
        <v>613</v>
      </c>
      <c r="N201" s="214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54</v>
      </c>
      <c r="B202" s="206">
        <v>42473</v>
      </c>
      <c r="C202" s="206"/>
      <c r="D202" s="207" t="s">
        <v>720</v>
      </c>
      <c r="E202" s="208" t="s">
        <v>645</v>
      </c>
      <c r="F202" s="209">
        <v>196</v>
      </c>
      <c r="G202" s="208"/>
      <c r="H202" s="208">
        <v>299</v>
      </c>
      <c r="I202" s="210">
        <v>299</v>
      </c>
      <c r="J202" s="211" t="s">
        <v>703</v>
      </c>
      <c r="K202" s="212">
        <v>103</v>
      </c>
      <c r="L202" s="213">
        <v>0.52551020408163296</v>
      </c>
      <c r="M202" s="208" t="s">
        <v>613</v>
      </c>
      <c r="N202" s="214">
        <v>42620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55</v>
      </c>
      <c r="B203" s="206">
        <v>42473</v>
      </c>
      <c r="C203" s="206"/>
      <c r="D203" s="207" t="s">
        <v>721</v>
      </c>
      <c r="E203" s="208" t="s">
        <v>645</v>
      </c>
      <c r="F203" s="209">
        <v>88</v>
      </c>
      <c r="G203" s="208"/>
      <c r="H203" s="208">
        <v>103</v>
      </c>
      <c r="I203" s="210">
        <v>103</v>
      </c>
      <c r="J203" s="211" t="s">
        <v>703</v>
      </c>
      <c r="K203" s="212">
        <v>15</v>
      </c>
      <c r="L203" s="213">
        <v>0.170454545454545</v>
      </c>
      <c r="M203" s="208" t="s">
        <v>613</v>
      </c>
      <c r="N203" s="214">
        <v>42530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56</v>
      </c>
      <c r="B204" s="206">
        <v>42492</v>
      </c>
      <c r="C204" s="206"/>
      <c r="D204" s="207" t="s">
        <v>722</v>
      </c>
      <c r="E204" s="208" t="s">
        <v>645</v>
      </c>
      <c r="F204" s="209">
        <v>127.5</v>
      </c>
      <c r="G204" s="208"/>
      <c r="H204" s="208">
        <v>148</v>
      </c>
      <c r="I204" s="210" t="s">
        <v>723</v>
      </c>
      <c r="J204" s="211" t="s">
        <v>703</v>
      </c>
      <c r="K204" s="212">
        <f t="shared" ref="K204:K208" si="96">H204-F204</f>
        <v>20.5</v>
      </c>
      <c r="L204" s="213">
        <f t="shared" ref="L204:L208" si="97">K204/F204</f>
        <v>0.16078431372549021</v>
      </c>
      <c r="M204" s="208" t="s">
        <v>613</v>
      </c>
      <c r="N204" s="214">
        <v>42564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57</v>
      </c>
      <c r="B205" s="206">
        <v>42493</v>
      </c>
      <c r="C205" s="206"/>
      <c r="D205" s="207" t="s">
        <v>724</v>
      </c>
      <c r="E205" s="208" t="s">
        <v>645</v>
      </c>
      <c r="F205" s="209">
        <v>675</v>
      </c>
      <c r="G205" s="208"/>
      <c r="H205" s="208">
        <v>815</v>
      </c>
      <c r="I205" s="210" t="s">
        <v>725</v>
      </c>
      <c r="J205" s="211" t="s">
        <v>703</v>
      </c>
      <c r="K205" s="212">
        <f t="shared" si="96"/>
        <v>140</v>
      </c>
      <c r="L205" s="213">
        <f t="shared" si="97"/>
        <v>0.2074074074074074</v>
      </c>
      <c r="M205" s="208" t="s">
        <v>613</v>
      </c>
      <c r="N205" s="214">
        <v>43154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5">
        <v>58</v>
      </c>
      <c r="B206" s="216">
        <v>42522</v>
      </c>
      <c r="C206" s="216"/>
      <c r="D206" s="217" t="s">
        <v>726</v>
      </c>
      <c r="E206" s="218" t="s">
        <v>645</v>
      </c>
      <c r="F206" s="219">
        <v>500</v>
      </c>
      <c r="G206" s="219"/>
      <c r="H206" s="220">
        <v>232.5</v>
      </c>
      <c r="I206" s="220" t="s">
        <v>727</v>
      </c>
      <c r="J206" s="221" t="s">
        <v>728</v>
      </c>
      <c r="K206" s="222">
        <f t="shared" si="96"/>
        <v>-267.5</v>
      </c>
      <c r="L206" s="223">
        <f t="shared" si="97"/>
        <v>-0.53500000000000003</v>
      </c>
      <c r="M206" s="219" t="s">
        <v>626</v>
      </c>
      <c r="N206" s="216">
        <v>43735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59</v>
      </c>
      <c r="B207" s="206">
        <v>42527</v>
      </c>
      <c r="C207" s="206"/>
      <c r="D207" s="207" t="s">
        <v>562</v>
      </c>
      <c r="E207" s="208" t="s">
        <v>645</v>
      </c>
      <c r="F207" s="209">
        <v>110</v>
      </c>
      <c r="G207" s="208"/>
      <c r="H207" s="208">
        <v>126.5</v>
      </c>
      <c r="I207" s="210">
        <v>125</v>
      </c>
      <c r="J207" s="211" t="s">
        <v>654</v>
      </c>
      <c r="K207" s="212">
        <f t="shared" si="96"/>
        <v>16.5</v>
      </c>
      <c r="L207" s="213">
        <f t="shared" si="97"/>
        <v>0.15</v>
      </c>
      <c r="M207" s="208" t="s">
        <v>613</v>
      </c>
      <c r="N207" s="214">
        <v>42552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60</v>
      </c>
      <c r="B208" s="206">
        <v>42538</v>
      </c>
      <c r="C208" s="206"/>
      <c r="D208" s="207" t="s">
        <v>729</v>
      </c>
      <c r="E208" s="208" t="s">
        <v>645</v>
      </c>
      <c r="F208" s="209">
        <v>44</v>
      </c>
      <c r="G208" s="208"/>
      <c r="H208" s="208">
        <v>69.5</v>
      </c>
      <c r="I208" s="210">
        <v>69.5</v>
      </c>
      <c r="J208" s="211" t="s">
        <v>730</v>
      </c>
      <c r="K208" s="212">
        <f t="shared" si="96"/>
        <v>25.5</v>
      </c>
      <c r="L208" s="213">
        <f t="shared" si="97"/>
        <v>0.57954545454545459</v>
      </c>
      <c r="M208" s="208" t="s">
        <v>613</v>
      </c>
      <c r="N208" s="214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61</v>
      </c>
      <c r="B209" s="206">
        <v>42549</v>
      </c>
      <c r="C209" s="206"/>
      <c r="D209" s="207" t="s">
        <v>731</v>
      </c>
      <c r="E209" s="208" t="s">
        <v>645</v>
      </c>
      <c r="F209" s="209">
        <v>262.5</v>
      </c>
      <c r="G209" s="208"/>
      <c r="H209" s="208">
        <v>340</v>
      </c>
      <c r="I209" s="210">
        <v>333</v>
      </c>
      <c r="J209" s="211" t="s">
        <v>732</v>
      </c>
      <c r="K209" s="212">
        <v>77.5</v>
      </c>
      <c r="L209" s="213">
        <v>0.29523809523809502</v>
      </c>
      <c r="M209" s="208" t="s">
        <v>613</v>
      </c>
      <c r="N209" s="214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62</v>
      </c>
      <c r="B210" s="206">
        <v>42549</v>
      </c>
      <c r="C210" s="206"/>
      <c r="D210" s="207" t="s">
        <v>733</v>
      </c>
      <c r="E210" s="208" t="s">
        <v>645</v>
      </c>
      <c r="F210" s="209">
        <v>840</v>
      </c>
      <c r="G210" s="208"/>
      <c r="H210" s="208">
        <v>1230</v>
      </c>
      <c r="I210" s="210">
        <v>1230</v>
      </c>
      <c r="J210" s="211" t="s">
        <v>703</v>
      </c>
      <c r="K210" s="212">
        <v>390</v>
      </c>
      <c r="L210" s="213">
        <v>0.46428571428571402</v>
      </c>
      <c r="M210" s="208" t="s">
        <v>613</v>
      </c>
      <c r="N210" s="214">
        <v>42649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8">
        <v>63</v>
      </c>
      <c r="B211" s="229">
        <v>42556</v>
      </c>
      <c r="C211" s="229"/>
      <c r="D211" s="230" t="s">
        <v>734</v>
      </c>
      <c r="E211" s="231" t="s">
        <v>645</v>
      </c>
      <c r="F211" s="231">
        <v>395</v>
      </c>
      <c r="G211" s="232"/>
      <c r="H211" s="232">
        <f>(468.5+342.5)/2</f>
        <v>405.5</v>
      </c>
      <c r="I211" s="232">
        <v>510</v>
      </c>
      <c r="J211" s="233" t="s">
        <v>735</v>
      </c>
      <c r="K211" s="234">
        <f t="shared" ref="K211:K217" si="98">H211-F211</f>
        <v>10.5</v>
      </c>
      <c r="L211" s="235">
        <f t="shared" ref="L211:L217" si="99">K211/F211</f>
        <v>2.6582278481012658E-2</v>
      </c>
      <c r="M211" s="231" t="s">
        <v>736</v>
      </c>
      <c r="N211" s="229">
        <v>43606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5">
        <v>64</v>
      </c>
      <c r="B212" s="216">
        <v>42584</v>
      </c>
      <c r="C212" s="216"/>
      <c r="D212" s="217" t="s">
        <v>737</v>
      </c>
      <c r="E212" s="218" t="s">
        <v>615</v>
      </c>
      <c r="F212" s="219">
        <f>169.5-12.8</f>
        <v>156.69999999999999</v>
      </c>
      <c r="G212" s="219"/>
      <c r="H212" s="220">
        <v>77</v>
      </c>
      <c r="I212" s="220" t="s">
        <v>738</v>
      </c>
      <c r="J212" s="221" t="s">
        <v>739</v>
      </c>
      <c r="K212" s="222">
        <f t="shared" si="98"/>
        <v>-79.699999999999989</v>
      </c>
      <c r="L212" s="223">
        <f t="shared" si="99"/>
        <v>-0.50861518825781749</v>
      </c>
      <c r="M212" s="219" t="s">
        <v>626</v>
      </c>
      <c r="N212" s="216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5">
        <v>65</v>
      </c>
      <c r="B213" s="216">
        <v>42586</v>
      </c>
      <c r="C213" s="216"/>
      <c r="D213" s="217" t="s">
        <v>740</v>
      </c>
      <c r="E213" s="218" t="s">
        <v>645</v>
      </c>
      <c r="F213" s="219">
        <v>400</v>
      </c>
      <c r="G213" s="219"/>
      <c r="H213" s="220">
        <v>305</v>
      </c>
      <c r="I213" s="220">
        <v>475</v>
      </c>
      <c r="J213" s="221" t="s">
        <v>741</v>
      </c>
      <c r="K213" s="222">
        <f t="shared" si="98"/>
        <v>-95</v>
      </c>
      <c r="L213" s="223">
        <f t="shared" si="99"/>
        <v>-0.23749999999999999</v>
      </c>
      <c r="M213" s="219" t="s">
        <v>626</v>
      </c>
      <c r="N213" s="216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66</v>
      </c>
      <c r="B214" s="206">
        <v>42593</v>
      </c>
      <c r="C214" s="206"/>
      <c r="D214" s="207" t="s">
        <v>742</v>
      </c>
      <c r="E214" s="208" t="s">
        <v>645</v>
      </c>
      <c r="F214" s="209">
        <v>86.5</v>
      </c>
      <c r="G214" s="208"/>
      <c r="H214" s="208">
        <v>130</v>
      </c>
      <c r="I214" s="210">
        <v>130</v>
      </c>
      <c r="J214" s="211" t="s">
        <v>743</v>
      </c>
      <c r="K214" s="212">
        <f t="shared" si="98"/>
        <v>43.5</v>
      </c>
      <c r="L214" s="213">
        <f t="shared" si="99"/>
        <v>0.50289017341040465</v>
      </c>
      <c r="M214" s="208" t="s">
        <v>613</v>
      </c>
      <c r="N214" s="214">
        <v>43091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5">
        <v>67</v>
      </c>
      <c r="B215" s="216">
        <v>42600</v>
      </c>
      <c r="C215" s="216"/>
      <c r="D215" s="217" t="s">
        <v>111</v>
      </c>
      <c r="E215" s="218" t="s">
        <v>645</v>
      </c>
      <c r="F215" s="219">
        <v>133.5</v>
      </c>
      <c r="G215" s="219"/>
      <c r="H215" s="220">
        <v>126.5</v>
      </c>
      <c r="I215" s="220">
        <v>178</v>
      </c>
      <c r="J215" s="221" t="s">
        <v>744</v>
      </c>
      <c r="K215" s="222">
        <f t="shared" si="98"/>
        <v>-7</v>
      </c>
      <c r="L215" s="223">
        <f t="shared" si="99"/>
        <v>-5.2434456928838954E-2</v>
      </c>
      <c r="M215" s="219" t="s">
        <v>626</v>
      </c>
      <c r="N215" s="216">
        <v>42615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68</v>
      </c>
      <c r="B216" s="206">
        <v>42613</v>
      </c>
      <c r="C216" s="206"/>
      <c r="D216" s="207" t="s">
        <v>745</v>
      </c>
      <c r="E216" s="208" t="s">
        <v>645</v>
      </c>
      <c r="F216" s="209">
        <v>560</v>
      </c>
      <c r="G216" s="208"/>
      <c r="H216" s="208">
        <v>725</v>
      </c>
      <c r="I216" s="210">
        <v>725</v>
      </c>
      <c r="J216" s="211" t="s">
        <v>647</v>
      </c>
      <c r="K216" s="212">
        <f t="shared" si="98"/>
        <v>165</v>
      </c>
      <c r="L216" s="213">
        <f t="shared" si="99"/>
        <v>0.29464285714285715</v>
      </c>
      <c r="M216" s="208" t="s">
        <v>613</v>
      </c>
      <c r="N216" s="214">
        <v>42456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69</v>
      </c>
      <c r="B217" s="206">
        <v>42614</v>
      </c>
      <c r="C217" s="206"/>
      <c r="D217" s="207" t="s">
        <v>746</v>
      </c>
      <c r="E217" s="208" t="s">
        <v>645</v>
      </c>
      <c r="F217" s="209">
        <v>160.5</v>
      </c>
      <c r="G217" s="208"/>
      <c r="H217" s="208">
        <v>210</v>
      </c>
      <c r="I217" s="210">
        <v>210</v>
      </c>
      <c r="J217" s="211" t="s">
        <v>647</v>
      </c>
      <c r="K217" s="212">
        <f t="shared" si="98"/>
        <v>49.5</v>
      </c>
      <c r="L217" s="213">
        <f t="shared" si="99"/>
        <v>0.30841121495327101</v>
      </c>
      <c r="M217" s="208" t="s">
        <v>613</v>
      </c>
      <c r="N217" s="214">
        <v>42871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70</v>
      </c>
      <c r="B218" s="206">
        <v>42646</v>
      </c>
      <c r="C218" s="206"/>
      <c r="D218" s="207" t="s">
        <v>407</v>
      </c>
      <c r="E218" s="208" t="s">
        <v>645</v>
      </c>
      <c r="F218" s="209">
        <v>430</v>
      </c>
      <c r="G218" s="208"/>
      <c r="H218" s="208">
        <v>596</v>
      </c>
      <c r="I218" s="210">
        <v>575</v>
      </c>
      <c r="J218" s="211" t="s">
        <v>747</v>
      </c>
      <c r="K218" s="212">
        <v>166</v>
      </c>
      <c r="L218" s="213">
        <v>0.38604651162790699</v>
      </c>
      <c r="M218" s="208" t="s">
        <v>613</v>
      </c>
      <c r="N218" s="214">
        <v>42769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71</v>
      </c>
      <c r="B219" s="206">
        <v>42657</v>
      </c>
      <c r="C219" s="206"/>
      <c r="D219" s="207" t="s">
        <v>748</v>
      </c>
      <c r="E219" s="208" t="s">
        <v>645</v>
      </c>
      <c r="F219" s="209">
        <v>280</v>
      </c>
      <c r="G219" s="208"/>
      <c r="H219" s="208">
        <v>345</v>
      </c>
      <c r="I219" s="210">
        <v>345</v>
      </c>
      <c r="J219" s="211" t="s">
        <v>647</v>
      </c>
      <c r="K219" s="212">
        <f t="shared" ref="K219:K224" si="100">H219-F219</f>
        <v>65</v>
      </c>
      <c r="L219" s="213">
        <f t="shared" ref="L219:L220" si="101">K219/F219</f>
        <v>0.23214285714285715</v>
      </c>
      <c r="M219" s="208" t="s">
        <v>613</v>
      </c>
      <c r="N219" s="214">
        <v>42814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5">
        <v>72</v>
      </c>
      <c r="B220" s="206">
        <v>42657</v>
      </c>
      <c r="C220" s="206"/>
      <c r="D220" s="207" t="s">
        <v>749</v>
      </c>
      <c r="E220" s="208" t="s">
        <v>645</v>
      </c>
      <c r="F220" s="209">
        <v>245</v>
      </c>
      <c r="G220" s="208"/>
      <c r="H220" s="208">
        <v>325.5</v>
      </c>
      <c r="I220" s="210">
        <v>330</v>
      </c>
      <c r="J220" s="211" t="s">
        <v>750</v>
      </c>
      <c r="K220" s="212">
        <f t="shared" si="100"/>
        <v>80.5</v>
      </c>
      <c r="L220" s="213">
        <f t="shared" si="101"/>
        <v>0.32857142857142857</v>
      </c>
      <c r="M220" s="208" t="s">
        <v>613</v>
      </c>
      <c r="N220" s="214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73</v>
      </c>
      <c r="B221" s="206">
        <v>42660</v>
      </c>
      <c r="C221" s="206"/>
      <c r="D221" s="207" t="s">
        <v>352</v>
      </c>
      <c r="E221" s="208" t="s">
        <v>645</v>
      </c>
      <c r="F221" s="209">
        <v>125</v>
      </c>
      <c r="G221" s="208"/>
      <c r="H221" s="208">
        <v>160</v>
      </c>
      <c r="I221" s="210">
        <v>160</v>
      </c>
      <c r="J221" s="211" t="s">
        <v>703</v>
      </c>
      <c r="K221" s="212">
        <f t="shared" si="100"/>
        <v>35</v>
      </c>
      <c r="L221" s="213">
        <v>0.28000000000000003</v>
      </c>
      <c r="M221" s="208" t="s">
        <v>613</v>
      </c>
      <c r="N221" s="214">
        <v>42803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74</v>
      </c>
      <c r="B222" s="206">
        <v>42660</v>
      </c>
      <c r="C222" s="206"/>
      <c r="D222" s="207" t="s">
        <v>484</v>
      </c>
      <c r="E222" s="208" t="s">
        <v>645</v>
      </c>
      <c r="F222" s="209">
        <v>114</v>
      </c>
      <c r="G222" s="208"/>
      <c r="H222" s="208">
        <v>145</v>
      </c>
      <c r="I222" s="210">
        <v>145</v>
      </c>
      <c r="J222" s="211" t="s">
        <v>703</v>
      </c>
      <c r="K222" s="212">
        <f t="shared" si="100"/>
        <v>31</v>
      </c>
      <c r="L222" s="213">
        <f t="shared" ref="L222:L224" si="102">K222/F222</f>
        <v>0.27192982456140352</v>
      </c>
      <c r="M222" s="208" t="s">
        <v>613</v>
      </c>
      <c r="N222" s="214">
        <v>42859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75</v>
      </c>
      <c r="B223" s="206">
        <v>42660</v>
      </c>
      <c r="C223" s="206"/>
      <c r="D223" s="207" t="s">
        <v>751</v>
      </c>
      <c r="E223" s="208" t="s">
        <v>645</v>
      </c>
      <c r="F223" s="209">
        <v>212</v>
      </c>
      <c r="G223" s="208"/>
      <c r="H223" s="208">
        <v>280</v>
      </c>
      <c r="I223" s="210">
        <v>276</v>
      </c>
      <c r="J223" s="211" t="s">
        <v>752</v>
      </c>
      <c r="K223" s="212">
        <f t="shared" si="100"/>
        <v>68</v>
      </c>
      <c r="L223" s="213">
        <f t="shared" si="102"/>
        <v>0.32075471698113206</v>
      </c>
      <c r="M223" s="208" t="s">
        <v>613</v>
      </c>
      <c r="N223" s="214">
        <v>42858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76</v>
      </c>
      <c r="B224" s="206">
        <v>42678</v>
      </c>
      <c r="C224" s="206"/>
      <c r="D224" s="207" t="s">
        <v>472</v>
      </c>
      <c r="E224" s="208" t="s">
        <v>645</v>
      </c>
      <c r="F224" s="209">
        <v>155</v>
      </c>
      <c r="G224" s="208"/>
      <c r="H224" s="208">
        <v>210</v>
      </c>
      <c r="I224" s="210">
        <v>210</v>
      </c>
      <c r="J224" s="211" t="s">
        <v>753</v>
      </c>
      <c r="K224" s="212">
        <f t="shared" si="100"/>
        <v>55</v>
      </c>
      <c r="L224" s="213">
        <f t="shared" si="102"/>
        <v>0.35483870967741937</v>
      </c>
      <c r="M224" s="208" t="s">
        <v>613</v>
      </c>
      <c r="N224" s="214">
        <v>42944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5">
        <v>77</v>
      </c>
      <c r="B225" s="216">
        <v>42710</v>
      </c>
      <c r="C225" s="216"/>
      <c r="D225" s="217" t="s">
        <v>754</v>
      </c>
      <c r="E225" s="218" t="s">
        <v>645</v>
      </c>
      <c r="F225" s="219">
        <v>150.5</v>
      </c>
      <c r="G225" s="219"/>
      <c r="H225" s="220">
        <v>72.5</v>
      </c>
      <c r="I225" s="220">
        <v>174</v>
      </c>
      <c r="J225" s="221" t="s">
        <v>755</v>
      </c>
      <c r="K225" s="222">
        <v>-78</v>
      </c>
      <c r="L225" s="223">
        <v>-0.51827242524916906</v>
      </c>
      <c r="M225" s="219" t="s">
        <v>626</v>
      </c>
      <c r="N225" s="216">
        <v>43333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78</v>
      </c>
      <c r="B226" s="206">
        <v>42712</v>
      </c>
      <c r="C226" s="206"/>
      <c r="D226" s="207" t="s">
        <v>756</v>
      </c>
      <c r="E226" s="208" t="s">
        <v>645</v>
      </c>
      <c r="F226" s="209">
        <v>380</v>
      </c>
      <c r="G226" s="208"/>
      <c r="H226" s="208">
        <v>478</v>
      </c>
      <c r="I226" s="210">
        <v>468</v>
      </c>
      <c r="J226" s="211" t="s">
        <v>703</v>
      </c>
      <c r="K226" s="212">
        <f t="shared" ref="K226:K228" si="103">H226-F226</f>
        <v>98</v>
      </c>
      <c r="L226" s="213">
        <f t="shared" ref="L226:L228" si="104">K226/F226</f>
        <v>0.25789473684210529</v>
      </c>
      <c r="M226" s="208" t="s">
        <v>613</v>
      </c>
      <c r="N226" s="214">
        <v>43025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79</v>
      </c>
      <c r="B227" s="206">
        <v>42734</v>
      </c>
      <c r="C227" s="206"/>
      <c r="D227" s="207" t="s">
        <v>110</v>
      </c>
      <c r="E227" s="208" t="s">
        <v>645</v>
      </c>
      <c r="F227" s="209">
        <v>305</v>
      </c>
      <c r="G227" s="208"/>
      <c r="H227" s="208">
        <v>375</v>
      </c>
      <c r="I227" s="210">
        <v>375</v>
      </c>
      <c r="J227" s="211" t="s">
        <v>703</v>
      </c>
      <c r="K227" s="212">
        <f t="shared" si="103"/>
        <v>70</v>
      </c>
      <c r="L227" s="213">
        <f t="shared" si="104"/>
        <v>0.22950819672131148</v>
      </c>
      <c r="M227" s="208" t="s">
        <v>613</v>
      </c>
      <c r="N227" s="214">
        <v>42768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5">
        <v>80</v>
      </c>
      <c r="B228" s="206">
        <v>42739</v>
      </c>
      <c r="C228" s="206"/>
      <c r="D228" s="207" t="s">
        <v>96</v>
      </c>
      <c r="E228" s="208" t="s">
        <v>645</v>
      </c>
      <c r="F228" s="209">
        <v>99.5</v>
      </c>
      <c r="G228" s="208"/>
      <c r="H228" s="208">
        <v>158</v>
      </c>
      <c r="I228" s="210">
        <v>158</v>
      </c>
      <c r="J228" s="211" t="s">
        <v>703</v>
      </c>
      <c r="K228" s="212">
        <f t="shared" si="103"/>
        <v>58.5</v>
      </c>
      <c r="L228" s="213">
        <f t="shared" si="104"/>
        <v>0.5879396984924623</v>
      </c>
      <c r="M228" s="208" t="s">
        <v>613</v>
      </c>
      <c r="N228" s="214">
        <v>42898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5">
        <v>81</v>
      </c>
      <c r="B229" s="206">
        <v>42739</v>
      </c>
      <c r="C229" s="206"/>
      <c r="D229" s="207" t="s">
        <v>96</v>
      </c>
      <c r="E229" s="208" t="s">
        <v>645</v>
      </c>
      <c r="F229" s="209">
        <v>99.5</v>
      </c>
      <c r="G229" s="208"/>
      <c r="H229" s="208">
        <v>158</v>
      </c>
      <c r="I229" s="210">
        <v>158</v>
      </c>
      <c r="J229" s="211" t="s">
        <v>703</v>
      </c>
      <c r="K229" s="212">
        <v>58.5</v>
      </c>
      <c r="L229" s="213">
        <v>0.58793969849246197</v>
      </c>
      <c r="M229" s="208" t="s">
        <v>613</v>
      </c>
      <c r="N229" s="214">
        <v>42898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5">
        <v>82</v>
      </c>
      <c r="B230" s="206">
        <v>42786</v>
      </c>
      <c r="C230" s="206"/>
      <c r="D230" s="207" t="s">
        <v>187</v>
      </c>
      <c r="E230" s="208" t="s">
        <v>645</v>
      </c>
      <c r="F230" s="209">
        <v>140.5</v>
      </c>
      <c r="G230" s="208"/>
      <c r="H230" s="208">
        <v>220</v>
      </c>
      <c r="I230" s="210">
        <v>220</v>
      </c>
      <c r="J230" s="211" t="s">
        <v>703</v>
      </c>
      <c r="K230" s="212">
        <f>H230-F230</f>
        <v>79.5</v>
      </c>
      <c r="L230" s="213">
        <f>K230/F230</f>
        <v>0.5658362989323843</v>
      </c>
      <c r="M230" s="208" t="s">
        <v>613</v>
      </c>
      <c r="N230" s="214">
        <v>42864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83</v>
      </c>
      <c r="B231" s="206">
        <v>42786</v>
      </c>
      <c r="C231" s="206"/>
      <c r="D231" s="207" t="s">
        <v>757</v>
      </c>
      <c r="E231" s="208" t="s">
        <v>645</v>
      </c>
      <c r="F231" s="209">
        <v>202.5</v>
      </c>
      <c r="G231" s="208"/>
      <c r="H231" s="208">
        <v>234</v>
      </c>
      <c r="I231" s="210">
        <v>234</v>
      </c>
      <c r="J231" s="211" t="s">
        <v>703</v>
      </c>
      <c r="K231" s="212">
        <v>31.5</v>
      </c>
      <c r="L231" s="213">
        <v>0.155555555555556</v>
      </c>
      <c r="M231" s="208" t="s">
        <v>613</v>
      </c>
      <c r="N231" s="214">
        <v>42836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5">
        <v>84</v>
      </c>
      <c r="B232" s="206">
        <v>42818</v>
      </c>
      <c r="C232" s="206"/>
      <c r="D232" s="207" t="s">
        <v>758</v>
      </c>
      <c r="E232" s="208" t="s">
        <v>645</v>
      </c>
      <c r="F232" s="209">
        <v>300.5</v>
      </c>
      <c r="G232" s="208"/>
      <c r="H232" s="208">
        <v>417.5</v>
      </c>
      <c r="I232" s="210">
        <v>420</v>
      </c>
      <c r="J232" s="211" t="s">
        <v>759</v>
      </c>
      <c r="K232" s="212">
        <f>H232-F232</f>
        <v>117</v>
      </c>
      <c r="L232" s="213">
        <f>K232/F232</f>
        <v>0.38935108153078202</v>
      </c>
      <c r="M232" s="208" t="s">
        <v>613</v>
      </c>
      <c r="N232" s="214">
        <v>43070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85</v>
      </c>
      <c r="B233" s="206">
        <v>42818</v>
      </c>
      <c r="C233" s="206"/>
      <c r="D233" s="207" t="s">
        <v>733</v>
      </c>
      <c r="E233" s="208" t="s">
        <v>645</v>
      </c>
      <c r="F233" s="209">
        <v>850</v>
      </c>
      <c r="G233" s="208"/>
      <c r="H233" s="208">
        <v>1042.5</v>
      </c>
      <c r="I233" s="210">
        <v>1023</v>
      </c>
      <c r="J233" s="211" t="s">
        <v>760</v>
      </c>
      <c r="K233" s="212">
        <v>192.5</v>
      </c>
      <c r="L233" s="213">
        <v>0.22647058823529401</v>
      </c>
      <c r="M233" s="208" t="s">
        <v>613</v>
      </c>
      <c r="N233" s="214">
        <v>42830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86</v>
      </c>
      <c r="B234" s="206">
        <v>42830</v>
      </c>
      <c r="C234" s="206"/>
      <c r="D234" s="207" t="s">
        <v>503</v>
      </c>
      <c r="E234" s="208" t="s">
        <v>645</v>
      </c>
      <c r="F234" s="209">
        <v>785</v>
      </c>
      <c r="G234" s="208"/>
      <c r="H234" s="208">
        <v>930</v>
      </c>
      <c r="I234" s="210">
        <v>920</v>
      </c>
      <c r="J234" s="211" t="s">
        <v>761</v>
      </c>
      <c r="K234" s="212">
        <f>H234-F234</f>
        <v>145</v>
      </c>
      <c r="L234" s="213">
        <f>K234/F234</f>
        <v>0.18471337579617833</v>
      </c>
      <c r="M234" s="208" t="s">
        <v>613</v>
      </c>
      <c r="N234" s="214">
        <v>42976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5">
        <v>87</v>
      </c>
      <c r="B235" s="216">
        <v>42831</v>
      </c>
      <c r="C235" s="216"/>
      <c r="D235" s="217" t="s">
        <v>762</v>
      </c>
      <c r="E235" s="218" t="s">
        <v>645</v>
      </c>
      <c r="F235" s="219">
        <v>40</v>
      </c>
      <c r="G235" s="219"/>
      <c r="H235" s="220">
        <v>13.1</v>
      </c>
      <c r="I235" s="220">
        <v>60</v>
      </c>
      <c r="J235" s="221" t="s">
        <v>763</v>
      </c>
      <c r="K235" s="222">
        <v>-26.9</v>
      </c>
      <c r="L235" s="223">
        <v>-0.67249999999999999</v>
      </c>
      <c r="M235" s="219" t="s">
        <v>626</v>
      </c>
      <c r="N235" s="216">
        <v>43138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5">
        <v>88</v>
      </c>
      <c r="B236" s="206">
        <v>42837</v>
      </c>
      <c r="C236" s="206"/>
      <c r="D236" s="207" t="s">
        <v>95</v>
      </c>
      <c r="E236" s="208" t="s">
        <v>645</v>
      </c>
      <c r="F236" s="209">
        <v>289.5</v>
      </c>
      <c r="G236" s="208"/>
      <c r="H236" s="208">
        <v>354</v>
      </c>
      <c r="I236" s="210">
        <v>360</v>
      </c>
      <c r="J236" s="211" t="s">
        <v>764</v>
      </c>
      <c r="K236" s="212">
        <f t="shared" ref="K236:K244" si="105">H236-F236</f>
        <v>64.5</v>
      </c>
      <c r="L236" s="213">
        <f t="shared" ref="L236:L244" si="106">K236/F236</f>
        <v>0.22279792746113988</v>
      </c>
      <c r="M236" s="208" t="s">
        <v>613</v>
      </c>
      <c r="N236" s="214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5">
        <v>89</v>
      </c>
      <c r="B237" s="206">
        <v>42845</v>
      </c>
      <c r="C237" s="206"/>
      <c r="D237" s="207" t="s">
        <v>439</v>
      </c>
      <c r="E237" s="208" t="s">
        <v>645</v>
      </c>
      <c r="F237" s="209">
        <v>700</v>
      </c>
      <c r="G237" s="208"/>
      <c r="H237" s="208">
        <v>840</v>
      </c>
      <c r="I237" s="210">
        <v>840</v>
      </c>
      <c r="J237" s="211" t="s">
        <v>765</v>
      </c>
      <c r="K237" s="212">
        <f t="shared" si="105"/>
        <v>140</v>
      </c>
      <c r="L237" s="213">
        <f t="shared" si="106"/>
        <v>0.2</v>
      </c>
      <c r="M237" s="208" t="s">
        <v>613</v>
      </c>
      <c r="N237" s="214">
        <v>42893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5">
        <v>90</v>
      </c>
      <c r="B238" s="206">
        <v>42887</v>
      </c>
      <c r="C238" s="206"/>
      <c r="D238" s="207" t="s">
        <v>766</v>
      </c>
      <c r="E238" s="208" t="s">
        <v>645</v>
      </c>
      <c r="F238" s="209">
        <v>130</v>
      </c>
      <c r="G238" s="208"/>
      <c r="H238" s="208">
        <v>144.25</v>
      </c>
      <c r="I238" s="210">
        <v>170</v>
      </c>
      <c r="J238" s="211" t="s">
        <v>767</v>
      </c>
      <c r="K238" s="212">
        <f t="shared" si="105"/>
        <v>14.25</v>
      </c>
      <c r="L238" s="213">
        <f t="shared" si="106"/>
        <v>0.10961538461538461</v>
      </c>
      <c r="M238" s="208" t="s">
        <v>613</v>
      </c>
      <c r="N238" s="214">
        <v>43675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91</v>
      </c>
      <c r="B239" s="206">
        <v>42901</v>
      </c>
      <c r="C239" s="206"/>
      <c r="D239" s="207" t="s">
        <v>768</v>
      </c>
      <c r="E239" s="208" t="s">
        <v>645</v>
      </c>
      <c r="F239" s="209">
        <v>214.5</v>
      </c>
      <c r="G239" s="208"/>
      <c r="H239" s="208">
        <v>262</v>
      </c>
      <c r="I239" s="210">
        <v>262</v>
      </c>
      <c r="J239" s="211" t="s">
        <v>769</v>
      </c>
      <c r="K239" s="212">
        <f t="shared" si="105"/>
        <v>47.5</v>
      </c>
      <c r="L239" s="213">
        <f t="shared" si="106"/>
        <v>0.22144522144522144</v>
      </c>
      <c r="M239" s="208" t="s">
        <v>613</v>
      </c>
      <c r="N239" s="214">
        <v>42977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92</v>
      </c>
      <c r="B240" s="237">
        <v>42933</v>
      </c>
      <c r="C240" s="237"/>
      <c r="D240" s="238" t="s">
        <v>770</v>
      </c>
      <c r="E240" s="239" t="s">
        <v>645</v>
      </c>
      <c r="F240" s="240">
        <v>370</v>
      </c>
      <c r="G240" s="239"/>
      <c r="H240" s="239">
        <v>447.5</v>
      </c>
      <c r="I240" s="241">
        <v>450</v>
      </c>
      <c r="J240" s="242" t="s">
        <v>703</v>
      </c>
      <c r="K240" s="212">
        <f t="shared" si="105"/>
        <v>77.5</v>
      </c>
      <c r="L240" s="243">
        <f t="shared" si="106"/>
        <v>0.20945945945945946</v>
      </c>
      <c r="M240" s="239" t="s">
        <v>613</v>
      </c>
      <c r="N240" s="244">
        <v>43035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93</v>
      </c>
      <c r="B241" s="237">
        <v>42943</v>
      </c>
      <c r="C241" s="237"/>
      <c r="D241" s="238" t="s">
        <v>185</v>
      </c>
      <c r="E241" s="239" t="s">
        <v>645</v>
      </c>
      <c r="F241" s="240">
        <v>657.5</v>
      </c>
      <c r="G241" s="239"/>
      <c r="H241" s="239">
        <v>825</v>
      </c>
      <c r="I241" s="241">
        <v>820</v>
      </c>
      <c r="J241" s="242" t="s">
        <v>703</v>
      </c>
      <c r="K241" s="212">
        <f t="shared" si="105"/>
        <v>167.5</v>
      </c>
      <c r="L241" s="243">
        <f t="shared" si="106"/>
        <v>0.25475285171102663</v>
      </c>
      <c r="M241" s="239" t="s">
        <v>613</v>
      </c>
      <c r="N241" s="244">
        <v>43090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5">
        <v>94</v>
      </c>
      <c r="B242" s="206">
        <v>42964</v>
      </c>
      <c r="C242" s="206"/>
      <c r="D242" s="207" t="s">
        <v>370</v>
      </c>
      <c r="E242" s="208" t="s">
        <v>645</v>
      </c>
      <c r="F242" s="209">
        <v>605</v>
      </c>
      <c r="G242" s="208"/>
      <c r="H242" s="208">
        <v>750</v>
      </c>
      <c r="I242" s="210">
        <v>750</v>
      </c>
      <c r="J242" s="211" t="s">
        <v>761</v>
      </c>
      <c r="K242" s="212">
        <f t="shared" si="105"/>
        <v>145</v>
      </c>
      <c r="L242" s="213">
        <f t="shared" si="106"/>
        <v>0.23966942148760331</v>
      </c>
      <c r="M242" s="208" t="s">
        <v>613</v>
      </c>
      <c r="N242" s="214">
        <v>43027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5">
        <v>95</v>
      </c>
      <c r="B243" s="216">
        <v>42979</v>
      </c>
      <c r="C243" s="216"/>
      <c r="D243" s="224" t="s">
        <v>771</v>
      </c>
      <c r="E243" s="219" t="s">
        <v>645</v>
      </c>
      <c r="F243" s="219">
        <v>255</v>
      </c>
      <c r="G243" s="220"/>
      <c r="H243" s="220">
        <v>217.25</v>
      </c>
      <c r="I243" s="220">
        <v>320</v>
      </c>
      <c r="J243" s="221" t="s">
        <v>772</v>
      </c>
      <c r="K243" s="222">
        <f t="shared" si="105"/>
        <v>-37.75</v>
      </c>
      <c r="L243" s="225">
        <f t="shared" si="106"/>
        <v>-0.14803921568627451</v>
      </c>
      <c r="M243" s="219" t="s">
        <v>626</v>
      </c>
      <c r="N243" s="216">
        <v>43661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96</v>
      </c>
      <c r="B244" s="206">
        <v>42997</v>
      </c>
      <c r="C244" s="206"/>
      <c r="D244" s="207" t="s">
        <v>773</v>
      </c>
      <c r="E244" s="208" t="s">
        <v>645</v>
      </c>
      <c r="F244" s="209">
        <v>215</v>
      </c>
      <c r="G244" s="208"/>
      <c r="H244" s="208">
        <v>258</v>
      </c>
      <c r="I244" s="210">
        <v>258</v>
      </c>
      <c r="J244" s="211" t="s">
        <v>703</v>
      </c>
      <c r="K244" s="212">
        <f t="shared" si="105"/>
        <v>43</v>
      </c>
      <c r="L244" s="213">
        <f t="shared" si="106"/>
        <v>0.2</v>
      </c>
      <c r="M244" s="208" t="s">
        <v>613</v>
      </c>
      <c r="N244" s="214">
        <v>43040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5">
        <v>97</v>
      </c>
      <c r="B245" s="206">
        <v>42997</v>
      </c>
      <c r="C245" s="206"/>
      <c r="D245" s="207" t="s">
        <v>773</v>
      </c>
      <c r="E245" s="208" t="s">
        <v>645</v>
      </c>
      <c r="F245" s="209">
        <v>215</v>
      </c>
      <c r="G245" s="208"/>
      <c r="H245" s="208">
        <v>258</v>
      </c>
      <c r="I245" s="210">
        <v>258</v>
      </c>
      <c r="J245" s="242" t="s">
        <v>703</v>
      </c>
      <c r="K245" s="212">
        <v>43</v>
      </c>
      <c r="L245" s="213">
        <v>0.2</v>
      </c>
      <c r="M245" s="208" t="s">
        <v>613</v>
      </c>
      <c r="N245" s="214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98</v>
      </c>
      <c r="B246" s="237">
        <v>42998</v>
      </c>
      <c r="C246" s="237"/>
      <c r="D246" s="238" t="s">
        <v>774</v>
      </c>
      <c r="E246" s="239" t="s">
        <v>645</v>
      </c>
      <c r="F246" s="209">
        <v>75</v>
      </c>
      <c r="G246" s="239"/>
      <c r="H246" s="239">
        <v>90</v>
      </c>
      <c r="I246" s="241">
        <v>90</v>
      </c>
      <c r="J246" s="211" t="s">
        <v>775</v>
      </c>
      <c r="K246" s="212">
        <f t="shared" ref="K246:K251" si="107">H246-F246</f>
        <v>15</v>
      </c>
      <c r="L246" s="213">
        <f t="shared" ref="L246:L251" si="108">K246/F246</f>
        <v>0.2</v>
      </c>
      <c r="M246" s="208" t="s">
        <v>613</v>
      </c>
      <c r="N246" s="214">
        <v>43019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99</v>
      </c>
      <c r="B247" s="237">
        <v>43011</v>
      </c>
      <c r="C247" s="237"/>
      <c r="D247" s="238" t="s">
        <v>628</v>
      </c>
      <c r="E247" s="239" t="s">
        <v>645</v>
      </c>
      <c r="F247" s="240">
        <v>315</v>
      </c>
      <c r="G247" s="239"/>
      <c r="H247" s="239">
        <v>392</v>
      </c>
      <c r="I247" s="241">
        <v>384</v>
      </c>
      <c r="J247" s="242" t="s">
        <v>776</v>
      </c>
      <c r="K247" s="212">
        <f t="shared" si="107"/>
        <v>77</v>
      </c>
      <c r="L247" s="243">
        <f t="shared" si="108"/>
        <v>0.24444444444444444</v>
      </c>
      <c r="M247" s="239" t="s">
        <v>613</v>
      </c>
      <c r="N247" s="244">
        <v>43017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6">
        <v>100</v>
      </c>
      <c r="B248" s="237">
        <v>43013</v>
      </c>
      <c r="C248" s="237"/>
      <c r="D248" s="238" t="s">
        <v>477</v>
      </c>
      <c r="E248" s="239" t="s">
        <v>645</v>
      </c>
      <c r="F248" s="240">
        <v>145</v>
      </c>
      <c r="G248" s="239"/>
      <c r="H248" s="239">
        <v>179</v>
      </c>
      <c r="I248" s="241">
        <v>180</v>
      </c>
      <c r="J248" s="242" t="s">
        <v>777</v>
      </c>
      <c r="K248" s="212">
        <f t="shared" si="107"/>
        <v>34</v>
      </c>
      <c r="L248" s="243">
        <f t="shared" si="108"/>
        <v>0.23448275862068965</v>
      </c>
      <c r="M248" s="239" t="s">
        <v>613</v>
      </c>
      <c r="N248" s="244">
        <v>43025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101</v>
      </c>
      <c r="B249" s="237">
        <v>43014</v>
      </c>
      <c r="C249" s="237"/>
      <c r="D249" s="238" t="s">
        <v>342</v>
      </c>
      <c r="E249" s="239" t="s">
        <v>645</v>
      </c>
      <c r="F249" s="240">
        <v>256</v>
      </c>
      <c r="G249" s="239"/>
      <c r="H249" s="239">
        <v>323</v>
      </c>
      <c r="I249" s="241">
        <v>320</v>
      </c>
      <c r="J249" s="242" t="s">
        <v>703</v>
      </c>
      <c r="K249" s="212">
        <f t="shared" si="107"/>
        <v>67</v>
      </c>
      <c r="L249" s="243">
        <f t="shared" si="108"/>
        <v>0.26171875</v>
      </c>
      <c r="M249" s="239" t="s">
        <v>613</v>
      </c>
      <c r="N249" s="244">
        <v>43067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102</v>
      </c>
      <c r="B250" s="237">
        <v>43017</v>
      </c>
      <c r="C250" s="237"/>
      <c r="D250" s="238" t="s">
        <v>360</v>
      </c>
      <c r="E250" s="239" t="s">
        <v>645</v>
      </c>
      <c r="F250" s="240">
        <v>137.5</v>
      </c>
      <c r="G250" s="239"/>
      <c r="H250" s="239">
        <v>184</v>
      </c>
      <c r="I250" s="241">
        <v>183</v>
      </c>
      <c r="J250" s="242" t="s">
        <v>778</v>
      </c>
      <c r="K250" s="212">
        <f t="shared" si="107"/>
        <v>46.5</v>
      </c>
      <c r="L250" s="243">
        <f t="shared" si="108"/>
        <v>0.33818181818181819</v>
      </c>
      <c r="M250" s="239" t="s">
        <v>613</v>
      </c>
      <c r="N250" s="244">
        <v>43108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6">
        <v>103</v>
      </c>
      <c r="B251" s="237">
        <v>43018</v>
      </c>
      <c r="C251" s="237"/>
      <c r="D251" s="238" t="s">
        <v>779</v>
      </c>
      <c r="E251" s="239" t="s">
        <v>645</v>
      </c>
      <c r="F251" s="240">
        <v>125.5</v>
      </c>
      <c r="G251" s="239"/>
      <c r="H251" s="239">
        <v>158</v>
      </c>
      <c r="I251" s="241">
        <v>155</v>
      </c>
      <c r="J251" s="242" t="s">
        <v>780</v>
      </c>
      <c r="K251" s="212">
        <f t="shared" si="107"/>
        <v>32.5</v>
      </c>
      <c r="L251" s="243">
        <f t="shared" si="108"/>
        <v>0.25896414342629481</v>
      </c>
      <c r="M251" s="239" t="s">
        <v>613</v>
      </c>
      <c r="N251" s="244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6">
        <v>104</v>
      </c>
      <c r="B252" s="237">
        <v>43018</v>
      </c>
      <c r="C252" s="237"/>
      <c r="D252" s="238" t="s">
        <v>781</v>
      </c>
      <c r="E252" s="239" t="s">
        <v>645</v>
      </c>
      <c r="F252" s="240">
        <v>895</v>
      </c>
      <c r="G252" s="239"/>
      <c r="H252" s="239">
        <v>1122.5</v>
      </c>
      <c r="I252" s="241">
        <v>1078</v>
      </c>
      <c r="J252" s="242" t="s">
        <v>782</v>
      </c>
      <c r="K252" s="212">
        <v>227.5</v>
      </c>
      <c r="L252" s="243">
        <v>0.25418994413407803</v>
      </c>
      <c r="M252" s="239" t="s">
        <v>613</v>
      </c>
      <c r="N252" s="244">
        <v>43117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105</v>
      </c>
      <c r="B253" s="237">
        <v>43020</v>
      </c>
      <c r="C253" s="237"/>
      <c r="D253" s="238" t="s">
        <v>351</v>
      </c>
      <c r="E253" s="239" t="s">
        <v>645</v>
      </c>
      <c r="F253" s="240">
        <v>525</v>
      </c>
      <c r="G253" s="239"/>
      <c r="H253" s="239">
        <v>629</v>
      </c>
      <c r="I253" s="241">
        <v>629</v>
      </c>
      <c r="J253" s="242" t="s">
        <v>703</v>
      </c>
      <c r="K253" s="212">
        <v>104</v>
      </c>
      <c r="L253" s="243">
        <v>0.19809523809523799</v>
      </c>
      <c r="M253" s="239" t="s">
        <v>613</v>
      </c>
      <c r="N253" s="244">
        <v>43119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106</v>
      </c>
      <c r="B254" s="237">
        <v>43046</v>
      </c>
      <c r="C254" s="237"/>
      <c r="D254" s="238" t="s">
        <v>397</v>
      </c>
      <c r="E254" s="239" t="s">
        <v>645</v>
      </c>
      <c r="F254" s="240">
        <v>740</v>
      </c>
      <c r="G254" s="239"/>
      <c r="H254" s="239">
        <v>892.5</v>
      </c>
      <c r="I254" s="241">
        <v>900</v>
      </c>
      <c r="J254" s="242" t="s">
        <v>783</v>
      </c>
      <c r="K254" s="212">
        <f t="shared" ref="K254:K256" si="109">H254-F254</f>
        <v>152.5</v>
      </c>
      <c r="L254" s="243">
        <f t="shared" ref="L254:L256" si="110">K254/F254</f>
        <v>0.20608108108108109</v>
      </c>
      <c r="M254" s="239" t="s">
        <v>613</v>
      </c>
      <c r="N254" s="244">
        <v>43052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5">
        <v>107</v>
      </c>
      <c r="B255" s="206">
        <v>43073</v>
      </c>
      <c r="C255" s="206"/>
      <c r="D255" s="207" t="s">
        <v>784</v>
      </c>
      <c r="E255" s="208" t="s">
        <v>645</v>
      </c>
      <c r="F255" s="209">
        <v>118.5</v>
      </c>
      <c r="G255" s="208"/>
      <c r="H255" s="208">
        <v>143.5</v>
      </c>
      <c r="I255" s="210">
        <v>145</v>
      </c>
      <c r="J255" s="211" t="s">
        <v>635</v>
      </c>
      <c r="K255" s="212">
        <f t="shared" si="109"/>
        <v>25</v>
      </c>
      <c r="L255" s="213">
        <f t="shared" si="110"/>
        <v>0.2109704641350211</v>
      </c>
      <c r="M255" s="208" t="s">
        <v>613</v>
      </c>
      <c r="N255" s="214">
        <v>43097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5">
        <v>108</v>
      </c>
      <c r="B256" s="216">
        <v>43090</v>
      </c>
      <c r="C256" s="216"/>
      <c r="D256" s="217" t="s">
        <v>445</v>
      </c>
      <c r="E256" s="218" t="s">
        <v>645</v>
      </c>
      <c r="F256" s="219">
        <v>715</v>
      </c>
      <c r="G256" s="219"/>
      <c r="H256" s="220">
        <v>500</v>
      </c>
      <c r="I256" s="220">
        <v>872</v>
      </c>
      <c r="J256" s="221" t="s">
        <v>785</v>
      </c>
      <c r="K256" s="222">
        <f t="shared" si="109"/>
        <v>-215</v>
      </c>
      <c r="L256" s="223">
        <f t="shared" si="110"/>
        <v>-0.30069930069930068</v>
      </c>
      <c r="M256" s="219" t="s">
        <v>626</v>
      </c>
      <c r="N256" s="216">
        <v>43670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5">
        <v>109</v>
      </c>
      <c r="B257" s="206">
        <v>43098</v>
      </c>
      <c r="C257" s="206"/>
      <c r="D257" s="207" t="s">
        <v>628</v>
      </c>
      <c r="E257" s="208" t="s">
        <v>645</v>
      </c>
      <c r="F257" s="209">
        <v>435</v>
      </c>
      <c r="G257" s="208"/>
      <c r="H257" s="208">
        <v>542.5</v>
      </c>
      <c r="I257" s="210">
        <v>539</v>
      </c>
      <c r="J257" s="211" t="s">
        <v>703</v>
      </c>
      <c r="K257" s="212">
        <v>107.5</v>
      </c>
      <c r="L257" s="213">
        <v>0.247126436781609</v>
      </c>
      <c r="M257" s="208" t="s">
        <v>613</v>
      </c>
      <c r="N257" s="214">
        <v>43206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5">
        <v>110</v>
      </c>
      <c r="B258" s="206">
        <v>43098</v>
      </c>
      <c r="C258" s="206"/>
      <c r="D258" s="207" t="s">
        <v>584</v>
      </c>
      <c r="E258" s="208" t="s">
        <v>645</v>
      </c>
      <c r="F258" s="209">
        <v>885</v>
      </c>
      <c r="G258" s="208"/>
      <c r="H258" s="208">
        <v>1090</v>
      </c>
      <c r="I258" s="210">
        <v>1084</v>
      </c>
      <c r="J258" s="211" t="s">
        <v>703</v>
      </c>
      <c r="K258" s="212">
        <v>205</v>
      </c>
      <c r="L258" s="213">
        <v>0.23163841807909599</v>
      </c>
      <c r="M258" s="208" t="s">
        <v>613</v>
      </c>
      <c r="N258" s="214">
        <v>43213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5">
        <v>111</v>
      </c>
      <c r="B259" s="246">
        <v>43192</v>
      </c>
      <c r="C259" s="246"/>
      <c r="D259" s="224" t="s">
        <v>786</v>
      </c>
      <c r="E259" s="219" t="s">
        <v>645</v>
      </c>
      <c r="F259" s="247">
        <v>478.5</v>
      </c>
      <c r="G259" s="219"/>
      <c r="H259" s="219">
        <v>442</v>
      </c>
      <c r="I259" s="220">
        <v>613</v>
      </c>
      <c r="J259" s="221" t="s">
        <v>787</v>
      </c>
      <c r="K259" s="222">
        <f t="shared" ref="K259:K262" si="111">H259-F259</f>
        <v>-36.5</v>
      </c>
      <c r="L259" s="223">
        <f t="shared" ref="L259:L262" si="112">K259/F259</f>
        <v>-7.6280041797283177E-2</v>
      </c>
      <c r="M259" s="219" t="s">
        <v>626</v>
      </c>
      <c r="N259" s="216">
        <v>43762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5">
        <v>112</v>
      </c>
      <c r="B260" s="216">
        <v>43194</v>
      </c>
      <c r="C260" s="216"/>
      <c r="D260" s="217" t="s">
        <v>788</v>
      </c>
      <c r="E260" s="218" t="s">
        <v>645</v>
      </c>
      <c r="F260" s="219">
        <f>141.5-7.3</f>
        <v>134.19999999999999</v>
      </c>
      <c r="G260" s="219"/>
      <c r="H260" s="220">
        <v>77</v>
      </c>
      <c r="I260" s="220">
        <v>180</v>
      </c>
      <c r="J260" s="221" t="s">
        <v>789</v>
      </c>
      <c r="K260" s="222">
        <f t="shared" si="111"/>
        <v>-57.199999999999989</v>
      </c>
      <c r="L260" s="223">
        <f t="shared" si="112"/>
        <v>-0.42622950819672129</v>
      </c>
      <c r="M260" s="219" t="s">
        <v>626</v>
      </c>
      <c r="N260" s="216">
        <v>43522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5">
        <v>113</v>
      </c>
      <c r="B261" s="216">
        <v>43209</v>
      </c>
      <c r="C261" s="216"/>
      <c r="D261" s="217" t="s">
        <v>790</v>
      </c>
      <c r="E261" s="218" t="s">
        <v>645</v>
      </c>
      <c r="F261" s="219">
        <v>430</v>
      </c>
      <c r="G261" s="219"/>
      <c r="H261" s="220">
        <v>220</v>
      </c>
      <c r="I261" s="220">
        <v>537</v>
      </c>
      <c r="J261" s="221" t="s">
        <v>791</v>
      </c>
      <c r="K261" s="222">
        <f t="shared" si="111"/>
        <v>-210</v>
      </c>
      <c r="L261" s="223">
        <f t="shared" si="112"/>
        <v>-0.48837209302325579</v>
      </c>
      <c r="M261" s="219" t="s">
        <v>626</v>
      </c>
      <c r="N261" s="216">
        <v>43252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114</v>
      </c>
      <c r="B262" s="237">
        <v>43220</v>
      </c>
      <c r="C262" s="237"/>
      <c r="D262" s="238" t="s">
        <v>398</v>
      </c>
      <c r="E262" s="239" t="s">
        <v>645</v>
      </c>
      <c r="F262" s="239">
        <v>153.5</v>
      </c>
      <c r="G262" s="239"/>
      <c r="H262" s="239">
        <v>196</v>
      </c>
      <c r="I262" s="241">
        <v>196</v>
      </c>
      <c r="J262" s="211" t="s">
        <v>792</v>
      </c>
      <c r="K262" s="212">
        <f t="shared" si="111"/>
        <v>42.5</v>
      </c>
      <c r="L262" s="213">
        <f t="shared" si="112"/>
        <v>0.27687296416938112</v>
      </c>
      <c r="M262" s="208" t="s">
        <v>613</v>
      </c>
      <c r="N262" s="214">
        <v>43605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5">
        <v>115</v>
      </c>
      <c r="B263" s="216">
        <v>43306</v>
      </c>
      <c r="C263" s="216"/>
      <c r="D263" s="217" t="s">
        <v>762</v>
      </c>
      <c r="E263" s="218" t="s">
        <v>645</v>
      </c>
      <c r="F263" s="219">
        <v>27.5</v>
      </c>
      <c r="G263" s="219"/>
      <c r="H263" s="220">
        <v>13.1</v>
      </c>
      <c r="I263" s="220">
        <v>60</v>
      </c>
      <c r="J263" s="221" t="s">
        <v>793</v>
      </c>
      <c r="K263" s="222">
        <v>-14.4</v>
      </c>
      <c r="L263" s="223">
        <v>-0.52363636363636401</v>
      </c>
      <c r="M263" s="219" t="s">
        <v>626</v>
      </c>
      <c r="N263" s="216">
        <v>43138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5">
        <v>116</v>
      </c>
      <c r="B264" s="246">
        <v>43318</v>
      </c>
      <c r="C264" s="246"/>
      <c r="D264" s="224" t="s">
        <v>794</v>
      </c>
      <c r="E264" s="219" t="s">
        <v>645</v>
      </c>
      <c r="F264" s="219">
        <v>148.5</v>
      </c>
      <c r="G264" s="219"/>
      <c r="H264" s="219">
        <v>102</v>
      </c>
      <c r="I264" s="220">
        <v>182</v>
      </c>
      <c r="J264" s="221" t="s">
        <v>795</v>
      </c>
      <c r="K264" s="222">
        <f>H264-F264</f>
        <v>-46.5</v>
      </c>
      <c r="L264" s="223">
        <f>K264/F264</f>
        <v>-0.31313131313131315</v>
      </c>
      <c r="M264" s="219" t="s">
        <v>626</v>
      </c>
      <c r="N264" s="216">
        <v>43661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5">
        <v>117</v>
      </c>
      <c r="B265" s="206">
        <v>43335</v>
      </c>
      <c r="C265" s="206"/>
      <c r="D265" s="207" t="s">
        <v>796</v>
      </c>
      <c r="E265" s="208" t="s">
        <v>645</v>
      </c>
      <c r="F265" s="239">
        <v>285</v>
      </c>
      <c r="G265" s="208"/>
      <c r="H265" s="208">
        <v>355</v>
      </c>
      <c r="I265" s="210">
        <v>364</v>
      </c>
      <c r="J265" s="211" t="s">
        <v>797</v>
      </c>
      <c r="K265" s="212">
        <v>70</v>
      </c>
      <c r="L265" s="213">
        <v>0.24561403508771901</v>
      </c>
      <c r="M265" s="208" t="s">
        <v>613</v>
      </c>
      <c r="N265" s="214">
        <v>43455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5">
        <v>118</v>
      </c>
      <c r="B266" s="206">
        <v>43341</v>
      </c>
      <c r="C266" s="206"/>
      <c r="D266" s="207" t="s">
        <v>386</v>
      </c>
      <c r="E266" s="208" t="s">
        <v>645</v>
      </c>
      <c r="F266" s="239">
        <v>525</v>
      </c>
      <c r="G266" s="208"/>
      <c r="H266" s="208">
        <v>585</v>
      </c>
      <c r="I266" s="210">
        <v>635</v>
      </c>
      <c r="J266" s="211" t="s">
        <v>798</v>
      </c>
      <c r="K266" s="212">
        <f t="shared" ref="K266:K283" si="113">H266-F266</f>
        <v>60</v>
      </c>
      <c r="L266" s="213">
        <f t="shared" ref="L266:L283" si="114">K266/F266</f>
        <v>0.11428571428571428</v>
      </c>
      <c r="M266" s="208" t="s">
        <v>613</v>
      </c>
      <c r="N266" s="214">
        <v>43662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5">
        <v>119</v>
      </c>
      <c r="B267" s="206">
        <v>43395</v>
      </c>
      <c r="C267" s="206"/>
      <c r="D267" s="207" t="s">
        <v>370</v>
      </c>
      <c r="E267" s="208" t="s">
        <v>645</v>
      </c>
      <c r="F267" s="239">
        <v>475</v>
      </c>
      <c r="G267" s="208"/>
      <c r="H267" s="208">
        <v>574</v>
      </c>
      <c r="I267" s="210">
        <v>570</v>
      </c>
      <c r="J267" s="211" t="s">
        <v>703</v>
      </c>
      <c r="K267" s="212">
        <f t="shared" si="113"/>
        <v>99</v>
      </c>
      <c r="L267" s="213">
        <f t="shared" si="114"/>
        <v>0.20842105263157895</v>
      </c>
      <c r="M267" s="208" t="s">
        <v>613</v>
      </c>
      <c r="N267" s="214">
        <v>43403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120</v>
      </c>
      <c r="B268" s="237">
        <v>43397</v>
      </c>
      <c r="C268" s="237"/>
      <c r="D268" s="238" t="s">
        <v>393</v>
      </c>
      <c r="E268" s="239" t="s">
        <v>645</v>
      </c>
      <c r="F268" s="239">
        <v>707.5</v>
      </c>
      <c r="G268" s="239"/>
      <c r="H268" s="239">
        <v>872</v>
      </c>
      <c r="I268" s="241">
        <v>872</v>
      </c>
      <c r="J268" s="242" t="s">
        <v>703</v>
      </c>
      <c r="K268" s="212">
        <f t="shared" si="113"/>
        <v>164.5</v>
      </c>
      <c r="L268" s="243">
        <f t="shared" si="114"/>
        <v>0.23250883392226149</v>
      </c>
      <c r="M268" s="239" t="s">
        <v>613</v>
      </c>
      <c r="N268" s="244">
        <v>43482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121</v>
      </c>
      <c r="B269" s="237">
        <v>43398</v>
      </c>
      <c r="C269" s="237"/>
      <c r="D269" s="238" t="s">
        <v>799</v>
      </c>
      <c r="E269" s="239" t="s">
        <v>645</v>
      </c>
      <c r="F269" s="239">
        <v>162</v>
      </c>
      <c r="G269" s="239"/>
      <c r="H269" s="239">
        <v>204</v>
      </c>
      <c r="I269" s="241">
        <v>209</v>
      </c>
      <c r="J269" s="242" t="s">
        <v>800</v>
      </c>
      <c r="K269" s="212">
        <f t="shared" si="113"/>
        <v>42</v>
      </c>
      <c r="L269" s="243">
        <f t="shared" si="114"/>
        <v>0.25925925925925924</v>
      </c>
      <c r="M269" s="239" t="s">
        <v>613</v>
      </c>
      <c r="N269" s="244">
        <v>43539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6">
        <v>122</v>
      </c>
      <c r="B270" s="237">
        <v>43399</v>
      </c>
      <c r="C270" s="237"/>
      <c r="D270" s="238" t="s">
        <v>496</v>
      </c>
      <c r="E270" s="239" t="s">
        <v>645</v>
      </c>
      <c r="F270" s="239">
        <v>240</v>
      </c>
      <c r="G270" s="239"/>
      <c r="H270" s="239">
        <v>297</v>
      </c>
      <c r="I270" s="241">
        <v>297</v>
      </c>
      <c r="J270" s="242" t="s">
        <v>703</v>
      </c>
      <c r="K270" s="248">
        <f t="shared" si="113"/>
        <v>57</v>
      </c>
      <c r="L270" s="243">
        <f t="shared" si="114"/>
        <v>0.23749999999999999</v>
      </c>
      <c r="M270" s="239" t="s">
        <v>613</v>
      </c>
      <c r="N270" s="244">
        <v>43417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5">
        <v>123</v>
      </c>
      <c r="B271" s="206">
        <v>43439</v>
      </c>
      <c r="C271" s="206"/>
      <c r="D271" s="207" t="s">
        <v>801</v>
      </c>
      <c r="E271" s="208" t="s">
        <v>645</v>
      </c>
      <c r="F271" s="208">
        <v>202.5</v>
      </c>
      <c r="G271" s="208"/>
      <c r="H271" s="208">
        <v>255</v>
      </c>
      <c r="I271" s="210">
        <v>252</v>
      </c>
      <c r="J271" s="211" t="s">
        <v>703</v>
      </c>
      <c r="K271" s="212">
        <f t="shared" si="113"/>
        <v>52.5</v>
      </c>
      <c r="L271" s="213">
        <f t="shared" si="114"/>
        <v>0.25925925925925924</v>
      </c>
      <c r="M271" s="208" t="s">
        <v>613</v>
      </c>
      <c r="N271" s="214">
        <v>43542</v>
      </c>
      <c r="O271" s="1"/>
      <c r="P271" s="1"/>
      <c r="Q271" s="1"/>
      <c r="R271" s="6" t="s">
        <v>802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6">
        <v>124</v>
      </c>
      <c r="B272" s="237">
        <v>43465</v>
      </c>
      <c r="C272" s="206"/>
      <c r="D272" s="238" t="s">
        <v>426</v>
      </c>
      <c r="E272" s="239" t="s">
        <v>645</v>
      </c>
      <c r="F272" s="239">
        <v>710</v>
      </c>
      <c r="G272" s="239"/>
      <c r="H272" s="239">
        <v>866</v>
      </c>
      <c r="I272" s="241">
        <v>866</v>
      </c>
      <c r="J272" s="242" t="s">
        <v>703</v>
      </c>
      <c r="K272" s="212">
        <f t="shared" si="113"/>
        <v>156</v>
      </c>
      <c r="L272" s="213">
        <f t="shared" si="114"/>
        <v>0.21971830985915494</v>
      </c>
      <c r="M272" s="208" t="s">
        <v>613</v>
      </c>
      <c r="N272" s="214">
        <v>43553</v>
      </c>
      <c r="O272" s="1"/>
      <c r="P272" s="1"/>
      <c r="Q272" s="1"/>
      <c r="R272" s="6" t="s">
        <v>802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125</v>
      </c>
      <c r="B273" s="237">
        <v>43522</v>
      </c>
      <c r="C273" s="237"/>
      <c r="D273" s="238" t="s">
        <v>154</v>
      </c>
      <c r="E273" s="239" t="s">
        <v>645</v>
      </c>
      <c r="F273" s="239">
        <v>337.25</v>
      </c>
      <c r="G273" s="239"/>
      <c r="H273" s="239">
        <v>398.5</v>
      </c>
      <c r="I273" s="241">
        <v>411</v>
      </c>
      <c r="J273" s="211" t="s">
        <v>803</v>
      </c>
      <c r="K273" s="212">
        <f t="shared" si="113"/>
        <v>61.25</v>
      </c>
      <c r="L273" s="213">
        <f t="shared" si="114"/>
        <v>0.1816160118606375</v>
      </c>
      <c r="M273" s="208" t="s">
        <v>613</v>
      </c>
      <c r="N273" s="214">
        <v>43760</v>
      </c>
      <c r="O273" s="1"/>
      <c r="P273" s="1"/>
      <c r="Q273" s="1"/>
      <c r="R273" s="6" t="s">
        <v>802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9">
        <v>126</v>
      </c>
      <c r="B274" s="250">
        <v>43559</v>
      </c>
      <c r="C274" s="250"/>
      <c r="D274" s="251" t="s">
        <v>804</v>
      </c>
      <c r="E274" s="252" t="s">
        <v>645</v>
      </c>
      <c r="F274" s="252">
        <v>130</v>
      </c>
      <c r="G274" s="252"/>
      <c r="H274" s="252">
        <v>65</v>
      </c>
      <c r="I274" s="253">
        <v>158</v>
      </c>
      <c r="J274" s="221" t="s">
        <v>805</v>
      </c>
      <c r="K274" s="222">
        <f t="shared" si="113"/>
        <v>-65</v>
      </c>
      <c r="L274" s="223">
        <f t="shared" si="114"/>
        <v>-0.5</v>
      </c>
      <c r="M274" s="219" t="s">
        <v>626</v>
      </c>
      <c r="N274" s="216">
        <v>43726</v>
      </c>
      <c r="O274" s="1"/>
      <c r="P274" s="1"/>
      <c r="Q274" s="1"/>
      <c r="R274" s="6" t="s">
        <v>806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127</v>
      </c>
      <c r="B275" s="237">
        <v>43017</v>
      </c>
      <c r="C275" s="237"/>
      <c r="D275" s="238" t="s">
        <v>187</v>
      </c>
      <c r="E275" s="239" t="s">
        <v>645</v>
      </c>
      <c r="F275" s="239">
        <v>141.5</v>
      </c>
      <c r="G275" s="239"/>
      <c r="H275" s="239">
        <v>183.5</v>
      </c>
      <c r="I275" s="241">
        <v>210</v>
      </c>
      <c r="J275" s="211" t="s">
        <v>800</v>
      </c>
      <c r="K275" s="212">
        <f t="shared" si="113"/>
        <v>42</v>
      </c>
      <c r="L275" s="213">
        <f t="shared" si="114"/>
        <v>0.29681978798586572</v>
      </c>
      <c r="M275" s="208" t="s">
        <v>613</v>
      </c>
      <c r="N275" s="214">
        <v>43042</v>
      </c>
      <c r="O275" s="1"/>
      <c r="P275" s="1"/>
      <c r="Q275" s="1"/>
      <c r="R275" s="6" t="s">
        <v>806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9">
        <v>128</v>
      </c>
      <c r="B276" s="250">
        <v>43074</v>
      </c>
      <c r="C276" s="250"/>
      <c r="D276" s="251" t="s">
        <v>807</v>
      </c>
      <c r="E276" s="252" t="s">
        <v>645</v>
      </c>
      <c r="F276" s="247">
        <v>172</v>
      </c>
      <c r="G276" s="252"/>
      <c r="H276" s="252">
        <v>155.25</v>
      </c>
      <c r="I276" s="253">
        <v>230</v>
      </c>
      <c r="J276" s="221" t="s">
        <v>808</v>
      </c>
      <c r="K276" s="222">
        <f t="shared" si="113"/>
        <v>-16.75</v>
      </c>
      <c r="L276" s="223">
        <f t="shared" si="114"/>
        <v>-9.7383720930232565E-2</v>
      </c>
      <c r="M276" s="219" t="s">
        <v>626</v>
      </c>
      <c r="N276" s="216">
        <v>43787</v>
      </c>
      <c r="O276" s="1"/>
      <c r="P276" s="1"/>
      <c r="Q276" s="1"/>
      <c r="R276" s="6" t="s">
        <v>806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6">
        <v>129</v>
      </c>
      <c r="B277" s="237">
        <v>43398</v>
      </c>
      <c r="C277" s="237"/>
      <c r="D277" s="238" t="s">
        <v>109</v>
      </c>
      <c r="E277" s="239" t="s">
        <v>645</v>
      </c>
      <c r="F277" s="239">
        <v>698.5</v>
      </c>
      <c r="G277" s="239"/>
      <c r="H277" s="239">
        <v>890</v>
      </c>
      <c r="I277" s="241">
        <v>890</v>
      </c>
      <c r="J277" s="211" t="s">
        <v>809</v>
      </c>
      <c r="K277" s="212">
        <f t="shared" si="113"/>
        <v>191.5</v>
      </c>
      <c r="L277" s="213">
        <f t="shared" si="114"/>
        <v>0.27415891195418757</v>
      </c>
      <c r="M277" s="208" t="s">
        <v>613</v>
      </c>
      <c r="N277" s="214">
        <v>44328</v>
      </c>
      <c r="O277" s="1"/>
      <c r="P277" s="1"/>
      <c r="Q277" s="1"/>
      <c r="R277" s="6" t="s">
        <v>802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130</v>
      </c>
      <c r="B278" s="237">
        <v>42877</v>
      </c>
      <c r="C278" s="237"/>
      <c r="D278" s="238" t="s">
        <v>385</v>
      </c>
      <c r="E278" s="239" t="s">
        <v>645</v>
      </c>
      <c r="F278" s="239">
        <v>127.6</v>
      </c>
      <c r="G278" s="239"/>
      <c r="H278" s="239">
        <v>138</v>
      </c>
      <c r="I278" s="241">
        <v>190</v>
      </c>
      <c r="J278" s="211" t="s">
        <v>810</v>
      </c>
      <c r="K278" s="212">
        <f t="shared" si="113"/>
        <v>10.400000000000006</v>
      </c>
      <c r="L278" s="213">
        <f t="shared" si="114"/>
        <v>8.1504702194357417E-2</v>
      </c>
      <c r="M278" s="208" t="s">
        <v>613</v>
      </c>
      <c r="N278" s="214">
        <v>43774</v>
      </c>
      <c r="O278" s="1"/>
      <c r="P278" s="1"/>
      <c r="Q278" s="1"/>
      <c r="R278" s="6" t="s">
        <v>806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6">
        <v>131</v>
      </c>
      <c r="B279" s="237">
        <v>43158</v>
      </c>
      <c r="C279" s="237"/>
      <c r="D279" s="238" t="s">
        <v>811</v>
      </c>
      <c r="E279" s="239" t="s">
        <v>645</v>
      </c>
      <c r="F279" s="239">
        <v>317</v>
      </c>
      <c r="G279" s="239"/>
      <c r="H279" s="239">
        <v>382.5</v>
      </c>
      <c r="I279" s="241">
        <v>398</v>
      </c>
      <c r="J279" s="211" t="s">
        <v>812</v>
      </c>
      <c r="K279" s="212">
        <f t="shared" si="113"/>
        <v>65.5</v>
      </c>
      <c r="L279" s="213">
        <f t="shared" si="114"/>
        <v>0.20662460567823343</v>
      </c>
      <c r="M279" s="208" t="s">
        <v>613</v>
      </c>
      <c r="N279" s="214">
        <v>44238</v>
      </c>
      <c r="O279" s="1"/>
      <c r="P279" s="1"/>
      <c r="Q279" s="1"/>
      <c r="R279" s="6" t="s">
        <v>806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9">
        <v>132</v>
      </c>
      <c r="B280" s="250">
        <v>43164</v>
      </c>
      <c r="C280" s="250"/>
      <c r="D280" s="251" t="s">
        <v>146</v>
      </c>
      <c r="E280" s="252" t="s">
        <v>645</v>
      </c>
      <c r="F280" s="247">
        <f>510-14.4</f>
        <v>495.6</v>
      </c>
      <c r="G280" s="252"/>
      <c r="H280" s="252">
        <v>350</v>
      </c>
      <c r="I280" s="253">
        <v>672</v>
      </c>
      <c r="J280" s="221" t="s">
        <v>813</v>
      </c>
      <c r="K280" s="222">
        <f t="shared" si="113"/>
        <v>-145.60000000000002</v>
      </c>
      <c r="L280" s="223">
        <f t="shared" si="114"/>
        <v>-0.29378531073446329</v>
      </c>
      <c r="M280" s="219" t="s">
        <v>626</v>
      </c>
      <c r="N280" s="216">
        <v>43887</v>
      </c>
      <c r="O280" s="1"/>
      <c r="P280" s="1"/>
      <c r="Q280" s="1"/>
      <c r="R280" s="6" t="s">
        <v>802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9">
        <v>133</v>
      </c>
      <c r="B281" s="250">
        <v>43237</v>
      </c>
      <c r="C281" s="250"/>
      <c r="D281" s="251" t="s">
        <v>488</v>
      </c>
      <c r="E281" s="252" t="s">
        <v>645</v>
      </c>
      <c r="F281" s="247">
        <v>230.3</v>
      </c>
      <c r="G281" s="252"/>
      <c r="H281" s="252">
        <v>102.5</v>
      </c>
      <c r="I281" s="253">
        <v>348</v>
      </c>
      <c r="J281" s="221" t="s">
        <v>814</v>
      </c>
      <c r="K281" s="222">
        <f t="shared" si="113"/>
        <v>-127.80000000000001</v>
      </c>
      <c r="L281" s="223">
        <f t="shared" si="114"/>
        <v>-0.55492835432045162</v>
      </c>
      <c r="M281" s="219" t="s">
        <v>626</v>
      </c>
      <c r="N281" s="216">
        <v>43896</v>
      </c>
      <c r="O281" s="1"/>
      <c r="P281" s="1"/>
      <c r="Q281" s="1"/>
      <c r="R281" s="6" t="s">
        <v>802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134</v>
      </c>
      <c r="B282" s="237">
        <v>43258</v>
      </c>
      <c r="C282" s="237"/>
      <c r="D282" s="238" t="s">
        <v>450</v>
      </c>
      <c r="E282" s="239" t="s">
        <v>645</v>
      </c>
      <c r="F282" s="239">
        <f>342.5-5.1</f>
        <v>337.4</v>
      </c>
      <c r="G282" s="239"/>
      <c r="H282" s="239">
        <v>412.5</v>
      </c>
      <c r="I282" s="241">
        <v>439</v>
      </c>
      <c r="J282" s="211" t="s">
        <v>815</v>
      </c>
      <c r="K282" s="212">
        <f t="shared" si="113"/>
        <v>75.100000000000023</v>
      </c>
      <c r="L282" s="213">
        <f t="shared" si="114"/>
        <v>0.22258446947243635</v>
      </c>
      <c r="M282" s="208" t="s">
        <v>613</v>
      </c>
      <c r="N282" s="214">
        <v>44230</v>
      </c>
      <c r="O282" s="1"/>
      <c r="P282" s="1"/>
      <c r="Q282" s="1"/>
      <c r="R282" s="6" t="s">
        <v>806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0">
        <v>135</v>
      </c>
      <c r="B283" s="229">
        <v>43285</v>
      </c>
      <c r="C283" s="229"/>
      <c r="D283" s="230" t="s">
        <v>56</v>
      </c>
      <c r="E283" s="231" t="s">
        <v>645</v>
      </c>
      <c r="F283" s="231">
        <f>127.5-5.53</f>
        <v>121.97</v>
      </c>
      <c r="G283" s="232"/>
      <c r="H283" s="232">
        <v>122.5</v>
      </c>
      <c r="I283" s="232">
        <v>170</v>
      </c>
      <c r="J283" s="233" t="s">
        <v>849</v>
      </c>
      <c r="K283" s="234">
        <f t="shared" si="113"/>
        <v>0.53000000000000114</v>
      </c>
      <c r="L283" s="235">
        <f t="shared" si="114"/>
        <v>4.3453308190538747E-3</v>
      </c>
      <c r="M283" s="231" t="s">
        <v>736</v>
      </c>
      <c r="N283" s="229">
        <v>44431</v>
      </c>
      <c r="O283" s="1"/>
      <c r="P283" s="1"/>
      <c r="Q283" s="1"/>
      <c r="R283" s="6" t="s">
        <v>802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9">
        <v>136</v>
      </c>
      <c r="B284" s="250">
        <v>43294</v>
      </c>
      <c r="C284" s="250"/>
      <c r="D284" s="251" t="s">
        <v>372</v>
      </c>
      <c r="E284" s="252" t="s">
        <v>645</v>
      </c>
      <c r="F284" s="247">
        <v>46.5</v>
      </c>
      <c r="G284" s="252"/>
      <c r="H284" s="252">
        <v>17</v>
      </c>
      <c r="I284" s="253">
        <v>59</v>
      </c>
      <c r="J284" s="221" t="s">
        <v>816</v>
      </c>
      <c r="K284" s="222">
        <f t="shared" ref="K284:K292" si="115">H284-F284</f>
        <v>-29.5</v>
      </c>
      <c r="L284" s="223">
        <f t="shared" ref="L284:L292" si="116">K284/F284</f>
        <v>-0.63440860215053763</v>
      </c>
      <c r="M284" s="219" t="s">
        <v>626</v>
      </c>
      <c r="N284" s="216">
        <v>43887</v>
      </c>
      <c r="O284" s="1"/>
      <c r="P284" s="1"/>
      <c r="Q284" s="1"/>
      <c r="R284" s="6" t="s">
        <v>802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137</v>
      </c>
      <c r="B285" s="237">
        <v>43396</v>
      </c>
      <c r="C285" s="237"/>
      <c r="D285" s="238" t="s">
        <v>428</v>
      </c>
      <c r="E285" s="239" t="s">
        <v>645</v>
      </c>
      <c r="F285" s="239">
        <v>156.5</v>
      </c>
      <c r="G285" s="239"/>
      <c r="H285" s="239">
        <v>207.5</v>
      </c>
      <c r="I285" s="241">
        <v>191</v>
      </c>
      <c r="J285" s="211" t="s">
        <v>703</v>
      </c>
      <c r="K285" s="212">
        <f t="shared" si="115"/>
        <v>51</v>
      </c>
      <c r="L285" s="213">
        <f t="shared" si="116"/>
        <v>0.32587859424920129</v>
      </c>
      <c r="M285" s="208" t="s">
        <v>613</v>
      </c>
      <c r="N285" s="214">
        <v>44369</v>
      </c>
      <c r="O285" s="1"/>
      <c r="P285" s="1"/>
      <c r="Q285" s="1"/>
      <c r="R285" s="6" t="s">
        <v>802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138</v>
      </c>
      <c r="B286" s="237">
        <v>43439</v>
      </c>
      <c r="C286" s="237"/>
      <c r="D286" s="238" t="s">
        <v>332</v>
      </c>
      <c r="E286" s="239" t="s">
        <v>645</v>
      </c>
      <c r="F286" s="239">
        <v>259.5</v>
      </c>
      <c r="G286" s="239"/>
      <c r="H286" s="239">
        <v>320</v>
      </c>
      <c r="I286" s="241">
        <v>320</v>
      </c>
      <c r="J286" s="211" t="s">
        <v>703</v>
      </c>
      <c r="K286" s="212">
        <f t="shared" si="115"/>
        <v>60.5</v>
      </c>
      <c r="L286" s="213">
        <f t="shared" si="116"/>
        <v>0.23314065510597304</v>
      </c>
      <c r="M286" s="208" t="s">
        <v>613</v>
      </c>
      <c r="N286" s="214">
        <v>44323</v>
      </c>
      <c r="O286" s="1"/>
      <c r="P286" s="1"/>
      <c r="Q286" s="1"/>
      <c r="R286" s="6" t="s">
        <v>802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9">
        <v>139</v>
      </c>
      <c r="B287" s="250">
        <v>43439</v>
      </c>
      <c r="C287" s="250"/>
      <c r="D287" s="251" t="s">
        <v>817</v>
      </c>
      <c r="E287" s="252" t="s">
        <v>645</v>
      </c>
      <c r="F287" s="252">
        <v>715</v>
      </c>
      <c r="G287" s="252"/>
      <c r="H287" s="252">
        <v>445</v>
      </c>
      <c r="I287" s="253">
        <v>840</v>
      </c>
      <c r="J287" s="221" t="s">
        <v>818</v>
      </c>
      <c r="K287" s="222">
        <f t="shared" si="115"/>
        <v>-270</v>
      </c>
      <c r="L287" s="223">
        <f t="shared" si="116"/>
        <v>-0.3776223776223776</v>
      </c>
      <c r="M287" s="219" t="s">
        <v>626</v>
      </c>
      <c r="N287" s="216">
        <v>43800</v>
      </c>
      <c r="O287" s="1"/>
      <c r="P287" s="1"/>
      <c r="Q287" s="1"/>
      <c r="R287" s="6" t="s">
        <v>802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6">
        <v>140</v>
      </c>
      <c r="B288" s="237">
        <v>43469</v>
      </c>
      <c r="C288" s="237"/>
      <c r="D288" s="238" t="s">
        <v>159</v>
      </c>
      <c r="E288" s="239" t="s">
        <v>645</v>
      </c>
      <c r="F288" s="239">
        <v>875</v>
      </c>
      <c r="G288" s="239"/>
      <c r="H288" s="239">
        <v>1165</v>
      </c>
      <c r="I288" s="241">
        <v>1185</v>
      </c>
      <c r="J288" s="211" t="s">
        <v>819</v>
      </c>
      <c r="K288" s="212">
        <f t="shared" si="115"/>
        <v>290</v>
      </c>
      <c r="L288" s="213">
        <f t="shared" si="116"/>
        <v>0.33142857142857141</v>
      </c>
      <c r="M288" s="208" t="s">
        <v>613</v>
      </c>
      <c r="N288" s="214">
        <v>43847</v>
      </c>
      <c r="O288" s="1"/>
      <c r="P288" s="1"/>
      <c r="Q288" s="1"/>
      <c r="R288" s="6" t="s">
        <v>802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6">
        <v>141</v>
      </c>
      <c r="B289" s="237">
        <v>43559</v>
      </c>
      <c r="C289" s="237"/>
      <c r="D289" s="238" t="s">
        <v>348</v>
      </c>
      <c r="E289" s="239" t="s">
        <v>645</v>
      </c>
      <c r="F289" s="239">
        <f>387-14.63</f>
        <v>372.37</v>
      </c>
      <c r="G289" s="239"/>
      <c r="H289" s="239">
        <v>490</v>
      </c>
      <c r="I289" s="241">
        <v>490</v>
      </c>
      <c r="J289" s="211" t="s">
        <v>703</v>
      </c>
      <c r="K289" s="212">
        <f t="shared" si="115"/>
        <v>117.63</v>
      </c>
      <c r="L289" s="213">
        <f t="shared" si="116"/>
        <v>0.31589548030185027</v>
      </c>
      <c r="M289" s="208" t="s">
        <v>613</v>
      </c>
      <c r="N289" s="214">
        <v>43850</v>
      </c>
      <c r="O289" s="1"/>
      <c r="P289" s="1"/>
      <c r="Q289" s="1"/>
      <c r="R289" s="6" t="s">
        <v>802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9">
        <v>142</v>
      </c>
      <c r="B290" s="250">
        <v>43578</v>
      </c>
      <c r="C290" s="250"/>
      <c r="D290" s="251" t="s">
        <v>820</v>
      </c>
      <c r="E290" s="252" t="s">
        <v>615</v>
      </c>
      <c r="F290" s="252">
        <v>220</v>
      </c>
      <c r="G290" s="252"/>
      <c r="H290" s="252">
        <v>127.5</v>
      </c>
      <c r="I290" s="253">
        <v>284</v>
      </c>
      <c r="J290" s="221" t="s">
        <v>821</v>
      </c>
      <c r="K290" s="222">
        <f t="shared" si="115"/>
        <v>-92.5</v>
      </c>
      <c r="L290" s="223">
        <f t="shared" si="116"/>
        <v>-0.42045454545454547</v>
      </c>
      <c r="M290" s="219" t="s">
        <v>626</v>
      </c>
      <c r="N290" s="216">
        <v>43896</v>
      </c>
      <c r="O290" s="1"/>
      <c r="P290" s="1"/>
      <c r="Q290" s="1"/>
      <c r="R290" s="6" t="s">
        <v>802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6">
        <v>143</v>
      </c>
      <c r="B291" s="237">
        <v>43622</v>
      </c>
      <c r="C291" s="237"/>
      <c r="D291" s="238" t="s">
        <v>497</v>
      </c>
      <c r="E291" s="239" t="s">
        <v>615</v>
      </c>
      <c r="F291" s="239">
        <v>332.8</v>
      </c>
      <c r="G291" s="239"/>
      <c r="H291" s="239">
        <v>405</v>
      </c>
      <c r="I291" s="241">
        <v>419</v>
      </c>
      <c r="J291" s="211" t="s">
        <v>822</v>
      </c>
      <c r="K291" s="212">
        <f t="shared" si="115"/>
        <v>72.199999999999989</v>
      </c>
      <c r="L291" s="213">
        <f t="shared" si="116"/>
        <v>0.21694711538461534</v>
      </c>
      <c r="M291" s="208" t="s">
        <v>613</v>
      </c>
      <c r="N291" s="214">
        <v>43860</v>
      </c>
      <c r="O291" s="1"/>
      <c r="P291" s="1"/>
      <c r="Q291" s="1"/>
      <c r="R291" s="6" t="s">
        <v>806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0">
        <v>144</v>
      </c>
      <c r="B292" s="229">
        <v>43641</v>
      </c>
      <c r="C292" s="229"/>
      <c r="D292" s="230" t="s">
        <v>152</v>
      </c>
      <c r="E292" s="231" t="s">
        <v>645</v>
      </c>
      <c r="F292" s="231">
        <v>386</v>
      </c>
      <c r="G292" s="232"/>
      <c r="H292" s="232">
        <v>395</v>
      </c>
      <c r="I292" s="232">
        <v>452</v>
      </c>
      <c r="J292" s="233" t="s">
        <v>823</v>
      </c>
      <c r="K292" s="234">
        <f t="shared" si="115"/>
        <v>9</v>
      </c>
      <c r="L292" s="235">
        <f t="shared" si="116"/>
        <v>2.3316062176165803E-2</v>
      </c>
      <c r="M292" s="231" t="s">
        <v>736</v>
      </c>
      <c r="N292" s="229">
        <v>43868</v>
      </c>
      <c r="O292" s="1"/>
      <c r="P292" s="1"/>
      <c r="Q292" s="1"/>
      <c r="R292" s="6" t="s">
        <v>806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0">
        <v>145</v>
      </c>
      <c r="B293" s="229">
        <v>43707</v>
      </c>
      <c r="C293" s="229"/>
      <c r="D293" s="230" t="s">
        <v>132</v>
      </c>
      <c r="E293" s="231" t="s">
        <v>645</v>
      </c>
      <c r="F293" s="231">
        <v>137.5</v>
      </c>
      <c r="G293" s="232"/>
      <c r="H293" s="232">
        <v>138.5</v>
      </c>
      <c r="I293" s="232">
        <v>190</v>
      </c>
      <c r="J293" s="233" t="s">
        <v>848</v>
      </c>
      <c r="K293" s="234">
        <f t="shared" ref="K293" si="117">H293-F293</f>
        <v>1</v>
      </c>
      <c r="L293" s="235">
        <f t="shared" ref="L293" si="118">K293/F293</f>
        <v>7.2727272727272727E-3</v>
      </c>
      <c r="M293" s="231" t="s">
        <v>736</v>
      </c>
      <c r="N293" s="229">
        <v>44432</v>
      </c>
      <c r="O293" s="1"/>
      <c r="P293" s="1"/>
      <c r="Q293" s="1"/>
      <c r="R293" s="6" t="s">
        <v>802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146</v>
      </c>
      <c r="B294" s="237">
        <v>43731</v>
      </c>
      <c r="C294" s="237"/>
      <c r="D294" s="238" t="s">
        <v>441</v>
      </c>
      <c r="E294" s="239" t="s">
        <v>645</v>
      </c>
      <c r="F294" s="239">
        <v>235</v>
      </c>
      <c r="G294" s="239"/>
      <c r="H294" s="239">
        <v>295</v>
      </c>
      <c r="I294" s="241">
        <v>296</v>
      </c>
      <c r="J294" s="211" t="s">
        <v>824</v>
      </c>
      <c r="K294" s="212">
        <f t="shared" ref="K294:K299" si="119">H294-F294</f>
        <v>60</v>
      </c>
      <c r="L294" s="213">
        <f t="shared" ref="L294:L299" si="120">K294/F294</f>
        <v>0.25531914893617019</v>
      </c>
      <c r="M294" s="208" t="s">
        <v>613</v>
      </c>
      <c r="N294" s="214">
        <v>43844</v>
      </c>
      <c r="O294" s="1"/>
      <c r="P294" s="1"/>
      <c r="Q294" s="1"/>
      <c r="R294" s="6" t="s">
        <v>806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6">
        <v>147</v>
      </c>
      <c r="B295" s="237">
        <v>43752</v>
      </c>
      <c r="C295" s="237"/>
      <c r="D295" s="238" t="s">
        <v>825</v>
      </c>
      <c r="E295" s="239" t="s">
        <v>645</v>
      </c>
      <c r="F295" s="239">
        <v>277.5</v>
      </c>
      <c r="G295" s="239"/>
      <c r="H295" s="239">
        <v>333</v>
      </c>
      <c r="I295" s="241">
        <v>333</v>
      </c>
      <c r="J295" s="211" t="s">
        <v>826</v>
      </c>
      <c r="K295" s="212">
        <f t="shared" si="119"/>
        <v>55.5</v>
      </c>
      <c r="L295" s="213">
        <f t="shared" si="120"/>
        <v>0.2</v>
      </c>
      <c r="M295" s="208" t="s">
        <v>613</v>
      </c>
      <c r="N295" s="214">
        <v>43846</v>
      </c>
      <c r="O295" s="1"/>
      <c r="P295" s="1"/>
      <c r="Q295" s="1"/>
      <c r="R295" s="6" t="s">
        <v>802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6">
        <v>148</v>
      </c>
      <c r="B296" s="237">
        <v>43752</v>
      </c>
      <c r="C296" s="237"/>
      <c r="D296" s="238" t="s">
        <v>827</v>
      </c>
      <c r="E296" s="239" t="s">
        <v>645</v>
      </c>
      <c r="F296" s="239">
        <v>930</v>
      </c>
      <c r="G296" s="239"/>
      <c r="H296" s="239">
        <v>1165</v>
      </c>
      <c r="I296" s="241">
        <v>1200</v>
      </c>
      <c r="J296" s="211" t="s">
        <v>828</v>
      </c>
      <c r="K296" s="212">
        <f t="shared" si="119"/>
        <v>235</v>
      </c>
      <c r="L296" s="213">
        <f t="shared" si="120"/>
        <v>0.25268817204301075</v>
      </c>
      <c r="M296" s="208" t="s">
        <v>613</v>
      </c>
      <c r="N296" s="214">
        <v>43847</v>
      </c>
      <c r="O296" s="1"/>
      <c r="P296" s="1"/>
      <c r="Q296" s="1"/>
      <c r="R296" s="6" t="s">
        <v>806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6">
        <v>149</v>
      </c>
      <c r="B297" s="237">
        <v>43753</v>
      </c>
      <c r="C297" s="237"/>
      <c r="D297" s="238" t="s">
        <v>829</v>
      </c>
      <c r="E297" s="239" t="s">
        <v>645</v>
      </c>
      <c r="F297" s="209">
        <v>111</v>
      </c>
      <c r="G297" s="239"/>
      <c r="H297" s="239">
        <v>141</v>
      </c>
      <c r="I297" s="241">
        <v>141</v>
      </c>
      <c r="J297" s="211" t="s">
        <v>629</v>
      </c>
      <c r="K297" s="212">
        <f t="shared" si="119"/>
        <v>30</v>
      </c>
      <c r="L297" s="213">
        <f t="shared" si="120"/>
        <v>0.27027027027027029</v>
      </c>
      <c r="M297" s="208" t="s">
        <v>613</v>
      </c>
      <c r="N297" s="214">
        <v>44328</v>
      </c>
      <c r="O297" s="1"/>
      <c r="P297" s="1"/>
      <c r="Q297" s="1"/>
      <c r="R297" s="6" t="s">
        <v>806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6">
        <v>150</v>
      </c>
      <c r="B298" s="237">
        <v>43753</v>
      </c>
      <c r="C298" s="237"/>
      <c r="D298" s="238" t="s">
        <v>830</v>
      </c>
      <c r="E298" s="239" t="s">
        <v>645</v>
      </c>
      <c r="F298" s="209">
        <v>296</v>
      </c>
      <c r="G298" s="239"/>
      <c r="H298" s="239">
        <v>370</v>
      </c>
      <c r="I298" s="241">
        <v>370</v>
      </c>
      <c r="J298" s="211" t="s">
        <v>703</v>
      </c>
      <c r="K298" s="212">
        <f t="shared" si="119"/>
        <v>74</v>
      </c>
      <c r="L298" s="213">
        <f t="shared" si="120"/>
        <v>0.25</v>
      </c>
      <c r="M298" s="208" t="s">
        <v>613</v>
      </c>
      <c r="N298" s="214">
        <v>43853</v>
      </c>
      <c r="O298" s="1"/>
      <c r="P298" s="1"/>
      <c r="Q298" s="1"/>
      <c r="R298" s="6" t="s">
        <v>806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6">
        <v>151</v>
      </c>
      <c r="B299" s="237">
        <v>43754</v>
      </c>
      <c r="C299" s="237"/>
      <c r="D299" s="238" t="s">
        <v>831</v>
      </c>
      <c r="E299" s="239" t="s">
        <v>645</v>
      </c>
      <c r="F299" s="209">
        <v>300</v>
      </c>
      <c r="G299" s="239"/>
      <c r="H299" s="239">
        <v>382.5</v>
      </c>
      <c r="I299" s="241">
        <v>344</v>
      </c>
      <c r="J299" s="211" t="s">
        <v>832</v>
      </c>
      <c r="K299" s="212">
        <f t="shared" si="119"/>
        <v>82.5</v>
      </c>
      <c r="L299" s="213">
        <f t="shared" si="120"/>
        <v>0.27500000000000002</v>
      </c>
      <c r="M299" s="208" t="s">
        <v>613</v>
      </c>
      <c r="N299" s="214">
        <v>44238</v>
      </c>
      <c r="O299" s="1"/>
      <c r="P299" s="1"/>
      <c r="Q299" s="1"/>
      <c r="R299" s="6" t="s">
        <v>806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55">
        <v>152</v>
      </c>
      <c r="B300" s="256">
        <v>43832</v>
      </c>
      <c r="C300" s="256"/>
      <c r="D300" s="257" t="s">
        <v>833</v>
      </c>
      <c r="E300" s="56" t="s">
        <v>645</v>
      </c>
      <c r="F300" s="258" t="s">
        <v>834</v>
      </c>
      <c r="G300" s="56"/>
      <c r="H300" s="56"/>
      <c r="I300" s="259">
        <v>590</v>
      </c>
      <c r="J300" s="254" t="s">
        <v>616</v>
      </c>
      <c r="K300" s="254"/>
      <c r="L300" s="260"/>
      <c r="M300" s="261" t="s">
        <v>616</v>
      </c>
      <c r="N300" s="262"/>
      <c r="O300" s="1"/>
      <c r="P300" s="1"/>
      <c r="Q300" s="1"/>
      <c r="R300" s="6" t="s">
        <v>806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6">
        <v>153</v>
      </c>
      <c r="B301" s="237">
        <v>43966</v>
      </c>
      <c r="C301" s="237"/>
      <c r="D301" s="238" t="s">
        <v>72</v>
      </c>
      <c r="E301" s="239" t="s">
        <v>645</v>
      </c>
      <c r="F301" s="209">
        <v>67.5</v>
      </c>
      <c r="G301" s="239"/>
      <c r="H301" s="239">
        <v>86</v>
      </c>
      <c r="I301" s="241">
        <v>86</v>
      </c>
      <c r="J301" s="211" t="s">
        <v>835</v>
      </c>
      <c r="K301" s="212">
        <f t="shared" ref="K301:K308" si="121">H301-F301</f>
        <v>18.5</v>
      </c>
      <c r="L301" s="213">
        <f t="shared" ref="L301:L308" si="122">K301/F301</f>
        <v>0.27407407407407408</v>
      </c>
      <c r="M301" s="208" t="s">
        <v>613</v>
      </c>
      <c r="N301" s="214">
        <v>44008</v>
      </c>
      <c r="O301" s="1"/>
      <c r="P301" s="1"/>
      <c r="Q301" s="1"/>
      <c r="R301" s="6" t="s">
        <v>806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154</v>
      </c>
      <c r="B302" s="237">
        <v>44035</v>
      </c>
      <c r="C302" s="237"/>
      <c r="D302" s="238" t="s">
        <v>496</v>
      </c>
      <c r="E302" s="239" t="s">
        <v>645</v>
      </c>
      <c r="F302" s="209">
        <v>231</v>
      </c>
      <c r="G302" s="239"/>
      <c r="H302" s="239">
        <v>281</v>
      </c>
      <c r="I302" s="241">
        <v>281</v>
      </c>
      <c r="J302" s="211" t="s">
        <v>703</v>
      </c>
      <c r="K302" s="212">
        <f t="shared" si="121"/>
        <v>50</v>
      </c>
      <c r="L302" s="213">
        <f t="shared" si="122"/>
        <v>0.21645021645021645</v>
      </c>
      <c r="M302" s="208" t="s">
        <v>613</v>
      </c>
      <c r="N302" s="214">
        <v>44358</v>
      </c>
      <c r="O302" s="1"/>
      <c r="P302" s="1"/>
      <c r="Q302" s="1"/>
      <c r="R302" s="6" t="s">
        <v>806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6">
        <v>155</v>
      </c>
      <c r="B303" s="237">
        <v>44092</v>
      </c>
      <c r="C303" s="237"/>
      <c r="D303" s="238" t="s">
        <v>417</v>
      </c>
      <c r="E303" s="239" t="s">
        <v>645</v>
      </c>
      <c r="F303" s="239">
        <v>206</v>
      </c>
      <c r="G303" s="239"/>
      <c r="H303" s="239">
        <v>248</v>
      </c>
      <c r="I303" s="241">
        <v>248</v>
      </c>
      <c r="J303" s="211" t="s">
        <v>703</v>
      </c>
      <c r="K303" s="212">
        <f t="shared" si="121"/>
        <v>42</v>
      </c>
      <c r="L303" s="213">
        <f t="shared" si="122"/>
        <v>0.20388349514563106</v>
      </c>
      <c r="M303" s="208" t="s">
        <v>613</v>
      </c>
      <c r="N303" s="214">
        <v>44214</v>
      </c>
      <c r="O303" s="1"/>
      <c r="P303" s="1"/>
      <c r="Q303" s="1"/>
      <c r="R303" s="6" t="s">
        <v>806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6">
        <v>156</v>
      </c>
      <c r="B304" s="237">
        <v>44140</v>
      </c>
      <c r="C304" s="237"/>
      <c r="D304" s="238" t="s">
        <v>417</v>
      </c>
      <c r="E304" s="239" t="s">
        <v>645</v>
      </c>
      <c r="F304" s="239">
        <v>182.5</v>
      </c>
      <c r="G304" s="239"/>
      <c r="H304" s="239">
        <v>248</v>
      </c>
      <c r="I304" s="241">
        <v>248</v>
      </c>
      <c r="J304" s="211" t="s">
        <v>703</v>
      </c>
      <c r="K304" s="212">
        <f t="shared" si="121"/>
        <v>65.5</v>
      </c>
      <c r="L304" s="213">
        <f t="shared" si="122"/>
        <v>0.35890410958904112</v>
      </c>
      <c r="M304" s="208" t="s">
        <v>613</v>
      </c>
      <c r="N304" s="214">
        <v>44214</v>
      </c>
      <c r="O304" s="1"/>
      <c r="P304" s="1"/>
      <c r="Q304" s="1"/>
      <c r="R304" s="6" t="s">
        <v>806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6">
        <v>157</v>
      </c>
      <c r="B305" s="237">
        <v>44140</v>
      </c>
      <c r="C305" s="237"/>
      <c r="D305" s="238" t="s">
        <v>332</v>
      </c>
      <c r="E305" s="239" t="s">
        <v>645</v>
      </c>
      <c r="F305" s="239">
        <v>247.5</v>
      </c>
      <c r="G305" s="239"/>
      <c r="H305" s="239">
        <v>320</v>
      </c>
      <c r="I305" s="241">
        <v>320</v>
      </c>
      <c r="J305" s="211" t="s">
        <v>703</v>
      </c>
      <c r="K305" s="212">
        <f t="shared" si="121"/>
        <v>72.5</v>
      </c>
      <c r="L305" s="213">
        <f t="shared" si="122"/>
        <v>0.29292929292929293</v>
      </c>
      <c r="M305" s="208" t="s">
        <v>613</v>
      </c>
      <c r="N305" s="214">
        <v>44323</v>
      </c>
      <c r="O305" s="1"/>
      <c r="P305" s="1"/>
      <c r="Q305" s="1"/>
      <c r="R305" s="6" t="s">
        <v>806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6">
        <v>158</v>
      </c>
      <c r="B306" s="237">
        <v>44140</v>
      </c>
      <c r="C306" s="237"/>
      <c r="D306" s="238" t="s">
        <v>273</v>
      </c>
      <c r="E306" s="239" t="s">
        <v>645</v>
      </c>
      <c r="F306" s="209">
        <v>925</v>
      </c>
      <c r="G306" s="239"/>
      <c r="H306" s="239">
        <v>1095</v>
      </c>
      <c r="I306" s="241">
        <v>1093</v>
      </c>
      <c r="J306" s="211" t="s">
        <v>836</v>
      </c>
      <c r="K306" s="212">
        <f t="shared" si="121"/>
        <v>170</v>
      </c>
      <c r="L306" s="213">
        <f t="shared" si="122"/>
        <v>0.18378378378378379</v>
      </c>
      <c r="M306" s="208" t="s">
        <v>613</v>
      </c>
      <c r="N306" s="214">
        <v>44201</v>
      </c>
      <c r="O306" s="1"/>
      <c r="P306" s="1"/>
      <c r="Q306" s="1"/>
      <c r="R306" s="6" t="s">
        <v>806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6">
        <v>159</v>
      </c>
      <c r="B307" s="237">
        <v>44140</v>
      </c>
      <c r="C307" s="237"/>
      <c r="D307" s="238" t="s">
        <v>348</v>
      </c>
      <c r="E307" s="239" t="s">
        <v>645</v>
      </c>
      <c r="F307" s="209">
        <v>332.5</v>
      </c>
      <c r="G307" s="239"/>
      <c r="H307" s="239">
        <v>393</v>
      </c>
      <c r="I307" s="241">
        <v>406</v>
      </c>
      <c r="J307" s="211" t="s">
        <v>837</v>
      </c>
      <c r="K307" s="212">
        <f t="shared" si="121"/>
        <v>60.5</v>
      </c>
      <c r="L307" s="213">
        <f t="shared" si="122"/>
        <v>0.18195488721804512</v>
      </c>
      <c r="M307" s="208" t="s">
        <v>613</v>
      </c>
      <c r="N307" s="214">
        <v>44256</v>
      </c>
      <c r="O307" s="1"/>
      <c r="P307" s="1"/>
      <c r="Q307" s="1"/>
      <c r="R307" s="6" t="s">
        <v>806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6">
        <v>160</v>
      </c>
      <c r="B308" s="237">
        <v>44141</v>
      </c>
      <c r="C308" s="237"/>
      <c r="D308" s="238" t="s">
        <v>496</v>
      </c>
      <c r="E308" s="239" t="s">
        <v>645</v>
      </c>
      <c r="F308" s="209">
        <v>231</v>
      </c>
      <c r="G308" s="239"/>
      <c r="H308" s="239">
        <v>281</v>
      </c>
      <c r="I308" s="241">
        <v>281</v>
      </c>
      <c r="J308" s="211" t="s">
        <v>703</v>
      </c>
      <c r="K308" s="212">
        <f t="shared" si="121"/>
        <v>50</v>
      </c>
      <c r="L308" s="213">
        <f t="shared" si="122"/>
        <v>0.21645021645021645</v>
      </c>
      <c r="M308" s="208" t="s">
        <v>613</v>
      </c>
      <c r="N308" s="214">
        <v>44358</v>
      </c>
      <c r="O308" s="1"/>
      <c r="P308" s="1"/>
      <c r="Q308" s="1"/>
      <c r="R308" s="6" t="s">
        <v>806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63">
        <v>161</v>
      </c>
      <c r="B309" s="256">
        <v>44187</v>
      </c>
      <c r="C309" s="256"/>
      <c r="D309" s="257" t="s">
        <v>469</v>
      </c>
      <c r="E309" s="56" t="s">
        <v>645</v>
      </c>
      <c r="F309" s="258" t="s">
        <v>838</v>
      </c>
      <c r="G309" s="56"/>
      <c r="H309" s="56"/>
      <c r="I309" s="259">
        <v>239</v>
      </c>
      <c r="J309" s="254" t="s">
        <v>616</v>
      </c>
      <c r="K309" s="254"/>
      <c r="L309" s="260"/>
      <c r="M309" s="261"/>
      <c r="N309" s="262"/>
      <c r="O309" s="1"/>
      <c r="P309" s="1"/>
      <c r="Q309" s="1"/>
      <c r="R309" s="6" t="s">
        <v>806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63">
        <v>162</v>
      </c>
      <c r="B310" s="256">
        <v>44258</v>
      </c>
      <c r="C310" s="256"/>
      <c r="D310" s="257" t="s">
        <v>833</v>
      </c>
      <c r="E310" s="56" t="s">
        <v>645</v>
      </c>
      <c r="F310" s="258" t="s">
        <v>834</v>
      </c>
      <c r="G310" s="56"/>
      <c r="H310" s="56"/>
      <c r="I310" s="259">
        <v>590</v>
      </c>
      <c r="J310" s="254" t="s">
        <v>616</v>
      </c>
      <c r="K310" s="254"/>
      <c r="L310" s="260"/>
      <c r="M310" s="261"/>
      <c r="N310" s="262"/>
      <c r="O310" s="1"/>
      <c r="P310" s="1"/>
      <c r="R310" s="6" t="s">
        <v>806</v>
      </c>
    </row>
    <row r="311" spans="1:26" ht="12.75" customHeight="1">
      <c r="A311" s="236">
        <v>163</v>
      </c>
      <c r="B311" s="237">
        <v>44274</v>
      </c>
      <c r="C311" s="237"/>
      <c r="D311" s="238" t="s">
        <v>348</v>
      </c>
      <c r="E311" s="239" t="s">
        <v>645</v>
      </c>
      <c r="F311" s="209">
        <v>355</v>
      </c>
      <c r="G311" s="239"/>
      <c r="H311" s="239">
        <v>422.5</v>
      </c>
      <c r="I311" s="241">
        <v>420</v>
      </c>
      <c r="J311" s="211" t="s">
        <v>839</v>
      </c>
      <c r="K311" s="212">
        <f t="shared" ref="K311:K313" si="123">H311-F311</f>
        <v>67.5</v>
      </c>
      <c r="L311" s="213">
        <f t="shared" ref="L311:L313" si="124">K311/F311</f>
        <v>0.19014084507042253</v>
      </c>
      <c r="M311" s="208" t="s">
        <v>613</v>
      </c>
      <c r="N311" s="214">
        <v>44361</v>
      </c>
      <c r="O311" s="1"/>
      <c r="R311" s="264" t="s">
        <v>806</v>
      </c>
    </row>
    <row r="312" spans="1:26" ht="12.75" customHeight="1">
      <c r="A312" s="236">
        <v>164</v>
      </c>
      <c r="B312" s="237">
        <v>44295</v>
      </c>
      <c r="C312" s="237"/>
      <c r="D312" s="238" t="s">
        <v>840</v>
      </c>
      <c r="E312" s="239" t="s">
        <v>645</v>
      </c>
      <c r="F312" s="209">
        <v>555</v>
      </c>
      <c r="G312" s="239"/>
      <c r="H312" s="239">
        <v>663</v>
      </c>
      <c r="I312" s="241">
        <v>663</v>
      </c>
      <c r="J312" s="211" t="s">
        <v>841</v>
      </c>
      <c r="K312" s="212">
        <f t="shared" si="123"/>
        <v>108</v>
      </c>
      <c r="L312" s="213">
        <f t="shared" si="124"/>
        <v>0.19459459459459461</v>
      </c>
      <c r="M312" s="208" t="s">
        <v>613</v>
      </c>
      <c r="N312" s="214">
        <v>44321</v>
      </c>
      <c r="O312" s="1"/>
      <c r="P312" s="1"/>
      <c r="Q312" s="1"/>
      <c r="R312" s="264" t="s">
        <v>806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6">
        <v>165</v>
      </c>
      <c r="B313" s="237">
        <v>44308</v>
      </c>
      <c r="C313" s="237"/>
      <c r="D313" s="238" t="s">
        <v>385</v>
      </c>
      <c r="E313" s="239" t="s">
        <v>645</v>
      </c>
      <c r="F313" s="209">
        <v>126.5</v>
      </c>
      <c r="G313" s="239"/>
      <c r="H313" s="239">
        <v>155</v>
      </c>
      <c r="I313" s="241">
        <v>155</v>
      </c>
      <c r="J313" s="211" t="s">
        <v>703</v>
      </c>
      <c r="K313" s="212">
        <f t="shared" si="123"/>
        <v>28.5</v>
      </c>
      <c r="L313" s="213">
        <f t="shared" si="124"/>
        <v>0.22529644268774704</v>
      </c>
      <c r="M313" s="208" t="s">
        <v>613</v>
      </c>
      <c r="N313" s="214">
        <v>44362</v>
      </c>
      <c r="O313" s="1"/>
      <c r="R313" s="264" t="s">
        <v>806</v>
      </c>
    </row>
    <row r="314" spans="1:26" ht="12.75" customHeight="1">
      <c r="A314" s="263">
        <v>166</v>
      </c>
      <c r="B314" s="256">
        <v>44368</v>
      </c>
      <c r="C314" s="256"/>
      <c r="D314" s="257" t="s">
        <v>404</v>
      </c>
      <c r="E314" s="56" t="s">
        <v>645</v>
      </c>
      <c r="F314" s="258" t="s">
        <v>842</v>
      </c>
      <c r="G314" s="56"/>
      <c r="H314" s="56"/>
      <c r="I314" s="259">
        <v>344</v>
      </c>
      <c r="J314" s="254" t="s">
        <v>616</v>
      </c>
      <c r="K314" s="263"/>
      <c r="L314" s="256"/>
      <c r="M314" s="256"/>
      <c r="N314" s="257"/>
      <c r="O314" s="1"/>
      <c r="R314" s="264" t="s">
        <v>806</v>
      </c>
    </row>
    <row r="315" spans="1:26" ht="12.75" customHeight="1">
      <c r="A315" s="263">
        <v>167</v>
      </c>
      <c r="B315" s="256">
        <v>44368</v>
      </c>
      <c r="C315" s="256"/>
      <c r="D315" s="257" t="s">
        <v>496</v>
      </c>
      <c r="E315" s="56" t="s">
        <v>645</v>
      </c>
      <c r="F315" s="258" t="s">
        <v>843</v>
      </c>
      <c r="G315" s="56"/>
      <c r="H315" s="56"/>
      <c r="I315" s="259">
        <v>320</v>
      </c>
      <c r="J315" s="254" t="s">
        <v>616</v>
      </c>
      <c r="K315" s="263"/>
      <c r="L315" s="256"/>
      <c r="M315" s="256"/>
      <c r="N315" s="257"/>
      <c r="O315" s="44"/>
      <c r="R315" s="264" t="s">
        <v>806</v>
      </c>
    </row>
    <row r="316" spans="1:26" ht="12.75" customHeight="1">
      <c r="A316" s="263">
        <v>168</v>
      </c>
      <c r="B316" s="256">
        <v>44406</v>
      </c>
      <c r="C316" s="256"/>
      <c r="D316" s="257" t="s">
        <v>385</v>
      </c>
      <c r="E316" s="56" t="s">
        <v>645</v>
      </c>
      <c r="F316" s="258" t="s">
        <v>846</v>
      </c>
      <c r="G316" s="56"/>
      <c r="H316" s="56"/>
      <c r="I316" s="56">
        <v>200</v>
      </c>
      <c r="J316" s="254" t="s">
        <v>616</v>
      </c>
      <c r="K316" s="263"/>
      <c r="L316" s="256"/>
      <c r="M316" s="256"/>
      <c r="N316" s="257"/>
      <c r="O316" s="44"/>
      <c r="R316" s="264" t="s">
        <v>806</v>
      </c>
    </row>
    <row r="317" spans="1:26" ht="12.75" customHeight="1">
      <c r="A317" s="263">
        <v>169</v>
      </c>
      <c r="B317" s="256">
        <v>44462</v>
      </c>
      <c r="C317" s="256"/>
      <c r="D317" s="257" t="s">
        <v>857</v>
      </c>
      <c r="E317" s="56" t="s">
        <v>645</v>
      </c>
      <c r="F317" s="258" t="s">
        <v>858</v>
      </c>
      <c r="G317" s="56"/>
      <c r="H317" s="56"/>
      <c r="I317" s="56">
        <v>1500</v>
      </c>
      <c r="J317" s="254" t="s">
        <v>616</v>
      </c>
      <c r="K317" s="263"/>
      <c r="L317" s="256"/>
      <c r="M317" s="256"/>
      <c r="N317" s="257"/>
      <c r="O317" s="44"/>
      <c r="R317" s="264"/>
    </row>
    <row r="318" spans="1:26" ht="12.75" customHeight="1">
      <c r="A318" s="427">
        <v>170</v>
      </c>
      <c r="B318" s="428">
        <v>44480</v>
      </c>
      <c r="C318" s="428"/>
      <c r="D318" s="429" t="s">
        <v>950</v>
      </c>
      <c r="E318" s="430" t="s">
        <v>645</v>
      </c>
      <c r="F318" s="431" t="s">
        <v>1125</v>
      </c>
      <c r="G318" s="430"/>
      <c r="H318" s="430"/>
      <c r="I318" s="430">
        <v>145</v>
      </c>
      <c r="J318" s="432" t="s">
        <v>616</v>
      </c>
      <c r="K318" s="427"/>
      <c r="L318" s="428"/>
      <c r="M318" s="428"/>
      <c r="N318" s="429"/>
      <c r="O318" s="44"/>
      <c r="R318" s="264"/>
    </row>
    <row r="319" spans="1:26" ht="12.75" customHeight="1">
      <c r="A319" s="433">
        <v>171</v>
      </c>
      <c r="B319" s="434">
        <v>44481</v>
      </c>
      <c r="C319" s="434"/>
      <c r="D319" s="435" t="s">
        <v>262</v>
      </c>
      <c r="E319" s="436" t="s">
        <v>645</v>
      </c>
      <c r="F319" s="437" t="s">
        <v>965</v>
      </c>
      <c r="G319" s="436"/>
      <c r="H319" s="436"/>
      <c r="I319" s="436">
        <v>380</v>
      </c>
      <c r="J319" s="438" t="s">
        <v>616</v>
      </c>
      <c r="K319" s="433"/>
      <c r="L319" s="434"/>
      <c r="M319" s="434"/>
      <c r="N319" s="435"/>
      <c r="O319" s="44"/>
      <c r="R319" s="264"/>
    </row>
    <row r="320" spans="1:26" ht="12.75" customHeight="1">
      <c r="A320" s="433">
        <v>172</v>
      </c>
      <c r="B320" s="434">
        <v>44481</v>
      </c>
      <c r="C320" s="434"/>
      <c r="D320" s="435" t="s">
        <v>412</v>
      </c>
      <c r="E320" s="436" t="s">
        <v>645</v>
      </c>
      <c r="F320" s="437" t="s">
        <v>966</v>
      </c>
      <c r="G320" s="436"/>
      <c r="H320" s="436"/>
      <c r="I320" s="436">
        <v>56</v>
      </c>
      <c r="J320" s="438" t="s">
        <v>616</v>
      </c>
      <c r="K320" s="433"/>
      <c r="L320" s="434"/>
      <c r="M320" s="434"/>
      <c r="N320" s="435"/>
      <c r="O320" s="44"/>
      <c r="R320" s="264"/>
    </row>
    <row r="321" spans="1:18" ht="12.75" customHeight="1">
      <c r="A321" s="439"/>
      <c r="B321" s="439"/>
      <c r="C321" s="439"/>
      <c r="D321" s="439"/>
      <c r="E321" s="439"/>
      <c r="F321" s="436"/>
      <c r="G321" s="436"/>
      <c r="H321" s="436"/>
      <c r="I321" s="436"/>
      <c r="J321" s="440"/>
      <c r="K321" s="436"/>
      <c r="L321" s="436"/>
      <c r="M321" s="436"/>
      <c r="N321" s="439"/>
      <c r="O321" s="44"/>
      <c r="R321" s="264"/>
    </row>
    <row r="322" spans="1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264"/>
    </row>
    <row r="323" spans="1:18" ht="12.75" customHeight="1">
      <c r="A323" s="263"/>
      <c r="B323" s="265" t="s">
        <v>844</v>
      </c>
      <c r="F323" s="59"/>
      <c r="G323" s="59"/>
      <c r="H323" s="59"/>
      <c r="I323" s="59"/>
      <c r="J323" s="44"/>
      <c r="K323" s="59"/>
      <c r="L323" s="59"/>
      <c r="M323" s="59"/>
      <c r="O323" s="44"/>
      <c r="R323" s="264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A333" s="266"/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A334" s="266"/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A335" s="56"/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</sheetData>
  <autoFilter ref="R1:R331"/>
  <mergeCells count="13">
    <mergeCell ref="O99:O100"/>
    <mergeCell ref="P99:P100"/>
    <mergeCell ref="M99:M100"/>
    <mergeCell ref="N99:N100"/>
    <mergeCell ref="A99:A100"/>
    <mergeCell ref="B99:B100"/>
    <mergeCell ref="J99:J100"/>
    <mergeCell ref="O90:O91"/>
    <mergeCell ref="P90:P91"/>
    <mergeCell ref="A90:A91"/>
    <mergeCell ref="B90:B91"/>
    <mergeCell ref="M90:M91"/>
    <mergeCell ref="N90:N91"/>
  </mergeCells>
  <pageMargins left="0.7" right="0.7" top="0.75" bottom="0.75" header="0.3" footer="0.3"/>
  <pageSetup orientation="portrait" r:id="rId1"/>
  <ignoredErrors>
    <ignoredError sqref="K100 L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2021-10-21T03:09:50Z</dcterms:modified>
</cp:coreProperties>
</file>