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F&amp;O)'!$R$1:$R$351</definedName>
  </definedNames>
  <calcPr calcId="124519"/>
</workbook>
</file>

<file path=xl/calcChain.xml><?xml version="1.0" encoding="utf-8"?>
<calcChain xmlns="http://schemas.openxmlformats.org/spreadsheetml/2006/main">
  <c r="K138" i="6"/>
  <c r="M138" s="1"/>
  <c r="K140"/>
  <c r="M140" s="1"/>
  <c r="K141"/>
  <c r="M141" s="1"/>
  <c r="K139"/>
  <c r="M139" s="1"/>
  <c r="K137"/>
  <c r="M137" s="1"/>
  <c r="L150"/>
  <c r="K150"/>
  <c r="L52"/>
  <c r="K52"/>
  <c r="L51"/>
  <c r="K51"/>
  <c r="L14"/>
  <c r="L13"/>
  <c r="L12"/>
  <c r="L11"/>
  <c r="K14"/>
  <c r="L19"/>
  <c r="K19"/>
  <c r="M19" s="1"/>
  <c r="L80"/>
  <c r="K80"/>
  <c r="K132"/>
  <c r="M132" s="1"/>
  <c r="K136"/>
  <c r="M136" s="1"/>
  <c r="M135"/>
  <c r="K135"/>
  <c r="K134"/>
  <c r="M134" s="1"/>
  <c r="K133"/>
  <c r="M133" s="1"/>
  <c r="K128"/>
  <c r="M128" s="1"/>
  <c r="L79"/>
  <c r="K79"/>
  <c r="L50"/>
  <c r="K50"/>
  <c r="K123"/>
  <c r="M123" s="1"/>
  <c r="K127"/>
  <c r="M127" s="1"/>
  <c r="K129"/>
  <c r="M129" s="1"/>
  <c r="K126"/>
  <c r="M126" s="1"/>
  <c r="M130"/>
  <c r="K131"/>
  <c r="K130"/>
  <c r="L49"/>
  <c r="K49"/>
  <c r="L48"/>
  <c r="K48"/>
  <c r="L47"/>
  <c r="K47"/>
  <c r="K125"/>
  <c r="M125" s="1"/>
  <c r="K124"/>
  <c r="M124" s="1"/>
  <c r="K119"/>
  <c r="M119" s="1"/>
  <c r="L78"/>
  <c r="K78"/>
  <c r="L77"/>
  <c r="K77"/>
  <c r="L46"/>
  <c r="K46"/>
  <c r="L35"/>
  <c r="K35"/>
  <c r="K121"/>
  <c r="M121" s="1"/>
  <c r="K122"/>
  <c r="M122" s="1"/>
  <c r="K118"/>
  <c r="M118" s="1"/>
  <c r="M117"/>
  <c r="K117"/>
  <c r="K120"/>
  <c r="M120" s="1"/>
  <c r="L36"/>
  <c r="K36"/>
  <c r="L39"/>
  <c r="K39"/>
  <c r="L16"/>
  <c r="K16"/>
  <c r="L17"/>
  <c r="K17"/>
  <c r="K116"/>
  <c r="M116" s="1"/>
  <c r="L74"/>
  <c r="K74"/>
  <c r="L43"/>
  <c r="K43"/>
  <c r="L40"/>
  <c r="K40"/>
  <c r="L42"/>
  <c r="K42"/>
  <c r="L41"/>
  <c r="K41"/>
  <c r="K104"/>
  <c r="M104" s="1"/>
  <c r="K102"/>
  <c r="M102" s="1"/>
  <c r="L75"/>
  <c r="K75"/>
  <c r="K114"/>
  <c r="M114" s="1"/>
  <c r="K112"/>
  <c r="M112" s="1"/>
  <c r="K110"/>
  <c r="M110" s="1"/>
  <c r="K115"/>
  <c r="M115" s="1"/>
  <c r="K113"/>
  <c r="M113" s="1"/>
  <c r="K111"/>
  <c r="M111" s="1"/>
  <c r="L70"/>
  <c r="K70"/>
  <c r="K109"/>
  <c r="M109" s="1"/>
  <c r="K108"/>
  <c r="M108" s="1"/>
  <c r="L73"/>
  <c r="K73"/>
  <c r="L71"/>
  <c r="K71"/>
  <c r="L31"/>
  <c r="K31"/>
  <c r="L68"/>
  <c r="K68"/>
  <c r="L72"/>
  <c r="K72"/>
  <c r="K101"/>
  <c r="M101" s="1"/>
  <c r="K107"/>
  <c r="M107" s="1"/>
  <c r="K106"/>
  <c r="M106" s="1"/>
  <c r="K305"/>
  <c r="L305" s="1"/>
  <c r="L38"/>
  <c r="K38"/>
  <c r="L37"/>
  <c r="K37"/>
  <c r="K105"/>
  <c r="M105" s="1"/>
  <c r="K103"/>
  <c r="M103" s="1"/>
  <c r="L69"/>
  <c r="K69"/>
  <c r="L10"/>
  <c r="K10"/>
  <c r="L15"/>
  <c r="K15"/>
  <c r="L67"/>
  <c r="K67"/>
  <c r="L33"/>
  <c r="K33"/>
  <c r="L34"/>
  <c r="K34"/>
  <c r="K13"/>
  <c r="K100"/>
  <c r="M100" s="1"/>
  <c r="L66"/>
  <c r="K66"/>
  <c r="L65"/>
  <c r="K65"/>
  <c r="K99"/>
  <c r="M99" s="1"/>
  <c r="L64"/>
  <c r="K64"/>
  <c r="M78" l="1"/>
  <c r="M16"/>
  <c r="M79"/>
  <c r="M14"/>
  <c r="M47"/>
  <c r="M150"/>
  <c r="M36"/>
  <c r="M77"/>
  <c r="M40"/>
  <c r="M42"/>
  <c r="M35"/>
  <c r="M50"/>
  <c r="M52"/>
  <c r="M39"/>
  <c r="M48"/>
  <c r="M74"/>
  <c r="M43"/>
  <c r="M41"/>
  <c r="M46"/>
  <c r="M17"/>
  <c r="M51"/>
  <c r="M80"/>
  <c r="M49"/>
  <c r="M38"/>
  <c r="M37"/>
  <c r="M69"/>
  <c r="M31"/>
  <c r="M75"/>
  <c r="M70"/>
  <c r="M73"/>
  <c r="M71"/>
  <c r="M68"/>
  <c r="M72"/>
  <c r="M15"/>
  <c r="M10"/>
  <c r="M64"/>
  <c r="M65"/>
  <c r="M34"/>
  <c r="M13"/>
  <c r="M67"/>
  <c r="M33"/>
  <c r="M66"/>
  <c r="K98" l="1"/>
  <c r="M98" s="1"/>
  <c r="K91"/>
  <c r="M91" s="1"/>
  <c r="K92"/>
  <c r="M92" s="1"/>
  <c r="K97"/>
  <c r="M97" s="1"/>
  <c r="K96"/>
  <c r="M96" s="1"/>
  <c r="K95"/>
  <c r="M95" s="1"/>
  <c r="K93"/>
  <c r="M93" s="1"/>
  <c r="K94"/>
  <c r="M94" s="1"/>
  <c r="L32" l="1"/>
  <c r="K32"/>
  <c r="K11"/>
  <c r="K315"/>
  <c r="L315" s="1"/>
  <c r="K12"/>
  <c r="M32" l="1"/>
  <c r="M12"/>
  <c r="M11"/>
  <c r="K335" l="1"/>
  <c r="L335" s="1"/>
  <c r="K334"/>
  <c r="L334" s="1"/>
  <c r="K333"/>
  <c r="L333" s="1"/>
  <c r="K330"/>
  <c r="L330" s="1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F311"/>
  <c r="K311" s="1"/>
  <c r="L311" s="1"/>
  <c r="K310"/>
  <c r="L310" s="1"/>
  <c r="K309"/>
  <c r="L309" s="1"/>
  <c r="K308"/>
  <c r="L308" s="1"/>
  <c r="K307"/>
  <c r="L307" s="1"/>
  <c r="K306"/>
  <c r="L306" s="1"/>
  <c r="F305"/>
  <c r="F304"/>
  <c r="K304" s="1"/>
  <c r="L304" s="1"/>
  <c r="K303"/>
  <c r="L303" s="1"/>
  <c r="F302"/>
  <c r="K302" s="1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3"/>
  <c r="L283" s="1"/>
  <c r="F282"/>
  <c r="K282" s="1"/>
  <c r="L282" s="1"/>
  <c r="K281"/>
  <c r="L281" s="1"/>
  <c r="K278"/>
  <c r="L278" s="1"/>
  <c r="K277"/>
  <c r="L277" s="1"/>
  <c r="K276"/>
  <c r="L276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2"/>
  <c r="L252" s="1"/>
  <c r="K250"/>
  <c r="L250" s="1"/>
  <c r="K249"/>
  <c r="L249" s="1"/>
  <c r="K248"/>
  <c r="L248" s="1"/>
  <c r="K246"/>
  <c r="L246" s="1"/>
  <c r="K245"/>
  <c r="L245" s="1"/>
  <c r="K244"/>
  <c r="L244" s="1"/>
  <c r="K243"/>
  <c r="K242"/>
  <c r="L242" s="1"/>
  <c r="K241"/>
  <c r="L241" s="1"/>
  <c r="K239"/>
  <c r="L239" s="1"/>
  <c r="K238"/>
  <c r="L238" s="1"/>
  <c r="K237"/>
  <c r="L237" s="1"/>
  <c r="K236"/>
  <c r="L236" s="1"/>
  <c r="K235"/>
  <c r="L235" s="1"/>
  <c r="F234"/>
  <c r="K234" s="1"/>
  <c r="L234" s="1"/>
  <c r="H233"/>
  <c r="K233" s="1"/>
  <c r="L233" s="1"/>
  <c r="K230"/>
  <c r="L230" s="1"/>
  <c r="K229"/>
  <c r="L229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H199"/>
  <c r="K199" s="1"/>
  <c r="L199" s="1"/>
  <c r="F198"/>
  <c r="K198" s="1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M7"/>
  <c r="D7" i="5"/>
  <c r="K6" i="4"/>
  <c r="K6" i="3"/>
  <c r="L6" i="2"/>
</calcChain>
</file>

<file path=xl/sharedStrings.xml><?xml version="1.0" encoding="utf-8"?>
<sst xmlns="http://schemas.openxmlformats.org/spreadsheetml/2006/main" count="3045" uniqueCount="1173">
  <si>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</si>
  <si>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</si>
  <si>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</si>
  <si>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</si>
  <si>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</si>
  <si>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</si>
  <si>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</si>
  <si>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</si>
  <si>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</si>
  <si>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</si>
  <si>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</si>
  <si>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</si>
  <si>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</si>
  <si>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</si>
  <si>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</si>
  <si>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</si>
  <si>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</si>
  <si>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</si>
  <si>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</si>
  <si>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</si>
  <si>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</si>
  <si>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</si>
  <si>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</si>
  <si>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</si>
  <si>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</si>
  <si>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</si>
  <si>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</si>
  <si>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</si>
  <si>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</si>
  <si>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</si>
  <si>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</si>
  <si>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</si>
  <si>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</si>
  <si>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</si>
  <si>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</si>
  <si>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</si>
  <si>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</si>
  <si>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</si>
  <si>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</si>
  <si>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</si>
  <si>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</si>
  <si>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</si>
  <si>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</si>
  <si>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</si>
  <si>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</si>
  <si>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</si>
  <si>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</si>
  <si>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</si>
  <si>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</si>
  <si>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</si>
  <si>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</si>
  <si>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</si>
  <si>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</si>
  <si>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</si>
  <si>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</si>
  <si>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</si>
  <si>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</si>
  <si>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</si>
  <si>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</si>
  <si>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</si>
  <si>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</si>
  <si>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</si>
  <si>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</si>
  <si>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</si>
  <si>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</si>
  <si>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</si>
  <si>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</si>
  <si>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</si>
  <si>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</si>
  <si>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</si>
  <si>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</si>
  <si>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</si>
  <si>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</si>
  <si>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</si>
  <si>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</si>
  <si>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</si>
  <si>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</si>
  <si>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</si>
  <si>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</si>
  <si>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</si>
  <si>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</si>
  <si>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</si>
  <si>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</si>
  <si>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</si>
  <si>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</si>
  <si>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</si>
  <si>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</si>
  <si>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</si>
  <si>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</si>
  <si>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</si>
  <si>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</si>
  <si>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</si>
  <si>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</si>
  <si>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</si>
  <si>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</si>
  <si>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</si>
  <si>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</si>
  <si>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</si>
  <si>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</si>
  <si>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</si>
  <si>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</si>
  <si>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</si>
  <si>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</si>
  <si>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</si>
  <si>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</si>
  <si>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</si>
  <si>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</si>
  <si>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</si>
  <si>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</si>
  <si>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</si>
  <si>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</si>
  <si>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</si>
  <si>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</si>
  <si>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</si>
  <si>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</si>
  <si>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</si>
  <si>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</si>
  <si>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</si>
  <si>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</si>
  <si>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</si>
  <si>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</si>
  <si>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</si>
  <si>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</si>
  <si>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</si>
  <si>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</si>
  <si>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</si>
  <si>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</si>
  <si>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</si>
  <si>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</si>
  <si>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</si>
  <si>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</si>
  <si>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</si>
  <si>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</si>
  <si>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</si>
  <si>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</si>
  <si>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</si>
  <si>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</si>
  <si>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</si>
  <si>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</si>
  <si>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</si>
  <si>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</si>
  <si>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</si>
  <si>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</si>
  <si>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</si>
  <si>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</si>
  <si>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</si>
  <si>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</si>
  <si>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</si>
  <si>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</si>
  <si>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</si>
  <si>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</si>
  <si>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</si>
  <si>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</si>
  <si>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</si>
  <si>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</si>
  <si>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</si>
  <si>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</si>
  <si>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</si>
  <si>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</si>
  <si>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</si>
  <si>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</si>
  <si>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</si>
  <si>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</si>
  <si>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</si>
  <si>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</si>
  <si>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</si>
  <si>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</si>
  <si>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</si>
  <si>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</si>
  <si>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</si>
  <si>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</si>
  <si>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</si>
  <si>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</si>
  <si>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</si>
  <si>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</si>
  <si>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</si>
  <si>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</si>
  <si>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</si>
  <si>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</si>
  <si>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</si>
  <si>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</si>
  <si>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</si>
  <si>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</si>
  <si>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</si>
  <si>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</si>
  <si>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</si>
  <si>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</si>
  <si>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</si>
  <si>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</si>
  <si>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</si>
  <si>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</si>
  <si>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</si>
  <si>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</si>
  <si>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</si>
  <si>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</si>
  <si>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</si>
  <si>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</si>
  <si>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</si>
  <si>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</si>
  <si>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</si>
  <si>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</si>
  <si>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</si>
  <si>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</si>
  <si>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</si>
  <si>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</si>
  <si>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</si>
  <si>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</si>
  <si>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</si>
  <si>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</si>
  <si>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</si>
  <si>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</si>
  <si>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</si>
  <si>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</si>
  <si>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</si>
  <si>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</si>
  <si>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</si>
  <si>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</si>
  <si>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</si>
  <si>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</si>
  <si>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</si>
  <si>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</si>
  <si>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</si>
  <si>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</si>
  <si>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</si>
  <si>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</si>
  <si>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</si>
  <si>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</si>
  <si>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</si>
  <si>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</si>
  <si>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</si>
  <si>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</si>
  <si>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</si>
  <si>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</si>
  <si>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</si>
  <si>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</si>
  <si>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</si>
  <si>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</si>
  <si>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</si>
  <si>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</si>
  <si>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</si>
  <si>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</si>
  <si>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</si>
  <si>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</si>
  <si>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</si>
  <si>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</si>
  <si>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</si>
  <si>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</si>
  <si>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</si>
  <si>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</si>
  <si>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</si>
  <si>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</si>
  <si>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</si>
  <si>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</si>
  <si>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</si>
  <si>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</si>
  <si>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</si>
  <si>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</si>
  <si>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</si>
  <si>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</si>
  <si>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</si>
  <si>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</si>
  <si>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</si>
  <si>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</si>
  <si>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</si>
  <si>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</si>
  <si>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</si>
  <si>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</si>
  <si>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</si>
  <si>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</si>
  <si>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</si>
  <si>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</si>
  <si>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</si>
  <si>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</si>
  <si>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</si>
  <si>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</si>
  <si>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</si>
  <si>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</si>
  <si>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</si>
  <si>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</si>
  <si>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</si>
  <si>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</si>
  <si>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</si>
  <si>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</si>
  <si>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</si>
  <si>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</si>
  <si>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</si>
  <si>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</si>
  <si>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</si>
  <si>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</si>
  <si>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</si>
  <si>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</si>
  <si>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</si>
  <si>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</si>
  <si>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</si>
  <si>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</si>
  <si>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</si>
  <si>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</si>
  <si>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</si>
  <si>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</si>
  <si>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</si>
  <si>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</si>
  <si>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</si>
  <si>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</si>
  <si>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</si>
  <si>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</si>
  <si>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</si>
  <si>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</si>
  <si>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</si>
  <si>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</si>
  <si>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</si>
  <si>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</si>
  <si>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</si>
  <si>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</si>
  <si>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</si>
  <si>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</si>
  <si>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</si>
  <si>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</si>
  <si>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</si>
  <si>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</si>
  <si>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</si>
  <si>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</si>
  <si>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</si>
  <si>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</si>
  <si>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</si>
  <si>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</si>
  <si>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</si>
  <si>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</si>
  <si>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</si>
  <si>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</si>
  <si>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</si>
  <si>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</si>
  <si>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</si>
  <si>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</si>
  <si>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</si>
  <si>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</si>
  <si>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</si>
  <si>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</si>
  <si>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</si>
  <si>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</si>
  <si>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</si>
  <si>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</si>
  <si>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</si>
  <si>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</si>
  <si>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</si>
  <si>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</si>
  <si>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</si>
  <si>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</si>
  <si>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</si>
  <si>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</si>
  <si>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</si>
  <si>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</si>
  <si>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</si>
  <si>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</si>
  <si>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</si>
  <si>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</si>
  <si>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</si>
  <si>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</si>
  <si>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</si>
  <si>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</si>
  <si>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</si>
  <si>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</si>
  <si>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</si>
  <si>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</si>
  <si>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</si>
  <si>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</si>
  <si>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</si>
  <si>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</si>
  <si>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</si>
  <si>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</si>
  <si>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</si>
  <si>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</si>
  <si>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</si>
  <si>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</si>
  <si>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</si>
  <si>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</si>
  <si>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</si>
  <si>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</si>
  <si>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</si>
  <si>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</si>
  <si>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</si>
  <si>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</si>
  <si>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</si>
  <si>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</si>
  <si>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</si>
  <si>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</si>
  <si>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</si>
  <si>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</si>
  <si>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</si>
  <si>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</si>
  <si>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</si>
  <si>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</si>
  <si>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</si>
  <si>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</si>
  <si>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</si>
  <si>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</si>
  <si>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</si>
  <si>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</si>
  <si>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</si>
  <si>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</si>
  <si>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</si>
  <si>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</si>
  <si>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</si>
  <si>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</si>
  <si>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</si>
  <si>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</si>
  <si>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</si>
  <si>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</si>
  <si>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</si>
  <si>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</si>
  <si>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</si>
  <si>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</si>
  <si>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</si>
  <si>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</si>
  <si>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</si>
  <si>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</si>
  <si>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</si>
  <si>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</si>
  <si>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</si>
  <si>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</si>
  <si>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</si>
  <si>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</si>
  <si>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</si>
  <si>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</si>
  <si>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</si>
  <si>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</si>
  <si>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</si>
  <si>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</si>
  <si>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</si>
  <si>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</si>
  <si>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</si>
  <si>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</si>
  <si>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</si>
  <si>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</si>
  <si>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</si>
  <si>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</si>
  <si>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</si>
  <si>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</si>
  <si>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</si>
  <si>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</si>
  <si>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</si>
  <si>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</si>
  <si>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</si>
  <si>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</si>
  <si>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</si>
  <si>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</si>
  <si>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</si>
  <si>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</si>
  <si>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</si>
  <si>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</si>
  <si>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</si>
  <si>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</si>
  <si>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</si>
  <si>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</si>
  <si>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</si>
  <si>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</si>
  <si>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</si>
  <si>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</si>
  <si>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</si>
  <si>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</si>
  <si>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</si>
  <si>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</si>
  <si>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</si>
  <si>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</si>
  <si>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</si>
  <si>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</si>
  <si>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</si>
  <si>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</si>
  <si>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</si>
  <si>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</si>
  <si>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</si>
  <si>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</si>
  <si>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</si>
  <si>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</si>
  <si>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</si>
  <si>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</si>
  <si>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</si>
  <si>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</si>
  <si>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</si>
  <si>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</si>
  <si>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</si>
  <si>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</si>
  <si>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</si>
  <si>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</si>
  <si>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</si>
  <si>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</si>
  <si>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</si>
  <si>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</si>
  <si>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</si>
  <si>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</si>
  <si>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</si>
  <si>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</si>
  <si>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</si>
  <si>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</si>
  <si>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</si>
  <si>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</si>
  <si>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</si>
  <si>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</si>
  <si>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</si>
  <si>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</si>
  <si>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</si>
  <si>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</si>
  <si>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</si>
  <si>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</si>
  <si>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</si>
  <si>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</si>
  <si>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</si>
  <si>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</si>
  <si>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</si>
  <si>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</si>
  <si>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</si>
  <si>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</si>
  <si>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</si>
  <si>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</si>
  <si>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</si>
  <si>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</si>
  <si>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</si>
  <si>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</si>
  <si>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</si>
  <si>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</si>
  <si>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</si>
  <si>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</si>
  <si>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</si>
  <si>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</si>
  <si>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</si>
  <si>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</si>
  <si>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</si>
  <si>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</si>
  <si>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</si>
  <si>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</si>
  <si>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</si>
  <si>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</si>
  <si>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</si>
  <si>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</si>
  <si>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</si>
  <si>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</si>
  <si>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</si>
  <si>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</si>
  <si>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</si>
  <si>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</si>
  <si>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</si>
  <si>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</si>
  <si>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</si>
  <si>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</si>
  <si>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</si>
  <si>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</si>
  <si>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</si>
  <si>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</si>
  <si>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</si>
  <si>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</si>
  <si>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</si>
  <si>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</si>
  <si>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</si>
  <si>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</si>
  <si>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</si>
  <si>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</si>
  <si>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</si>
  <si>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</si>
  <si>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</si>
  <si>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</si>
  <si>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</si>
  <si>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</si>
  <si>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</si>
  <si>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</si>
  <si>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</si>
  <si>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</si>
  <si>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</si>
  <si>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</si>
  <si>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</si>
  <si>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</si>
  <si>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</si>
  <si>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</si>
  <si>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</si>
  <si>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</si>
  <si>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</si>
  <si>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</si>
  <si>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</si>
  <si>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</si>
  <si>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</si>
  <si>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</si>
  <si>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</si>
  <si>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</si>
  <si>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</si>
  <si>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</si>
  <si>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</si>
  <si>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</si>
  <si>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</si>
  <si>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</si>
  <si>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</si>
  <si>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</si>
  <si>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</si>
  <si>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</si>
  <si>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</si>
  <si>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</si>
  <si>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</si>
  <si>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</si>
  <si>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</si>
  <si>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</si>
  <si>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</si>
  <si>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</si>
  <si>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</si>
  <si>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</si>
  <si>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</si>
  <si>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</si>
  <si>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</si>
  <si>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</si>
  <si>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</si>
  <si>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</si>
  <si>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</si>
  <si>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</si>
  <si>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</si>
  <si>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</si>
  <si>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</si>
  <si>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</si>
  <si>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</si>
  <si>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</si>
  <si>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</si>
  <si>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</si>
  <si>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</si>
  <si>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</si>
  <si>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</si>
  <si>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</si>
  <si>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</si>
  <si>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</si>
  <si>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</si>
  <si>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</si>
  <si>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</si>
  <si>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</si>
  <si>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</si>
  <si>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</si>
  <si>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</si>
  <si>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</si>
  <si>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</si>
  <si>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</si>
  <si>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</si>
  <si>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</si>
  <si>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</si>
  <si>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</si>
  <si>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</si>
  <si>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</si>
  <si>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</si>
  <si>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</si>
  <si>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</si>
  <si>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</si>
  <si>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</si>
  <si>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</si>
  <si>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</si>
  <si>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</si>
  <si>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</si>
  <si>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</si>
  <si>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</si>
  <si>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</si>
  <si>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</si>
  <si>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</si>
  <si>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</si>
  <si>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</si>
  <si>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</si>
  <si>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</si>
  <si>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</si>
  <si>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</si>
  <si>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</si>
  <si>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</si>
  <si>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</si>
  <si>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</si>
  <si>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</si>
  <si>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</si>
  <si>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</si>
  <si>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</si>
  <si>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</si>
  <si>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</si>
  <si>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</si>
  <si>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</si>
  <si>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</si>
  <si>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</si>
  <si>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</si>
  <si>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</si>
  <si>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</si>
  <si>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</si>
  <si>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</si>
  <si>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</si>
  <si>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</si>
  <si>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</si>
  <si>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</si>
  <si>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</si>
  <si>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</si>
  <si>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</si>
  <si>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</si>
  <si>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</si>
  <si>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</si>
  <si>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</si>
  <si>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</si>
  <si>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</si>
  <si>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</si>
  <si>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</si>
  <si>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</si>
  <si>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</si>
  <si>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</si>
  <si>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</si>
  <si>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</si>
  <si>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</si>
  <si>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</si>
  <si>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</si>
  <si>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</si>
  <si>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</si>
  <si>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</si>
  <si>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</si>
  <si>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</si>
  <si>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</si>
  <si>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</si>
  <si>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</si>
  <si>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</si>
  <si>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</si>
  <si>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</si>
  <si>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</si>
  <si>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</si>
  <si>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</si>
  <si>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</si>
  <si>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</si>
  <si>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</si>
  <si>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</si>
  <si>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</si>
  <si>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</si>
  <si>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</si>
  <si>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</si>
  <si>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</si>
  <si>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</si>
  <si>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</si>
  <si>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</si>
  <si>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</si>
  <si>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</si>
  <si>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</si>
  <si>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</si>
  <si>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</si>
  <si>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</si>
  <si>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</si>
  <si>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</si>
  <si>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</si>
  <si>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</si>
  <si>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</si>
  <si>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</si>
  <si>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</si>
  <si>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</si>
  <si>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</si>
  <si>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</si>
  <si>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</si>
  <si>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</si>
  <si>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</si>
  <si>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</si>
  <si>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</si>
  <si>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</si>
  <si>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</si>
  <si>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</si>
  <si>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</si>
  <si>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</si>
  <si>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</si>
  <si>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</si>
  <si>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</si>
  <si>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</si>
  <si>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</si>
  <si>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</si>
  <si>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</si>
  <si>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</si>
  <si>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</si>
  <si>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</si>
  <si>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</si>
  <si>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</si>
  <si>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</si>
  <si>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</si>
  <si>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</si>
  <si>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</si>
  <si>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</si>
  <si>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</si>
  <si>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</si>
  <si>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</si>
  <si>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</si>
  <si>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</si>
  <si>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</si>
  <si>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</si>
  <si>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</si>
  <si>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</si>
  <si>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</si>
  <si>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</si>
  <si>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</si>
  <si>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</si>
  <si>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</si>
  <si>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</si>
  <si>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</si>
  <si>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</si>
  <si>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</si>
  <si>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</si>
  <si>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</si>
  <si>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</si>
  <si>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</si>
  <si>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</si>
  <si>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</si>
  <si>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</si>
  <si>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</si>
  <si>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</si>
  <si>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</si>
  <si>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</si>
  <si>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</si>
  <si>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</si>
  <si>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</si>
  <si>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</si>
  <si>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</si>
  <si>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</si>
  <si>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</si>
  <si>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</si>
  <si>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</si>
  <si>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</si>
  <si>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</si>
  <si>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</si>
  <si>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</si>
  <si>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</si>
  <si>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</si>
  <si>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</si>
  <si>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</si>
  <si>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</si>
  <si>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</si>
  <si>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</si>
  <si>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</si>
  <si>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</si>
  <si>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</si>
  <si>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</si>
  <si>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</si>
  <si>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</si>
  <si>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</si>
  <si>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</si>
  <si>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</si>
  <si>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</si>
  <si>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</si>
  <si>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</si>
  <si>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</si>
  <si>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</si>
  <si>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</si>
  <si>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</si>
  <si>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</si>
  <si>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</si>
  <si>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</si>
  <si>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</si>
  <si>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</si>
  <si>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</si>
  <si>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</si>
  <si>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</si>
  <si>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</si>
  <si>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</si>
  <si>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</si>
  <si>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</si>
  <si>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</si>
  <si>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</si>
  <si>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</si>
  <si>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</si>
  <si>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</si>
  <si>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</si>
  <si>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</si>
  <si>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</si>
  <si>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</si>
  <si>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380-390</t>
  </si>
  <si>
    <t>1650-1680</t>
  </si>
  <si>
    <t>980-1000</t>
  </si>
  <si>
    <t>Profit of Rs.1/-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</si>
  <si>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</si>
  <si>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</si>
  <si>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</si>
  <si>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</si>
  <si>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</si>
  <si>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</si>
  <si>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</si>
  <si>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</si>
  <si>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</si>
  <si>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</si>
  <si>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</si>
  <si>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</si>
  <si>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</si>
  <si>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</si>
  <si>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</si>
  <si>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</si>
  <si>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</si>
  <si>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</si>
  <si>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</si>
  <si>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</si>
  <si>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</si>
  <si>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</si>
  <si>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</si>
  <si>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</si>
  <si>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</si>
  <si>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</si>
  <si>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</si>
  <si>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</si>
  <si>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</si>
  <si>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</si>
  <si>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</si>
  <si>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</si>
  <si>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</si>
  <si>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</si>
  <si>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</si>
  <si>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</si>
  <si>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</si>
  <si>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</si>
  <si>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Profit of Rs.107.5/-</t>
  </si>
  <si>
    <t>Profit of Rs.4.65/-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</si>
  <si>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</si>
  <si>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</si>
  <si>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</si>
  <si>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</si>
  <si>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</si>
  <si>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</si>
  <si>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</si>
  <si>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</si>
  <si>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</si>
  <si>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</si>
  <si>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</si>
  <si>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</si>
  <si>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</si>
  <si>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</si>
  <si>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</si>
  <si>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</si>
  <si>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</si>
  <si>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</si>
  <si>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</si>
  <si>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</si>
  <si>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</si>
  <si>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</si>
  <si>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</si>
  <si>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</si>
  <si>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</si>
  <si>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</si>
  <si>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</si>
  <si>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</si>
  <si>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</si>
  <si>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</si>
  <si>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</si>
  <si>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</si>
  <si>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</si>
  <si>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</si>
  <si>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</si>
  <si>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</si>
  <si>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</si>
  <si>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</si>
  <si>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</si>
  <si>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</si>
  <si>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</si>
  <si>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</si>
  <si>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</si>
  <si>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</si>
  <si>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</si>
  <si>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</si>
  <si>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</si>
  <si>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</si>
  <si>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</si>
  <si>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</si>
  <si>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</si>
  <si>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</si>
  <si>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</si>
  <si>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</si>
  <si>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</si>
  <si>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</si>
  <si>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</si>
  <si>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</si>
  <si>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</si>
  <si>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</si>
  <si>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</si>
  <si>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</si>
  <si>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</si>
  <si>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602-606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</si>
  <si>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</si>
  <si>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</si>
  <si>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</si>
  <si>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</si>
  <si>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</si>
  <si>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</si>
  <si>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</si>
  <si>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</si>
  <si>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</si>
  <si>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KOCL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</si>
  <si>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</si>
  <si>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</si>
  <si>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</si>
  <si>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</si>
  <si>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</si>
  <si>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</si>
  <si>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</si>
  <si>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</si>
  <si>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</si>
  <si>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</si>
  <si>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</si>
  <si>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</si>
  <si>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</si>
  <si>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</si>
  <si>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</si>
  <si>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</si>
  <si>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</si>
  <si>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</si>
  <si>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</si>
  <si>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</si>
  <si>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</si>
  <si>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</si>
  <si>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</si>
  <si>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</si>
  <si>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</si>
  <si>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</si>
  <si>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HINDUNILVR 2780 CE SEP</t>
  </si>
  <si>
    <t>Loss of Rs.87.50/-</t>
  </si>
  <si>
    <t>Profit of Rs.4/-</t>
  </si>
  <si>
    <t>GRAVITON RESEARCH CAPITAL LLP</t>
  </si>
  <si>
    <t>Profit of Rs.100/-</t>
  </si>
  <si>
    <t>60-61</t>
  </si>
  <si>
    <t>Profit of Rs.1.15/-</t>
  </si>
  <si>
    <t>IDFCFIRST</t>
  </si>
  <si>
    <t>42-42.5</t>
  </si>
  <si>
    <t>250-255</t>
  </si>
  <si>
    <t>Profit of Rs.1.10/-</t>
  </si>
  <si>
    <t>Profit of Rs.1.45/-</t>
  </si>
  <si>
    <t>HDFCBANK 1560 CE SEP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</si>
  <si>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</si>
  <si>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</si>
  <si>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</si>
  <si>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</si>
  <si>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</si>
  <si>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</si>
  <si>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</si>
  <si>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Loss of Rs.70.50/-</t>
  </si>
  <si>
    <t>Loss of Rs.35/-</t>
  </si>
  <si>
    <t>Loss of Rs.1.15/-</t>
  </si>
  <si>
    <t>MNIL</t>
  </si>
  <si>
    <t>KABIR SHRAN DAGAR</t>
  </si>
  <si>
    <t>Loss of Rs.7/-</t>
  </si>
  <si>
    <t>Profit of Rs.180/-</t>
  </si>
  <si>
    <t>Loss of Rs.15/-</t>
  </si>
  <si>
    <t>90-92</t>
  </si>
  <si>
    <t>240-242</t>
  </si>
  <si>
    <t>450-500</t>
  </si>
  <si>
    <t>Loss of Rs.15.5/-</t>
  </si>
  <si>
    <t>NIFTY 17700 CE 30-SEP</t>
  </si>
  <si>
    <t>NBL</t>
  </si>
  <si>
    <t>LOKESH INDER KAPOOR</t>
  </si>
  <si>
    <t>OZONEWORLD</t>
  </si>
  <si>
    <t>MAULIK CONSULTANCY</t>
  </si>
  <si>
    <t>CROWN</t>
  </si>
  <si>
    <t>Crown Lifters Ltd.</t>
  </si>
  <si>
    <t>JALAN</t>
  </si>
  <si>
    <t>Jalan Transolu. India Ltd</t>
  </si>
  <si>
    <t>Profit of Rs.0.10/-</t>
  </si>
  <si>
    <t>Profit of Rs.6.5/-</t>
  </si>
  <si>
    <t>NIFTY 17400 PE 23-SEP</t>
  </si>
  <si>
    <t>HDFCBANK  1580 CE SEP</t>
  </si>
  <si>
    <t>35-50</t>
  </si>
  <si>
    <t>53-55</t>
  </si>
  <si>
    <t>Part profit of Rs.29.5/-</t>
  </si>
  <si>
    <t>ACEWIN</t>
  </si>
  <si>
    <t>SUBHASHBAHETI</t>
  </si>
  <si>
    <t>ADVIKCA</t>
  </si>
  <si>
    <t>STEPPING STONE CONSTRUCTION PRIVATE LIMITED</t>
  </si>
  <si>
    <t>BODHTREE</t>
  </si>
  <si>
    <t>PADMANABHAN BALASUBRAMANIAM</t>
  </si>
  <si>
    <t>CALSOFT</t>
  </si>
  <si>
    <t>MANJU AGARWAL</t>
  </si>
  <si>
    <t>RAHUL AGARWAL</t>
  </si>
  <si>
    <t>CBPL</t>
  </si>
  <si>
    <t>ANSU INVESTMENT</t>
  </si>
  <si>
    <t>VISMAY AMITKUMAR SHAH</t>
  </si>
  <si>
    <t>FIRST RATE SHOPPER PRIVATE LIMITED</t>
  </si>
  <si>
    <t>CHOKSI</t>
  </si>
  <si>
    <t>TWINKLE ASHISH SHAH</t>
  </si>
  <si>
    <t>CONCORD</t>
  </si>
  <si>
    <t>SHAHABUDDIN QURRAM MOHAMMED</t>
  </si>
  <si>
    <t>DGL</t>
  </si>
  <si>
    <t>SEEMA JAIN</t>
  </si>
  <si>
    <t>DLCL</t>
  </si>
  <si>
    <t>DHRUVAPANDEY</t>
  </si>
  <si>
    <t>INOX LEASING AND FINANCE LIMITED</t>
  </si>
  <si>
    <t>INOX CHEMICALS LLP</t>
  </si>
  <si>
    <t>SIDDHO MAL TRADING LLP</t>
  </si>
  <si>
    <t>GEECEE</t>
  </si>
  <si>
    <t>SINGULARITY HOLDINGS LIMITED</t>
  </si>
  <si>
    <t>FOUR DIMENSIONS SECURITIES (INDIA) LIMITED</t>
  </si>
  <si>
    <t>TEJAL ROHIT KOTHARI</t>
  </si>
  <si>
    <t>JAYATMA</t>
  </si>
  <si>
    <t>SONAL VIMALKUMAR SHAH</t>
  </si>
  <si>
    <t>ABHILASHA ANIL PATEL(ABHILASHA ANSHUL NANAVATY)</t>
  </si>
  <si>
    <t>SAMEER S SINHA</t>
  </si>
  <si>
    <t>FRANCISCO MARIANO GOMES</t>
  </si>
  <si>
    <t>LAXMIPATI</t>
  </si>
  <si>
    <t>NIKUNJ</t>
  </si>
  <si>
    <t>THAKURJI INTERNATIONAL PRIVATE LIMITED</t>
  </si>
  <si>
    <t>HIMANSHU RAJPUT</t>
  </si>
  <si>
    <t>MRP</t>
  </si>
  <si>
    <t>SHARWANKUMARKALER</t>
  </si>
  <si>
    <t>VIRATH SHAH</t>
  </si>
  <si>
    <t>ARPAN HITESH AHMEDAWADI</t>
  </si>
  <si>
    <t>NAVEEN GUPTA</t>
  </si>
  <si>
    <t>VIRALKUMAR RASIKBHAI PATEL</t>
  </si>
  <si>
    <t>SAURBH SINGH</t>
  </si>
  <si>
    <t>GOLDMAN SACHS FUNDS GOLDMAN SACHS INDIA EQUITY PORTFOLIO</t>
  </si>
  <si>
    <t>GOLDMAN SACHS INDIA FUND LIMITED</t>
  </si>
  <si>
    <t>PRISMX</t>
  </si>
  <si>
    <t>ATULKUMAR VIMALKUMAR SHREEVASTAV</t>
  </si>
  <si>
    <t>DINESHSINH</t>
  </si>
  <si>
    <t>RAILTEL</t>
  </si>
  <si>
    <t>RAJOIL</t>
  </si>
  <si>
    <t>ALPHA LEON ENTERPRISES LLP</t>
  </si>
  <si>
    <t>RGRL</t>
  </si>
  <si>
    <t>MOHD AZIM ABDULLAH MAPKAR</t>
  </si>
  <si>
    <t>SOLIDCO</t>
  </si>
  <si>
    <t>NEW INDIA ASSURANCE CO LTD</t>
  </si>
  <si>
    <t>SRESTHA</t>
  </si>
  <si>
    <t>VANDAMI ADVISORY LLP</t>
  </si>
  <si>
    <t>SWAGTAM</t>
  </si>
  <si>
    <t>MEENAKSHI MALHOTRA</t>
  </si>
  <si>
    <t>SANTOSH JINDAL</t>
  </si>
  <si>
    <t>GIRISH GOEL</t>
  </si>
  <si>
    <t>ASHISH JAIN</t>
  </si>
  <si>
    <t>KAPILABEN RAMANLAL SHAH</t>
  </si>
  <si>
    <t>KETAN RASHIKLAL DOSHI</t>
  </si>
  <si>
    <t>RAMAN MITTAL</t>
  </si>
  <si>
    <t>RAJAN MITTAL</t>
  </si>
  <si>
    <t>SAN FINANCIAL SERVICES LLP</t>
  </si>
  <si>
    <t>CAREFUL INVESTMENTS LLP</t>
  </si>
  <si>
    <t>NARVIM FINANCE AND INVESTMENTS LLP</t>
  </si>
  <si>
    <t>SUNITA RANI</t>
  </si>
  <si>
    <t>VAL</t>
  </si>
  <si>
    <t>NOPEA CAPITAL SERVICES PRIVATE LIMITED</t>
  </si>
  <si>
    <t>SHAH AMAR MUKESHKUMAR HUF</t>
  </si>
  <si>
    <t>VRL</t>
  </si>
  <si>
    <t>PRADEEP KUMAR JAIN</t>
  </si>
  <si>
    <t>WEIZFIN</t>
  </si>
  <si>
    <t>VIKASA INDIA EIF I FUND</t>
  </si>
  <si>
    <t>APMS INVESTMENT FUND LTD</t>
  </si>
  <si>
    <t>AAATECH</t>
  </si>
  <si>
    <t>AAA Technologies Limited</t>
  </si>
  <si>
    <t>NIKUNJ MITTAL HUF</t>
  </si>
  <si>
    <t>AHLEAST</t>
  </si>
  <si>
    <t>Asian Hotels (East) Ltd</t>
  </si>
  <si>
    <t>DARSHAN FINANCIAL SERVICES PVT LTD</t>
  </si>
  <si>
    <t>KOLTEPATIL</t>
  </si>
  <si>
    <t>Kolte - Patil Developers</t>
  </si>
  <si>
    <t>PGIM INDIA MUTUAL FUND</t>
  </si>
  <si>
    <t>LYKALABS</t>
  </si>
  <si>
    <t>Lyka Labs Ltd</t>
  </si>
  <si>
    <t>SHAH GEETA   CHETAN</t>
  </si>
  <si>
    <t>MULTIPLIER SHARE AND STOCK ADVISORS PRIVATE LTD</t>
  </si>
  <si>
    <t>MARINE</t>
  </si>
  <si>
    <t>Marine Electrical (I) Ltd</t>
  </si>
  <si>
    <t>OLGA TRADING PRIVATE LIMITED</t>
  </si>
  <si>
    <t>PAR</t>
  </si>
  <si>
    <t>Par Drugs and Chem Ltd</t>
  </si>
  <si>
    <t>PAVNAIND</t>
  </si>
  <si>
    <t>Pavna Industries Limited</t>
  </si>
  <si>
    <t>ARC FINANCE LIMITED</t>
  </si>
  <si>
    <t>ROHLTD</t>
  </si>
  <si>
    <t>Royal Orchid Hotels Limit</t>
  </si>
  <si>
    <t>VAIBHAV DOSHI</t>
  </si>
  <si>
    <t>VISASTEEL</t>
  </si>
  <si>
    <t>Visa Steel Limited</t>
  </si>
  <si>
    <t>FESTINO VINCOM LIMITED</t>
  </si>
  <si>
    <t>ALTAF MOHAMMEDALI MAKANI</t>
  </si>
  <si>
    <t>MEENA JALAN</t>
  </si>
  <si>
    <t>RITU JALAN</t>
  </si>
  <si>
    <t>MCDHOLDING</t>
  </si>
  <si>
    <t>McDowell Holdings Limited</t>
  </si>
  <si>
    <t>RATHI ROHIT KISHOR</t>
  </si>
  <si>
    <t>SHRI RAVINDRA MEDIA VENTURES PRIVATE LIMITED</t>
  </si>
  <si>
    <t>PROGYAN CONSTRUCTION AND ENGINEERS PRIVATE LIMITED</t>
  </si>
  <si>
    <t>ROML</t>
  </si>
  <si>
    <t>Raj Oil Mills Limited</t>
  </si>
  <si>
    <t>TARC</t>
  </si>
  <si>
    <t>Anant Raj Global Limited</t>
  </si>
  <si>
    <t>JMVD FINANCIAL ADVISORS LLP</t>
  </si>
  <si>
    <t>LTS INVESTMENT FUND LTD</t>
  </si>
  <si>
    <t>WINDLAS</t>
  </si>
  <si>
    <t>Windlas Biotech Limited</t>
  </si>
  <si>
    <t>KUBER INDIA FUND</t>
  </si>
  <si>
    <t>Profit of Rs.13/-</t>
  </si>
  <si>
    <t>Loss of Rs.5.15/-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</si>
</sst>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/>
    </xf>
    <xf numFmtId="165" fontId="35" fillId="26" borderId="1" xfId="0" applyNumberFormat="1" applyFont="1" applyFill="1" applyBorder="1" applyAlignment="1">
      <alignment horizontal="center" vertical="center"/>
    </xf>
    <xf numFmtId="15" fontId="1" fillId="26" borderId="1" xfId="0" applyNumberFormat="1" applyFont="1" applyFill="1" applyBorder="1" applyAlignment="1">
      <alignment horizontal="center" vertical="center"/>
    </xf>
    <xf numFmtId="0" fontId="36" fillId="26" borderId="1" xfId="0" applyFont="1" applyFill="1" applyBorder="1"/>
    <xf numFmtId="43" fontId="35" fillId="26" borderId="1" xfId="0" applyNumberFormat="1" applyFont="1" applyFill="1" applyBorder="1" applyAlignment="1">
      <alignment horizontal="center" vertical="top"/>
    </xf>
    <xf numFmtId="0" fontId="35" fillId="26" borderId="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top"/>
    </xf>
    <xf numFmtId="0" fontId="36" fillId="27" borderId="1" xfId="0" applyFont="1" applyFill="1" applyBorder="1" applyAlignment="1">
      <alignment horizontal="center" vertical="center"/>
    </xf>
    <xf numFmtId="2" fontId="36" fillId="27" borderId="1" xfId="0" applyNumberFormat="1" applyFont="1" applyFill="1" applyBorder="1" applyAlignment="1">
      <alignment horizontal="center" vertical="center"/>
    </xf>
    <xf numFmtId="10" fontId="36" fillId="27" borderId="1" xfId="0" applyNumberFormat="1" applyFont="1" applyFill="1" applyBorder="1" applyAlignment="1">
      <alignment horizontal="center" vertical="center" wrapText="1"/>
    </xf>
    <xf numFmtId="16" fontId="36" fillId="27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165" fontId="44" fillId="12" borderId="24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6" fontId="36" fillId="25" borderId="1" xfId="0" applyNumberFormat="1" applyFont="1" applyFill="1" applyBorder="1" applyAlignment="1">
      <alignment horizontal="center" vertical="center"/>
    </xf>
    <xf numFmtId="0" fontId="35" fillId="23" borderId="24" xfId="0" applyFont="1" applyFill="1" applyBorder="1" applyAlignment="1">
      <alignment horizontal="left"/>
    </xf>
    <xf numFmtId="15" fontId="35" fillId="26" borderId="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44460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44460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2" t="s">
        <v>16</v>
      </c>
      <c r="B9" s="484" t="s">
        <v>17</v>
      </c>
      <c r="C9" s="484" t="s">
        <v>18</v>
      </c>
      <c r="D9" s="484" t="s">
        <v>19</v>
      </c>
      <c r="E9" s="26" t="s">
        <v>20</v>
      </c>
      <c r="F9" s="26" t="s">
        <v>21</v>
      </c>
      <c r="G9" s="479" t="s">
        <v>22</v>
      </c>
      <c r="H9" s="480"/>
      <c r="I9" s="481"/>
      <c r="J9" s="479" t="s">
        <v>23</v>
      </c>
      <c r="K9" s="480"/>
      <c r="L9" s="481"/>
      <c r="M9" s="26"/>
      <c r="N9" s="27"/>
      <c r="O9" s="27"/>
      <c r="P9" s="27"/>
    </row>
    <row r="10" spans="1:16" ht="59.25" customHeight="1">
      <c r="A10" s="483"/>
      <c r="B10" s="485"/>
      <c r="C10" s="485"/>
      <c r="D10" s="48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37224.25</v>
      </c>
      <c r="F11" s="35">
        <v>37418.216666666667</v>
      </c>
      <c r="G11" s="36">
        <v>36951.433333333334</v>
      </c>
      <c r="H11" s="36">
        <v>36678.616666666669</v>
      </c>
      <c r="I11" s="36">
        <v>36211.833333333336</v>
      </c>
      <c r="J11" s="36">
        <v>37691.033333333333</v>
      </c>
      <c r="K11" s="36">
        <v>38157.816666666673</v>
      </c>
      <c r="L11" s="36">
        <v>38430.633333333331</v>
      </c>
      <c r="M11" s="37">
        <v>37885</v>
      </c>
      <c r="N11" s="37">
        <v>37145.4</v>
      </c>
      <c r="O11" s="38">
        <v>2214875</v>
      </c>
      <c r="P11" s="39">
        <v>0.11483723212825127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17386.650000000001</v>
      </c>
      <c r="F12" s="40">
        <v>17453.283333333336</v>
      </c>
      <c r="G12" s="41">
        <v>17288.366666666672</v>
      </c>
      <c r="H12" s="41">
        <v>17190.083333333336</v>
      </c>
      <c r="I12" s="41">
        <v>17025.166666666672</v>
      </c>
      <c r="J12" s="41">
        <v>17551.566666666673</v>
      </c>
      <c r="K12" s="41">
        <v>17716.483333333337</v>
      </c>
      <c r="L12" s="41">
        <v>17814.766666666674</v>
      </c>
      <c r="M12" s="31">
        <v>17618.2</v>
      </c>
      <c r="N12" s="31">
        <v>17355</v>
      </c>
      <c r="O12" s="42">
        <v>15321750</v>
      </c>
      <c r="P12" s="43">
        <v>-4.7530981235643886E-2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18194.849999999999</v>
      </c>
      <c r="F13" s="40">
        <v>18278.7</v>
      </c>
      <c r="G13" s="41">
        <v>18086.150000000001</v>
      </c>
      <c r="H13" s="41">
        <v>17977.45</v>
      </c>
      <c r="I13" s="41">
        <v>17784.900000000001</v>
      </c>
      <c r="J13" s="41">
        <v>18387.400000000001</v>
      </c>
      <c r="K13" s="41">
        <v>18579.949999999997</v>
      </c>
      <c r="L13" s="41">
        <v>18688.650000000001</v>
      </c>
      <c r="M13" s="31">
        <v>18471.25</v>
      </c>
      <c r="N13" s="31">
        <v>18170</v>
      </c>
      <c r="O13" s="42">
        <v>4040</v>
      </c>
      <c r="P13" s="43">
        <v>-4.716981132075472E-2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899.35</v>
      </c>
      <c r="F14" s="40">
        <v>904.9</v>
      </c>
      <c r="G14" s="41">
        <v>890.05</v>
      </c>
      <c r="H14" s="41">
        <v>880.75</v>
      </c>
      <c r="I14" s="41">
        <v>865.9</v>
      </c>
      <c r="J14" s="41">
        <v>914.19999999999993</v>
      </c>
      <c r="K14" s="41">
        <v>929.05000000000007</v>
      </c>
      <c r="L14" s="41">
        <v>938.34999999999991</v>
      </c>
      <c r="M14" s="31">
        <v>919.75</v>
      </c>
      <c r="N14" s="31">
        <v>895.6</v>
      </c>
      <c r="O14" s="42">
        <v>4161600</v>
      </c>
      <c r="P14" s="43">
        <v>1.2825817128671908E-2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201.6</v>
      </c>
      <c r="F15" s="40">
        <v>204.38333333333335</v>
      </c>
      <c r="G15" s="41">
        <v>198.01666666666671</v>
      </c>
      <c r="H15" s="41">
        <v>194.43333333333337</v>
      </c>
      <c r="I15" s="41">
        <v>188.06666666666672</v>
      </c>
      <c r="J15" s="41">
        <v>207.9666666666667</v>
      </c>
      <c r="K15" s="41">
        <v>214.33333333333331</v>
      </c>
      <c r="L15" s="41">
        <v>217.91666666666669</v>
      </c>
      <c r="M15" s="31">
        <v>210.75</v>
      </c>
      <c r="N15" s="31">
        <v>200.8</v>
      </c>
      <c r="O15" s="42">
        <v>10732800</v>
      </c>
      <c r="P15" s="43">
        <v>-6.0750853242320817E-2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2327.15</v>
      </c>
      <c r="F16" s="40">
        <v>2345.4</v>
      </c>
      <c r="G16" s="41">
        <v>2303.9</v>
      </c>
      <c r="H16" s="41">
        <v>2280.65</v>
      </c>
      <c r="I16" s="41">
        <v>2239.15</v>
      </c>
      <c r="J16" s="41">
        <v>2368.65</v>
      </c>
      <c r="K16" s="41">
        <v>2410.15</v>
      </c>
      <c r="L16" s="41">
        <v>2433.4</v>
      </c>
      <c r="M16" s="31">
        <v>2386.9</v>
      </c>
      <c r="N16" s="31">
        <v>2322.15</v>
      </c>
      <c r="O16" s="42">
        <v>2686000</v>
      </c>
      <c r="P16" s="43">
        <v>1.588502269288956E-2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1424.05</v>
      </c>
      <c r="F17" s="40">
        <v>1445.2333333333333</v>
      </c>
      <c r="G17" s="41">
        <v>1396.8166666666666</v>
      </c>
      <c r="H17" s="41">
        <v>1369.5833333333333</v>
      </c>
      <c r="I17" s="41">
        <v>1321.1666666666665</v>
      </c>
      <c r="J17" s="41">
        <v>1472.4666666666667</v>
      </c>
      <c r="K17" s="41">
        <v>1520.8833333333332</v>
      </c>
      <c r="L17" s="41">
        <v>1548.1166666666668</v>
      </c>
      <c r="M17" s="31">
        <v>1493.65</v>
      </c>
      <c r="N17" s="31">
        <v>1418</v>
      </c>
      <c r="O17" s="42">
        <v>25381000</v>
      </c>
      <c r="P17" s="43">
        <v>9.2250188874309115E-3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748.55</v>
      </c>
      <c r="F18" s="40">
        <v>757.26666666666677</v>
      </c>
      <c r="G18" s="41">
        <v>736.78333333333353</v>
      </c>
      <c r="H18" s="41">
        <v>725.01666666666677</v>
      </c>
      <c r="I18" s="41">
        <v>704.53333333333353</v>
      </c>
      <c r="J18" s="41">
        <v>769.03333333333353</v>
      </c>
      <c r="K18" s="41">
        <v>789.51666666666688</v>
      </c>
      <c r="L18" s="41">
        <v>801.28333333333353</v>
      </c>
      <c r="M18" s="31">
        <v>777.75</v>
      </c>
      <c r="N18" s="31">
        <v>745.5</v>
      </c>
      <c r="O18" s="42">
        <v>89292500</v>
      </c>
      <c r="P18" s="43">
        <v>-1.6491502683363148E-3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3782.25</v>
      </c>
      <c r="F19" s="40">
        <v>3777.4</v>
      </c>
      <c r="G19" s="41">
        <v>3749.8500000000004</v>
      </c>
      <c r="H19" s="41">
        <v>3717.4500000000003</v>
      </c>
      <c r="I19" s="41">
        <v>3689.9000000000005</v>
      </c>
      <c r="J19" s="41">
        <v>3809.8</v>
      </c>
      <c r="K19" s="41">
        <v>3837.3500000000004</v>
      </c>
      <c r="L19" s="41">
        <v>3869.75</v>
      </c>
      <c r="M19" s="31">
        <v>3804.95</v>
      </c>
      <c r="N19" s="31">
        <v>3745</v>
      </c>
      <c r="O19" s="42">
        <v>380600</v>
      </c>
      <c r="P19" s="43">
        <v>-2.6598465473145781E-2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727.1</v>
      </c>
      <c r="F20" s="40">
        <v>730.18333333333339</v>
      </c>
      <c r="G20" s="41">
        <v>721.16666666666674</v>
      </c>
      <c r="H20" s="41">
        <v>715.23333333333335</v>
      </c>
      <c r="I20" s="41">
        <v>706.2166666666667</v>
      </c>
      <c r="J20" s="41">
        <v>736.11666666666679</v>
      </c>
      <c r="K20" s="41">
        <v>745.13333333333344</v>
      </c>
      <c r="L20" s="41">
        <v>751.06666666666683</v>
      </c>
      <c r="M20" s="31">
        <v>739.2</v>
      </c>
      <c r="N20" s="31">
        <v>724.25</v>
      </c>
      <c r="O20" s="42">
        <v>8218000</v>
      </c>
      <c r="P20" s="43">
        <v>4.3953252032520325E-2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410.7</v>
      </c>
      <c r="F21" s="40">
        <v>413.55</v>
      </c>
      <c r="G21" s="41">
        <v>406.5</v>
      </c>
      <c r="H21" s="41">
        <v>402.3</v>
      </c>
      <c r="I21" s="41">
        <v>395.25</v>
      </c>
      <c r="J21" s="41">
        <v>417.75</v>
      </c>
      <c r="K21" s="41">
        <v>424.80000000000007</v>
      </c>
      <c r="L21" s="41">
        <v>429</v>
      </c>
      <c r="M21" s="31">
        <v>420.6</v>
      </c>
      <c r="N21" s="31">
        <v>409.35</v>
      </c>
      <c r="O21" s="42">
        <v>15249000</v>
      </c>
      <c r="P21" s="43">
        <v>4.5454545454545452E-3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781.3</v>
      </c>
      <c r="F22" s="40">
        <v>779.1</v>
      </c>
      <c r="G22" s="41">
        <v>765.2</v>
      </c>
      <c r="H22" s="41">
        <v>749.1</v>
      </c>
      <c r="I22" s="41">
        <v>735.2</v>
      </c>
      <c r="J22" s="41">
        <v>795.2</v>
      </c>
      <c r="K22" s="41">
        <v>809.09999999999991</v>
      </c>
      <c r="L22" s="41">
        <v>825.2</v>
      </c>
      <c r="M22" s="31">
        <v>793</v>
      </c>
      <c r="N22" s="31">
        <v>763</v>
      </c>
      <c r="O22" s="42">
        <v>1828750</v>
      </c>
      <c r="P22" s="43">
        <v>-5.1084474885844749E-2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4872.8</v>
      </c>
      <c r="F23" s="40">
        <v>4876.2333333333336</v>
      </c>
      <c r="G23" s="41">
        <v>4786.5666666666675</v>
      </c>
      <c r="H23" s="41">
        <v>4700.3333333333339</v>
      </c>
      <c r="I23" s="41">
        <v>4610.6666666666679</v>
      </c>
      <c r="J23" s="41">
        <v>4962.4666666666672</v>
      </c>
      <c r="K23" s="41">
        <v>5052.1333333333332</v>
      </c>
      <c r="L23" s="41">
        <v>5138.3666666666668</v>
      </c>
      <c r="M23" s="31">
        <v>4965.8999999999996</v>
      </c>
      <c r="N23" s="31">
        <v>4790</v>
      </c>
      <c r="O23" s="42">
        <v>2572000</v>
      </c>
      <c r="P23" s="43">
        <v>-2.0470341807102731E-2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217.75</v>
      </c>
      <c r="F24" s="40">
        <v>220.01666666666665</v>
      </c>
      <c r="G24" s="41">
        <v>214.2833333333333</v>
      </c>
      <c r="H24" s="41">
        <v>210.81666666666666</v>
      </c>
      <c r="I24" s="41">
        <v>205.08333333333331</v>
      </c>
      <c r="J24" s="41">
        <v>223.48333333333329</v>
      </c>
      <c r="K24" s="41">
        <v>229.21666666666664</v>
      </c>
      <c r="L24" s="41">
        <v>232.68333333333328</v>
      </c>
      <c r="M24" s="31">
        <v>225.75</v>
      </c>
      <c r="N24" s="31">
        <v>216.55</v>
      </c>
      <c r="O24" s="42">
        <v>13450000</v>
      </c>
      <c r="P24" s="43">
        <v>-1.4110317024005864E-2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125.05</v>
      </c>
      <c r="F25" s="40">
        <v>125.25</v>
      </c>
      <c r="G25" s="41">
        <v>121.80000000000001</v>
      </c>
      <c r="H25" s="41">
        <v>118.55000000000001</v>
      </c>
      <c r="I25" s="41">
        <v>115.10000000000002</v>
      </c>
      <c r="J25" s="41">
        <v>128.5</v>
      </c>
      <c r="K25" s="41">
        <v>131.94999999999999</v>
      </c>
      <c r="L25" s="41">
        <v>135.19999999999999</v>
      </c>
      <c r="M25" s="31">
        <v>128.69999999999999</v>
      </c>
      <c r="N25" s="31">
        <v>122</v>
      </c>
      <c r="O25" s="42">
        <v>49153500</v>
      </c>
      <c r="P25" s="43">
        <v>3.0277306168647426E-2</v>
      </c>
    </row>
    <row r="26" spans="1:16" ht="12.75" customHeight="1">
      <c r="A26" s="31">
        <v>16</v>
      </c>
      <c r="B26" s="276" t="s">
        <v>57</v>
      </c>
      <c r="C26" s="33" t="s">
        <v>58</v>
      </c>
      <c r="D26" s="34">
        <v>44469</v>
      </c>
      <c r="E26" s="40">
        <v>3278.75</v>
      </c>
      <c r="F26" s="40">
        <v>3290.2666666666664</v>
      </c>
      <c r="G26" s="41">
        <v>3259.4333333333329</v>
      </c>
      <c r="H26" s="41">
        <v>3240.1166666666663</v>
      </c>
      <c r="I26" s="41">
        <v>3209.2833333333328</v>
      </c>
      <c r="J26" s="41">
        <v>3309.583333333333</v>
      </c>
      <c r="K26" s="41">
        <v>3340.416666666667</v>
      </c>
      <c r="L26" s="41">
        <v>3359.7333333333331</v>
      </c>
      <c r="M26" s="31">
        <v>3321.1</v>
      </c>
      <c r="N26" s="31">
        <v>3270.95</v>
      </c>
      <c r="O26" s="42">
        <v>4597200</v>
      </c>
      <c r="P26" s="43">
        <v>-2.4086973504329145E-3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2062.6</v>
      </c>
      <c r="F27" s="40">
        <v>2083.8666666666668</v>
      </c>
      <c r="G27" s="41">
        <v>2017.7333333333336</v>
      </c>
      <c r="H27" s="41">
        <v>1972.8666666666668</v>
      </c>
      <c r="I27" s="41">
        <v>1906.7333333333336</v>
      </c>
      <c r="J27" s="41">
        <v>2128.7333333333336</v>
      </c>
      <c r="K27" s="41">
        <v>2194.8666666666668</v>
      </c>
      <c r="L27" s="41">
        <v>2239.7333333333336</v>
      </c>
      <c r="M27" s="31">
        <v>2150</v>
      </c>
      <c r="N27" s="31">
        <v>2039</v>
      </c>
      <c r="O27" s="42">
        <v>471075</v>
      </c>
      <c r="P27" s="43">
        <v>1.9036287923854849E-2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1105.4000000000001</v>
      </c>
      <c r="F28" s="40">
        <v>1108.2</v>
      </c>
      <c r="G28" s="41">
        <v>1084.4000000000001</v>
      </c>
      <c r="H28" s="41">
        <v>1063.4000000000001</v>
      </c>
      <c r="I28" s="41">
        <v>1039.6000000000001</v>
      </c>
      <c r="J28" s="41">
        <v>1129.2</v>
      </c>
      <c r="K28" s="41">
        <v>1152.9999999999998</v>
      </c>
      <c r="L28" s="41">
        <v>1174</v>
      </c>
      <c r="M28" s="31">
        <v>1132</v>
      </c>
      <c r="N28" s="31">
        <v>1087.2</v>
      </c>
      <c r="O28" s="42">
        <v>4794500</v>
      </c>
      <c r="P28" s="43">
        <v>-1.4085955171704708E-2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713.4</v>
      </c>
      <c r="F29" s="40">
        <v>722.73333333333323</v>
      </c>
      <c r="G29" s="41">
        <v>699.86666666666645</v>
      </c>
      <c r="H29" s="41">
        <v>686.33333333333326</v>
      </c>
      <c r="I29" s="41">
        <v>663.46666666666647</v>
      </c>
      <c r="J29" s="41">
        <v>736.26666666666642</v>
      </c>
      <c r="K29" s="41">
        <v>759.13333333333321</v>
      </c>
      <c r="L29" s="41">
        <v>772.6666666666664</v>
      </c>
      <c r="M29" s="31">
        <v>745.6</v>
      </c>
      <c r="N29" s="31">
        <v>709.2</v>
      </c>
      <c r="O29" s="42">
        <v>15107950</v>
      </c>
      <c r="P29" s="43">
        <v>-7.9388791668445081E-3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795.95</v>
      </c>
      <c r="F30" s="40">
        <v>799.80000000000007</v>
      </c>
      <c r="G30" s="41">
        <v>789.35000000000014</v>
      </c>
      <c r="H30" s="41">
        <v>782.75000000000011</v>
      </c>
      <c r="I30" s="41">
        <v>772.30000000000018</v>
      </c>
      <c r="J30" s="41">
        <v>806.40000000000009</v>
      </c>
      <c r="K30" s="41">
        <v>816.85000000000014</v>
      </c>
      <c r="L30" s="41">
        <v>823.45</v>
      </c>
      <c r="M30" s="31">
        <v>810.25</v>
      </c>
      <c r="N30" s="31">
        <v>793.2</v>
      </c>
      <c r="O30" s="42">
        <v>32690400</v>
      </c>
      <c r="P30" s="43">
        <v>7.0607371261690883E-3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3770.95</v>
      </c>
      <c r="F31" s="40">
        <v>3780.7666666666664</v>
      </c>
      <c r="G31" s="41">
        <v>3731.6333333333328</v>
      </c>
      <c r="H31" s="41">
        <v>3692.3166666666662</v>
      </c>
      <c r="I31" s="41">
        <v>3643.1833333333325</v>
      </c>
      <c r="J31" s="41">
        <v>3820.083333333333</v>
      </c>
      <c r="K31" s="41">
        <v>3869.2166666666662</v>
      </c>
      <c r="L31" s="41">
        <v>3908.5333333333333</v>
      </c>
      <c r="M31" s="31">
        <v>3829.9</v>
      </c>
      <c r="N31" s="31">
        <v>3741.45</v>
      </c>
      <c r="O31" s="42">
        <v>3090750</v>
      </c>
      <c r="P31" s="43">
        <v>-7.9441502166586429E-3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17036.150000000001</v>
      </c>
      <c r="F32" s="40">
        <v>17042.500000000004</v>
      </c>
      <c r="G32" s="41">
        <v>16718.800000000007</v>
      </c>
      <c r="H32" s="41">
        <v>16401.450000000004</v>
      </c>
      <c r="I32" s="41">
        <v>16077.750000000007</v>
      </c>
      <c r="J32" s="41">
        <v>17359.850000000006</v>
      </c>
      <c r="K32" s="41">
        <v>17683.550000000003</v>
      </c>
      <c r="L32" s="41">
        <v>18000.900000000005</v>
      </c>
      <c r="M32" s="31">
        <v>17366.2</v>
      </c>
      <c r="N32" s="31">
        <v>16725.150000000001</v>
      </c>
      <c r="O32" s="42">
        <v>824925</v>
      </c>
      <c r="P32" s="43">
        <v>1.7107453301276124E-2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7448.95</v>
      </c>
      <c r="F33" s="40">
        <v>7460.7666666666673</v>
      </c>
      <c r="G33" s="41">
        <v>7318.5333333333347</v>
      </c>
      <c r="H33" s="41">
        <v>7188.1166666666677</v>
      </c>
      <c r="I33" s="41">
        <v>7045.883333333335</v>
      </c>
      <c r="J33" s="41">
        <v>7591.1833333333343</v>
      </c>
      <c r="K33" s="41">
        <v>7733.4166666666661</v>
      </c>
      <c r="L33" s="41">
        <v>7863.8333333333339</v>
      </c>
      <c r="M33" s="31">
        <v>7603</v>
      </c>
      <c r="N33" s="31">
        <v>7330.35</v>
      </c>
      <c r="O33" s="42">
        <v>4516750</v>
      </c>
      <c r="P33" s="43">
        <v>7.6408254322364753E-3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2477.9499999999998</v>
      </c>
      <c r="F34" s="40">
        <v>2482.8166666666662</v>
      </c>
      <c r="G34" s="41">
        <v>2450.7833333333324</v>
      </c>
      <c r="H34" s="41">
        <v>2423.6166666666663</v>
      </c>
      <c r="I34" s="41">
        <v>2391.5833333333326</v>
      </c>
      <c r="J34" s="41">
        <v>2509.9833333333322</v>
      </c>
      <c r="K34" s="41">
        <v>2542.016666666666</v>
      </c>
      <c r="L34" s="41">
        <v>2569.183333333332</v>
      </c>
      <c r="M34" s="31">
        <v>2514.85</v>
      </c>
      <c r="N34" s="31">
        <v>2455.65</v>
      </c>
      <c r="O34" s="42">
        <v>1361200</v>
      </c>
      <c r="P34" s="43">
        <v>-2.9377203290246768E-4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281.2</v>
      </c>
      <c r="F35" s="40">
        <v>283.75</v>
      </c>
      <c r="G35" s="41">
        <v>277.7</v>
      </c>
      <c r="H35" s="41">
        <v>274.2</v>
      </c>
      <c r="I35" s="41">
        <v>268.14999999999998</v>
      </c>
      <c r="J35" s="41">
        <v>287.25</v>
      </c>
      <c r="K35" s="41">
        <v>293.29999999999995</v>
      </c>
      <c r="L35" s="41">
        <v>296.8</v>
      </c>
      <c r="M35" s="31">
        <v>289.8</v>
      </c>
      <c r="N35" s="31">
        <v>280.25</v>
      </c>
      <c r="O35" s="42">
        <v>29073600</v>
      </c>
      <c r="P35" s="43">
        <v>2.5328508855456105E-2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78.3</v>
      </c>
      <c r="F36" s="40">
        <v>79.483333333333334</v>
      </c>
      <c r="G36" s="41">
        <v>76.616666666666674</v>
      </c>
      <c r="H36" s="41">
        <v>74.933333333333337</v>
      </c>
      <c r="I36" s="41">
        <v>72.066666666666677</v>
      </c>
      <c r="J36" s="41">
        <v>81.166666666666671</v>
      </c>
      <c r="K36" s="41">
        <v>84.033333333333317</v>
      </c>
      <c r="L36" s="41">
        <v>85.716666666666669</v>
      </c>
      <c r="M36" s="31">
        <v>82.35</v>
      </c>
      <c r="N36" s="31">
        <v>77.8</v>
      </c>
      <c r="O36" s="42">
        <v>171159300</v>
      </c>
      <c r="P36" s="43">
        <v>1.4775249722530522E-2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1761.15</v>
      </c>
      <c r="F37" s="40">
        <v>1777.3999999999999</v>
      </c>
      <c r="G37" s="41">
        <v>1739.7499999999998</v>
      </c>
      <c r="H37" s="41">
        <v>1718.35</v>
      </c>
      <c r="I37" s="41">
        <v>1680.6999999999998</v>
      </c>
      <c r="J37" s="41">
        <v>1798.7999999999997</v>
      </c>
      <c r="K37" s="41">
        <v>1836.4499999999998</v>
      </c>
      <c r="L37" s="41">
        <v>1857.8499999999997</v>
      </c>
      <c r="M37" s="31">
        <v>1815.05</v>
      </c>
      <c r="N37" s="31">
        <v>1756</v>
      </c>
      <c r="O37" s="42">
        <v>1816100</v>
      </c>
      <c r="P37" s="43">
        <v>8.8603727467155523E-3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201.85</v>
      </c>
      <c r="F38" s="40">
        <v>203.15</v>
      </c>
      <c r="G38" s="41">
        <v>199.95000000000002</v>
      </c>
      <c r="H38" s="41">
        <v>198.05</v>
      </c>
      <c r="I38" s="41">
        <v>194.85000000000002</v>
      </c>
      <c r="J38" s="41">
        <v>205.05</v>
      </c>
      <c r="K38" s="41">
        <v>208.25</v>
      </c>
      <c r="L38" s="41">
        <v>210.15</v>
      </c>
      <c r="M38" s="31">
        <v>206.35</v>
      </c>
      <c r="N38" s="31">
        <v>201.25</v>
      </c>
      <c r="O38" s="42">
        <v>23848800</v>
      </c>
      <c r="P38" s="43">
        <v>-1.7840375586854459E-2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815.85</v>
      </c>
      <c r="F39" s="40">
        <v>817.25</v>
      </c>
      <c r="G39" s="41">
        <v>807.7</v>
      </c>
      <c r="H39" s="41">
        <v>799.55000000000007</v>
      </c>
      <c r="I39" s="41">
        <v>790.00000000000011</v>
      </c>
      <c r="J39" s="41">
        <v>825.4</v>
      </c>
      <c r="K39" s="41">
        <v>834.94999999999993</v>
      </c>
      <c r="L39" s="41">
        <v>843.09999999999991</v>
      </c>
      <c r="M39" s="31">
        <v>826.8</v>
      </c>
      <c r="N39" s="31">
        <v>809.1</v>
      </c>
      <c r="O39" s="42">
        <v>5110600</v>
      </c>
      <c r="P39" s="43">
        <v>-2.0864067439409904E-2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740.45</v>
      </c>
      <c r="F40" s="40">
        <v>747.9</v>
      </c>
      <c r="G40" s="41">
        <v>726.55</v>
      </c>
      <c r="H40" s="41">
        <v>712.65</v>
      </c>
      <c r="I40" s="41">
        <v>691.3</v>
      </c>
      <c r="J40" s="41">
        <v>761.8</v>
      </c>
      <c r="K40" s="41">
        <v>783.15000000000009</v>
      </c>
      <c r="L40" s="41">
        <v>797.05</v>
      </c>
      <c r="M40" s="31">
        <v>769.25</v>
      </c>
      <c r="N40" s="31">
        <v>734</v>
      </c>
      <c r="O40" s="42">
        <v>9130500</v>
      </c>
      <c r="P40" s="43">
        <v>2.0281595709017768E-2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723</v>
      </c>
      <c r="F41" s="40">
        <v>725.31666666666661</v>
      </c>
      <c r="G41" s="41">
        <v>717.18333333333317</v>
      </c>
      <c r="H41" s="41">
        <v>711.36666666666656</v>
      </c>
      <c r="I41" s="41">
        <v>703.23333333333312</v>
      </c>
      <c r="J41" s="41">
        <v>731.13333333333321</v>
      </c>
      <c r="K41" s="41">
        <v>739.26666666666665</v>
      </c>
      <c r="L41" s="41">
        <v>745.08333333333326</v>
      </c>
      <c r="M41" s="31">
        <v>733.45</v>
      </c>
      <c r="N41" s="31">
        <v>719.5</v>
      </c>
      <c r="O41" s="42">
        <v>64834977</v>
      </c>
      <c r="P41" s="43">
        <v>-3.6899557315295997E-2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54.1</v>
      </c>
      <c r="F42" s="40">
        <v>54.75</v>
      </c>
      <c r="G42" s="41">
        <v>52.8</v>
      </c>
      <c r="H42" s="41">
        <v>51.5</v>
      </c>
      <c r="I42" s="41">
        <v>49.55</v>
      </c>
      <c r="J42" s="41">
        <v>56.05</v>
      </c>
      <c r="K42" s="41">
        <v>58</v>
      </c>
      <c r="L42" s="41">
        <v>59.3</v>
      </c>
      <c r="M42" s="31">
        <v>56.7</v>
      </c>
      <c r="N42" s="31">
        <v>53.45</v>
      </c>
      <c r="O42" s="42">
        <v>119553000</v>
      </c>
      <c r="P42" s="43">
        <v>-4.6478519386986016E-2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360.15</v>
      </c>
      <c r="F43" s="40">
        <v>364.7</v>
      </c>
      <c r="G43" s="41">
        <v>354.34999999999997</v>
      </c>
      <c r="H43" s="41">
        <v>348.54999999999995</v>
      </c>
      <c r="I43" s="41">
        <v>338.19999999999993</v>
      </c>
      <c r="J43" s="41">
        <v>370.5</v>
      </c>
      <c r="K43" s="41">
        <v>380.85</v>
      </c>
      <c r="L43" s="41">
        <v>386.65000000000003</v>
      </c>
      <c r="M43" s="31">
        <v>375.05</v>
      </c>
      <c r="N43" s="31">
        <v>358.9</v>
      </c>
      <c r="O43" s="42">
        <v>18986500</v>
      </c>
      <c r="P43" s="43">
        <v>-1.8547140649149921E-2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15126.8</v>
      </c>
      <c r="F44" s="40">
        <v>15164.5</v>
      </c>
      <c r="G44" s="41">
        <v>14869</v>
      </c>
      <c r="H44" s="41">
        <v>14611.2</v>
      </c>
      <c r="I44" s="41">
        <v>14315.7</v>
      </c>
      <c r="J44" s="41">
        <v>15422.3</v>
      </c>
      <c r="K44" s="41">
        <v>15717.8</v>
      </c>
      <c r="L44" s="41">
        <v>15975.599999999999</v>
      </c>
      <c r="M44" s="31">
        <v>15460</v>
      </c>
      <c r="N44" s="31">
        <v>14906.7</v>
      </c>
      <c r="O44" s="42">
        <v>136250</v>
      </c>
      <c r="P44" s="43">
        <v>-4.0830693417810628E-2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421.25</v>
      </c>
      <c r="F45" s="40">
        <v>425.5333333333333</v>
      </c>
      <c r="G45" s="41">
        <v>415.71666666666658</v>
      </c>
      <c r="H45" s="41">
        <v>410.18333333333328</v>
      </c>
      <c r="I45" s="41">
        <v>400.36666666666656</v>
      </c>
      <c r="J45" s="41">
        <v>431.06666666666661</v>
      </c>
      <c r="K45" s="41">
        <v>440.88333333333333</v>
      </c>
      <c r="L45" s="41">
        <v>446.41666666666663</v>
      </c>
      <c r="M45" s="31">
        <v>435.35</v>
      </c>
      <c r="N45" s="31">
        <v>420</v>
      </c>
      <c r="O45" s="42">
        <v>41290200</v>
      </c>
      <c r="P45" s="43">
        <v>-2.3165694332070007E-2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4083.25</v>
      </c>
      <c r="F46" s="40">
        <v>4069.4333333333338</v>
      </c>
      <c r="G46" s="41">
        <v>4018.9166666666679</v>
      </c>
      <c r="H46" s="41">
        <v>3954.5833333333339</v>
      </c>
      <c r="I46" s="41">
        <v>3904.066666666668</v>
      </c>
      <c r="J46" s="41">
        <v>4133.7666666666682</v>
      </c>
      <c r="K46" s="41">
        <v>4184.2833333333328</v>
      </c>
      <c r="L46" s="41">
        <v>4248.6166666666677</v>
      </c>
      <c r="M46" s="31">
        <v>4119.95</v>
      </c>
      <c r="N46" s="31">
        <v>4005.1</v>
      </c>
      <c r="O46" s="42">
        <v>1299600</v>
      </c>
      <c r="P46" s="43">
        <v>-1.2311901504787962E-2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545.15</v>
      </c>
      <c r="F47" s="40">
        <v>548.83333333333337</v>
      </c>
      <c r="G47" s="41">
        <v>538.06666666666672</v>
      </c>
      <c r="H47" s="41">
        <v>530.98333333333335</v>
      </c>
      <c r="I47" s="41">
        <v>520.2166666666667</v>
      </c>
      <c r="J47" s="41">
        <v>555.91666666666674</v>
      </c>
      <c r="K47" s="41">
        <v>566.68333333333339</v>
      </c>
      <c r="L47" s="41">
        <v>573.76666666666677</v>
      </c>
      <c r="M47" s="31">
        <v>559.6</v>
      </c>
      <c r="N47" s="31">
        <v>541.75</v>
      </c>
      <c r="O47" s="42">
        <v>19494200</v>
      </c>
      <c r="P47" s="43">
        <v>-6.7666629074094957E-4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155.1</v>
      </c>
      <c r="F48" s="40">
        <v>157.63333333333335</v>
      </c>
      <c r="G48" s="41">
        <v>151.76666666666671</v>
      </c>
      <c r="H48" s="41">
        <v>148.43333333333337</v>
      </c>
      <c r="I48" s="41">
        <v>142.56666666666672</v>
      </c>
      <c r="J48" s="41">
        <v>160.9666666666667</v>
      </c>
      <c r="K48" s="41">
        <v>166.83333333333331</v>
      </c>
      <c r="L48" s="41">
        <v>170.16666666666669</v>
      </c>
      <c r="M48" s="31">
        <v>163.5</v>
      </c>
      <c r="N48" s="31">
        <v>154.30000000000001</v>
      </c>
      <c r="O48" s="42">
        <v>71695800</v>
      </c>
      <c r="P48" s="43">
        <v>2.9224806201550386E-2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600.35</v>
      </c>
      <c r="F49" s="40">
        <v>605.83333333333337</v>
      </c>
      <c r="G49" s="41">
        <v>590.56666666666672</v>
      </c>
      <c r="H49" s="41">
        <v>580.7833333333333</v>
      </c>
      <c r="I49" s="41">
        <v>565.51666666666665</v>
      </c>
      <c r="J49" s="41">
        <v>615.61666666666679</v>
      </c>
      <c r="K49" s="41">
        <v>630.88333333333344</v>
      </c>
      <c r="L49" s="41">
        <v>640.66666666666686</v>
      </c>
      <c r="M49" s="31">
        <v>621.1</v>
      </c>
      <c r="N49" s="31">
        <v>596.04999999999995</v>
      </c>
      <c r="O49" s="42">
        <v>3591900</v>
      </c>
      <c r="P49" s="43">
        <v>-4.2619542619542622E-2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587.65</v>
      </c>
      <c r="F50" s="40">
        <v>593.25</v>
      </c>
      <c r="G50" s="41">
        <v>578.54999999999995</v>
      </c>
      <c r="H50" s="41">
        <v>569.44999999999993</v>
      </c>
      <c r="I50" s="41">
        <v>554.74999999999989</v>
      </c>
      <c r="J50" s="41">
        <v>602.35</v>
      </c>
      <c r="K50" s="41">
        <v>617.05000000000007</v>
      </c>
      <c r="L50" s="41">
        <v>626.15000000000009</v>
      </c>
      <c r="M50" s="31">
        <v>607.95000000000005</v>
      </c>
      <c r="N50" s="31">
        <v>584.15</v>
      </c>
      <c r="O50" s="42">
        <v>11395000</v>
      </c>
      <c r="P50" s="43">
        <v>-1.5550755939524838E-2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937.6</v>
      </c>
      <c r="F51" s="40">
        <v>941.16666666666663</v>
      </c>
      <c r="G51" s="41">
        <v>929.08333333333326</v>
      </c>
      <c r="H51" s="41">
        <v>920.56666666666661</v>
      </c>
      <c r="I51" s="41">
        <v>908.48333333333323</v>
      </c>
      <c r="J51" s="41">
        <v>949.68333333333328</v>
      </c>
      <c r="K51" s="41">
        <v>961.76666666666654</v>
      </c>
      <c r="L51" s="41">
        <v>970.2833333333333</v>
      </c>
      <c r="M51" s="31">
        <v>953.25</v>
      </c>
      <c r="N51" s="31">
        <v>932.65</v>
      </c>
      <c r="O51" s="42">
        <v>11265150</v>
      </c>
      <c r="P51" s="43">
        <v>-3.1463060243657089E-2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154.55000000000001</v>
      </c>
      <c r="F52" s="40">
        <v>155.01666666666668</v>
      </c>
      <c r="G52" s="41">
        <v>152.73333333333335</v>
      </c>
      <c r="H52" s="41">
        <v>150.91666666666666</v>
      </c>
      <c r="I52" s="41">
        <v>148.63333333333333</v>
      </c>
      <c r="J52" s="41">
        <v>156.83333333333337</v>
      </c>
      <c r="K52" s="41">
        <v>159.11666666666673</v>
      </c>
      <c r="L52" s="41">
        <v>160.93333333333339</v>
      </c>
      <c r="M52" s="31">
        <v>157.30000000000001</v>
      </c>
      <c r="N52" s="31">
        <v>153.19999999999999</v>
      </c>
      <c r="O52" s="42">
        <v>54868800</v>
      </c>
      <c r="P52" s="43">
        <v>-4.2682926829268296E-3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5345.8</v>
      </c>
      <c r="F53" s="40">
        <v>5406.9666666666662</v>
      </c>
      <c r="G53" s="41">
        <v>5263.9333333333325</v>
      </c>
      <c r="H53" s="41">
        <v>5182.0666666666666</v>
      </c>
      <c r="I53" s="41">
        <v>5039.0333333333328</v>
      </c>
      <c r="J53" s="41">
        <v>5488.8333333333321</v>
      </c>
      <c r="K53" s="41">
        <v>5631.8666666666668</v>
      </c>
      <c r="L53" s="41">
        <v>5713.7333333333318</v>
      </c>
      <c r="M53" s="31">
        <v>5550</v>
      </c>
      <c r="N53" s="31">
        <v>5325.1</v>
      </c>
      <c r="O53" s="42">
        <v>805000</v>
      </c>
      <c r="P53" s="43">
        <v>-3.7311647931116958E-2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1723.65</v>
      </c>
      <c r="F54" s="40">
        <v>1727.8666666666668</v>
      </c>
      <c r="G54" s="41">
        <v>1712.7833333333335</v>
      </c>
      <c r="H54" s="41">
        <v>1701.9166666666667</v>
      </c>
      <c r="I54" s="41">
        <v>1686.8333333333335</v>
      </c>
      <c r="J54" s="41">
        <v>1738.7333333333336</v>
      </c>
      <c r="K54" s="41">
        <v>1753.8166666666666</v>
      </c>
      <c r="L54" s="41">
        <v>1764.6833333333336</v>
      </c>
      <c r="M54" s="31">
        <v>1742.95</v>
      </c>
      <c r="N54" s="31">
        <v>1717</v>
      </c>
      <c r="O54" s="42">
        <v>3066000</v>
      </c>
      <c r="P54" s="43">
        <v>-4.5454545454545452E-3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705.55</v>
      </c>
      <c r="F55" s="40">
        <v>709.63333333333333</v>
      </c>
      <c r="G55" s="41">
        <v>689.56666666666661</v>
      </c>
      <c r="H55" s="41">
        <v>673.58333333333326</v>
      </c>
      <c r="I55" s="41">
        <v>653.51666666666654</v>
      </c>
      <c r="J55" s="41">
        <v>725.61666666666667</v>
      </c>
      <c r="K55" s="41">
        <v>745.68333333333351</v>
      </c>
      <c r="L55" s="41">
        <v>761.66666666666674</v>
      </c>
      <c r="M55" s="31">
        <v>729.7</v>
      </c>
      <c r="N55" s="31">
        <v>693.65</v>
      </c>
      <c r="O55" s="42">
        <v>7821252</v>
      </c>
      <c r="P55" s="43">
        <v>-5.3667262969588547E-3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790.25</v>
      </c>
      <c r="F56" s="40">
        <v>795.19999999999993</v>
      </c>
      <c r="G56" s="41">
        <v>775.59999999999991</v>
      </c>
      <c r="H56" s="41">
        <v>760.94999999999993</v>
      </c>
      <c r="I56" s="41">
        <v>741.34999999999991</v>
      </c>
      <c r="J56" s="41">
        <v>809.84999999999991</v>
      </c>
      <c r="K56" s="41">
        <v>829.45</v>
      </c>
      <c r="L56" s="41">
        <v>844.09999999999991</v>
      </c>
      <c r="M56" s="31">
        <v>814.8</v>
      </c>
      <c r="N56" s="31">
        <v>780.55</v>
      </c>
      <c r="O56" s="42">
        <v>1903125</v>
      </c>
      <c r="P56" s="43">
        <v>-3.578214059531349E-2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149.44999999999999</v>
      </c>
      <c r="F57" s="40">
        <v>150.68333333333331</v>
      </c>
      <c r="G57" s="41">
        <v>147.36666666666662</v>
      </c>
      <c r="H57" s="41">
        <v>145.2833333333333</v>
      </c>
      <c r="I57" s="41">
        <v>141.96666666666661</v>
      </c>
      <c r="J57" s="41">
        <v>152.76666666666662</v>
      </c>
      <c r="K57" s="41">
        <v>156.08333333333329</v>
      </c>
      <c r="L57" s="41">
        <v>158.16666666666663</v>
      </c>
      <c r="M57" s="31">
        <v>154</v>
      </c>
      <c r="N57" s="31">
        <v>148.6</v>
      </c>
      <c r="O57" s="42">
        <v>9052000</v>
      </c>
      <c r="P57" s="43">
        <v>-1.0169491525423728E-2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985.8</v>
      </c>
      <c r="F58" s="40">
        <v>996.80000000000007</v>
      </c>
      <c r="G58" s="41">
        <v>969.90000000000009</v>
      </c>
      <c r="H58" s="41">
        <v>954</v>
      </c>
      <c r="I58" s="41">
        <v>927.1</v>
      </c>
      <c r="J58" s="41">
        <v>1012.7000000000002</v>
      </c>
      <c r="K58" s="41">
        <v>1039.5999999999999</v>
      </c>
      <c r="L58" s="41">
        <v>1055.5000000000002</v>
      </c>
      <c r="M58" s="31">
        <v>1023.7</v>
      </c>
      <c r="N58" s="31">
        <v>980.9</v>
      </c>
      <c r="O58" s="42">
        <v>2082000</v>
      </c>
      <c r="P58" s="43">
        <v>3.2430824159476346E-2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646.45000000000005</v>
      </c>
      <c r="F59" s="40">
        <v>649.46666666666658</v>
      </c>
      <c r="G59" s="41">
        <v>641.03333333333319</v>
      </c>
      <c r="H59" s="41">
        <v>635.61666666666656</v>
      </c>
      <c r="I59" s="41">
        <v>627.18333333333317</v>
      </c>
      <c r="J59" s="41">
        <v>654.88333333333321</v>
      </c>
      <c r="K59" s="41">
        <v>663.31666666666661</v>
      </c>
      <c r="L59" s="41">
        <v>668.73333333333323</v>
      </c>
      <c r="M59" s="31">
        <v>657.9</v>
      </c>
      <c r="N59" s="31">
        <v>644.04999999999995</v>
      </c>
      <c r="O59" s="42">
        <v>11720000</v>
      </c>
      <c r="P59" s="43">
        <v>2.2910757145974254E-2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2374.3000000000002</v>
      </c>
      <c r="F60" s="40">
        <v>2383.4666666666667</v>
      </c>
      <c r="G60" s="41">
        <v>2347.9333333333334</v>
      </c>
      <c r="H60" s="41">
        <v>2321.5666666666666</v>
      </c>
      <c r="I60" s="41">
        <v>2286.0333333333333</v>
      </c>
      <c r="J60" s="41">
        <v>2409.8333333333335</v>
      </c>
      <c r="K60" s="41">
        <v>2445.3666666666672</v>
      </c>
      <c r="L60" s="41">
        <v>2471.7333333333336</v>
      </c>
      <c r="M60" s="31">
        <v>2419</v>
      </c>
      <c r="N60" s="31">
        <v>2357.1</v>
      </c>
      <c r="O60" s="42">
        <v>2735500</v>
      </c>
      <c r="P60" s="43">
        <v>-3.0136500620457366E-2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5103.8500000000004</v>
      </c>
      <c r="F61" s="40">
        <v>5140.6166666666668</v>
      </c>
      <c r="G61" s="41">
        <v>5047.3333333333339</v>
      </c>
      <c r="H61" s="41">
        <v>4990.8166666666675</v>
      </c>
      <c r="I61" s="41">
        <v>4897.5333333333347</v>
      </c>
      <c r="J61" s="41">
        <v>5197.1333333333332</v>
      </c>
      <c r="K61" s="41">
        <v>5290.4166666666661</v>
      </c>
      <c r="L61" s="41">
        <v>5346.9333333333325</v>
      </c>
      <c r="M61" s="31">
        <v>5233.8999999999996</v>
      </c>
      <c r="N61" s="31">
        <v>5084.1000000000004</v>
      </c>
      <c r="O61" s="42">
        <v>2206800</v>
      </c>
      <c r="P61" s="43">
        <v>-8.9814981138853969E-3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4159.55</v>
      </c>
      <c r="F62" s="40">
        <v>4174.8499999999995</v>
      </c>
      <c r="G62" s="41">
        <v>4089.6999999999989</v>
      </c>
      <c r="H62" s="41">
        <v>4019.8499999999995</v>
      </c>
      <c r="I62" s="41">
        <v>3934.6999999999989</v>
      </c>
      <c r="J62" s="41">
        <v>4244.6999999999989</v>
      </c>
      <c r="K62" s="41">
        <v>4329.8499999999985</v>
      </c>
      <c r="L62" s="41">
        <v>4399.6999999999989</v>
      </c>
      <c r="M62" s="31">
        <v>4260</v>
      </c>
      <c r="N62" s="31">
        <v>4105</v>
      </c>
      <c r="O62" s="42">
        <v>437625</v>
      </c>
      <c r="P62" s="43">
        <v>-2.179379715004191E-2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322.95</v>
      </c>
      <c r="F63" s="40">
        <v>326.91666666666669</v>
      </c>
      <c r="G63" s="41">
        <v>316.03333333333336</v>
      </c>
      <c r="H63" s="41">
        <v>309.11666666666667</v>
      </c>
      <c r="I63" s="41">
        <v>298.23333333333335</v>
      </c>
      <c r="J63" s="41">
        <v>333.83333333333337</v>
      </c>
      <c r="K63" s="41">
        <v>344.7166666666667</v>
      </c>
      <c r="L63" s="41">
        <v>351.63333333333338</v>
      </c>
      <c r="M63" s="31">
        <v>337.8</v>
      </c>
      <c r="N63" s="31">
        <v>320</v>
      </c>
      <c r="O63" s="42">
        <v>36461700</v>
      </c>
      <c r="P63" s="43">
        <v>4.6372067648663392E-3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4771.8999999999996</v>
      </c>
      <c r="F64" s="40">
        <v>4804.7166666666662</v>
      </c>
      <c r="G64" s="41">
        <v>4719.4333333333325</v>
      </c>
      <c r="H64" s="41">
        <v>4666.9666666666662</v>
      </c>
      <c r="I64" s="41">
        <v>4581.6833333333325</v>
      </c>
      <c r="J64" s="41">
        <v>4857.1833333333325</v>
      </c>
      <c r="K64" s="41">
        <v>4942.4666666666672</v>
      </c>
      <c r="L64" s="41">
        <v>4994.9333333333325</v>
      </c>
      <c r="M64" s="31">
        <v>4890</v>
      </c>
      <c r="N64" s="31">
        <v>4752.25</v>
      </c>
      <c r="O64" s="42">
        <v>2948250</v>
      </c>
      <c r="P64" s="43">
        <v>1.0886336362077833E-2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2799.1</v>
      </c>
      <c r="F65" s="40">
        <v>2797.1</v>
      </c>
      <c r="G65" s="41">
        <v>2736.35</v>
      </c>
      <c r="H65" s="41">
        <v>2673.6</v>
      </c>
      <c r="I65" s="41">
        <v>2612.85</v>
      </c>
      <c r="J65" s="41">
        <v>2859.85</v>
      </c>
      <c r="K65" s="41">
        <v>2920.6</v>
      </c>
      <c r="L65" s="41">
        <v>2983.35</v>
      </c>
      <c r="M65" s="31">
        <v>2857.85</v>
      </c>
      <c r="N65" s="31">
        <v>2734.35</v>
      </c>
      <c r="O65" s="42">
        <v>4434850</v>
      </c>
      <c r="P65" s="43">
        <v>5.4773994838924499E-2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1444.6</v>
      </c>
      <c r="F66" s="40">
        <v>1456.0333333333335</v>
      </c>
      <c r="G66" s="41">
        <v>1412.116666666667</v>
      </c>
      <c r="H66" s="41">
        <v>1379.6333333333334</v>
      </c>
      <c r="I66" s="41">
        <v>1335.7166666666669</v>
      </c>
      <c r="J66" s="41">
        <v>1488.5166666666671</v>
      </c>
      <c r="K66" s="41">
        <v>1532.4333333333336</v>
      </c>
      <c r="L66" s="41">
        <v>1564.9166666666672</v>
      </c>
      <c r="M66" s="31">
        <v>1499.95</v>
      </c>
      <c r="N66" s="31">
        <v>1423.55</v>
      </c>
      <c r="O66" s="42">
        <v>6404750</v>
      </c>
      <c r="P66" s="43">
        <v>-4.5022142037067413E-2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179.75</v>
      </c>
      <c r="F67" s="40">
        <v>180.93333333333331</v>
      </c>
      <c r="G67" s="41">
        <v>175.96666666666661</v>
      </c>
      <c r="H67" s="41">
        <v>172.18333333333331</v>
      </c>
      <c r="I67" s="41">
        <v>167.21666666666661</v>
      </c>
      <c r="J67" s="41">
        <v>184.71666666666661</v>
      </c>
      <c r="K67" s="41">
        <v>189.68333333333331</v>
      </c>
      <c r="L67" s="41">
        <v>193.46666666666661</v>
      </c>
      <c r="M67" s="31">
        <v>185.9</v>
      </c>
      <c r="N67" s="31">
        <v>177.15</v>
      </c>
      <c r="O67" s="42">
        <v>30114000</v>
      </c>
      <c r="P67" s="43">
        <v>-2.7890761185357351E-2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79.7</v>
      </c>
      <c r="F68" s="40">
        <v>80.583333333333329</v>
      </c>
      <c r="G68" s="41">
        <v>78.216666666666654</v>
      </c>
      <c r="H68" s="41">
        <v>76.73333333333332</v>
      </c>
      <c r="I68" s="41">
        <v>74.366666666666646</v>
      </c>
      <c r="J68" s="41">
        <v>82.066666666666663</v>
      </c>
      <c r="K68" s="41">
        <v>84.433333333333337</v>
      </c>
      <c r="L68" s="41">
        <v>85.916666666666671</v>
      </c>
      <c r="M68" s="31">
        <v>82.95</v>
      </c>
      <c r="N68" s="31">
        <v>79.099999999999994</v>
      </c>
      <c r="O68" s="42">
        <v>90330000</v>
      </c>
      <c r="P68" s="43">
        <v>6.3832293016134731E-2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149.9</v>
      </c>
      <c r="F69" s="40">
        <v>151.25</v>
      </c>
      <c r="G69" s="41">
        <v>147.85</v>
      </c>
      <c r="H69" s="41">
        <v>145.79999999999998</v>
      </c>
      <c r="I69" s="41">
        <v>142.39999999999998</v>
      </c>
      <c r="J69" s="41">
        <v>153.30000000000001</v>
      </c>
      <c r="K69" s="41">
        <v>156.69999999999999</v>
      </c>
      <c r="L69" s="41">
        <v>158.75000000000003</v>
      </c>
      <c r="M69" s="31">
        <v>154.65</v>
      </c>
      <c r="N69" s="31">
        <v>149.19999999999999</v>
      </c>
      <c r="O69" s="42">
        <v>38033500</v>
      </c>
      <c r="P69" s="43">
        <v>-6.6910944718814721E-3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494.55</v>
      </c>
      <c r="F70" s="40">
        <v>501.16666666666669</v>
      </c>
      <c r="G70" s="41">
        <v>484.88333333333333</v>
      </c>
      <c r="H70" s="41">
        <v>475.21666666666664</v>
      </c>
      <c r="I70" s="41">
        <v>458.93333333333328</v>
      </c>
      <c r="J70" s="41">
        <v>510.83333333333337</v>
      </c>
      <c r="K70" s="41">
        <v>527.11666666666679</v>
      </c>
      <c r="L70" s="41">
        <v>536.78333333333342</v>
      </c>
      <c r="M70" s="31">
        <v>517.45000000000005</v>
      </c>
      <c r="N70" s="31">
        <v>491.5</v>
      </c>
      <c r="O70" s="42">
        <v>7694650</v>
      </c>
      <c r="P70" s="43">
        <v>3.2721098935020836E-2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34.1</v>
      </c>
      <c r="F71" s="40">
        <v>32.966666666666669</v>
      </c>
      <c r="G71" s="41">
        <v>30.833333333333336</v>
      </c>
      <c r="H71" s="41">
        <v>27.566666666666666</v>
      </c>
      <c r="I71" s="41">
        <v>25.433333333333334</v>
      </c>
      <c r="J71" s="41">
        <v>36.233333333333334</v>
      </c>
      <c r="K71" s="41">
        <v>38.36666666666666</v>
      </c>
      <c r="L71" s="41">
        <v>41.63333333333334</v>
      </c>
      <c r="M71" s="31">
        <v>35.1</v>
      </c>
      <c r="N71" s="31">
        <v>29.7</v>
      </c>
      <c r="O71" s="42">
        <v>111780000</v>
      </c>
      <c r="P71" s="43">
        <v>0.12220465326406144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1081.8499999999999</v>
      </c>
      <c r="F72" s="40">
        <v>1087.2833333333333</v>
      </c>
      <c r="G72" s="41">
        <v>1070.5666666666666</v>
      </c>
      <c r="H72" s="41">
        <v>1059.2833333333333</v>
      </c>
      <c r="I72" s="41">
        <v>1042.5666666666666</v>
      </c>
      <c r="J72" s="41">
        <v>1098.5666666666666</v>
      </c>
      <c r="K72" s="41">
        <v>1115.2833333333333</v>
      </c>
      <c r="L72" s="41">
        <v>1126.5666666666666</v>
      </c>
      <c r="M72" s="31">
        <v>1104</v>
      </c>
      <c r="N72" s="31">
        <v>1076</v>
      </c>
      <c r="O72" s="42">
        <v>5179000</v>
      </c>
      <c r="P72" s="43">
        <v>-1.6521078617546526E-2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1628.75</v>
      </c>
      <c r="F73" s="40">
        <v>1628.3166666666666</v>
      </c>
      <c r="G73" s="41">
        <v>1592.7333333333331</v>
      </c>
      <c r="H73" s="41">
        <v>1556.7166666666665</v>
      </c>
      <c r="I73" s="41">
        <v>1521.133333333333</v>
      </c>
      <c r="J73" s="41">
        <v>1664.3333333333333</v>
      </c>
      <c r="K73" s="41">
        <v>1699.9166666666667</v>
      </c>
      <c r="L73" s="41">
        <v>1735.9333333333334</v>
      </c>
      <c r="M73" s="31">
        <v>1663.9</v>
      </c>
      <c r="N73" s="31">
        <v>1592.3</v>
      </c>
      <c r="O73" s="42">
        <v>2163200</v>
      </c>
      <c r="P73" s="43">
        <v>0.15756521739130436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319.8</v>
      </c>
      <c r="F74" s="40">
        <v>323.68333333333334</v>
      </c>
      <c r="G74" s="41">
        <v>313.9666666666667</v>
      </c>
      <c r="H74" s="41">
        <v>308.13333333333338</v>
      </c>
      <c r="I74" s="41">
        <v>298.41666666666674</v>
      </c>
      <c r="J74" s="41">
        <v>329.51666666666665</v>
      </c>
      <c r="K74" s="41">
        <v>339.23333333333323</v>
      </c>
      <c r="L74" s="41">
        <v>345.06666666666661</v>
      </c>
      <c r="M74" s="31">
        <v>333.4</v>
      </c>
      <c r="N74" s="31">
        <v>317.85000000000002</v>
      </c>
      <c r="O74" s="42">
        <v>12739450</v>
      </c>
      <c r="P74" s="43">
        <v>-3.2945052359101071E-2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1534.35</v>
      </c>
      <c r="F75" s="40">
        <v>1544</v>
      </c>
      <c r="G75" s="41">
        <v>1519.1</v>
      </c>
      <c r="H75" s="41">
        <v>1503.85</v>
      </c>
      <c r="I75" s="41">
        <v>1478.9499999999998</v>
      </c>
      <c r="J75" s="41">
        <v>1559.25</v>
      </c>
      <c r="K75" s="41">
        <v>1584.15</v>
      </c>
      <c r="L75" s="41">
        <v>1599.4</v>
      </c>
      <c r="M75" s="31">
        <v>1568.9</v>
      </c>
      <c r="N75" s="31">
        <v>1528.75</v>
      </c>
      <c r="O75" s="42">
        <v>10475650</v>
      </c>
      <c r="P75" s="43">
        <v>-1.3729260766513126E-2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638.5</v>
      </c>
      <c r="F76" s="40">
        <v>642.18333333333339</v>
      </c>
      <c r="G76" s="41">
        <v>627.96666666666681</v>
      </c>
      <c r="H76" s="41">
        <v>617.43333333333339</v>
      </c>
      <c r="I76" s="41">
        <v>603.21666666666681</v>
      </c>
      <c r="J76" s="41">
        <v>652.71666666666681</v>
      </c>
      <c r="K76" s="41">
        <v>666.93333333333351</v>
      </c>
      <c r="L76" s="41">
        <v>677.46666666666681</v>
      </c>
      <c r="M76" s="31">
        <v>656.4</v>
      </c>
      <c r="N76" s="31">
        <v>631.65</v>
      </c>
      <c r="O76" s="42">
        <v>5073750</v>
      </c>
      <c r="P76" s="43">
        <v>0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1379.9</v>
      </c>
      <c r="F77" s="40">
        <v>1401.2</v>
      </c>
      <c r="G77" s="41">
        <v>1349.8000000000002</v>
      </c>
      <c r="H77" s="41">
        <v>1319.7</v>
      </c>
      <c r="I77" s="41">
        <v>1268.3000000000002</v>
      </c>
      <c r="J77" s="41">
        <v>1431.3000000000002</v>
      </c>
      <c r="K77" s="41">
        <v>1482.7000000000003</v>
      </c>
      <c r="L77" s="41">
        <v>1512.8000000000002</v>
      </c>
      <c r="M77" s="31">
        <v>1452.6</v>
      </c>
      <c r="N77" s="31">
        <v>1371.1</v>
      </c>
      <c r="O77" s="42">
        <v>1953675</v>
      </c>
      <c r="P77" s="43">
        <v>6.8034276811217861E-2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1409.45</v>
      </c>
      <c r="F78" s="40">
        <v>1425.8999999999999</v>
      </c>
      <c r="G78" s="41">
        <v>1386.5499999999997</v>
      </c>
      <c r="H78" s="41">
        <v>1363.6499999999999</v>
      </c>
      <c r="I78" s="41">
        <v>1324.2999999999997</v>
      </c>
      <c r="J78" s="41">
        <v>1448.7999999999997</v>
      </c>
      <c r="K78" s="41">
        <v>1488.1499999999996</v>
      </c>
      <c r="L78" s="41">
        <v>1511.0499999999997</v>
      </c>
      <c r="M78" s="31">
        <v>1465.25</v>
      </c>
      <c r="N78" s="31">
        <v>1403</v>
      </c>
      <c r="O78" s="42">
        <v>4488500</v>
      </c>
      <c r="P78" s="43">
        <v>-1.869261040664626E-2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1274.25</v>
      </c>
      <c r="F79" s="40">
        <v>1274.0166666666667</v>
      </c>
      <c r="G79" s="41">
        <v>1250.2333333333333</v>
      </c>
      <c r="H79" s="41">
        <v>1226.2166666666667</v>
      </c>
      <c r="I79" s="41">
        <v>1202.4333333333334</v>
      </c>
      <c r="J79" s="41">
        <v>1298.0333333333333</v>
      </c>
      <c r="K79" s="41">
        <v>1321.8166666666666</v>
      </c>
      <c r="L79" s="41">
        <v>1345.8333333333333</v>
      </c>
      <c r="M79" s="31">
        <v>1297.8</v>
      </c>
      <c r="N79" s="31">
        <v>1250</v>
      </c>
      <c r="O79" s="42">
        <v>18917500</v>
      </c>
      <c r="P79" s="43">
        <v>-1.1232255231962534E-2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2746.15</v>
      </c>
      <c r="F80" s="40">
        <v>2766.0833333333335</v>
      </c>
      <c r="G80" s="41">
        <v>2718.7166666666672</v>
      </c>
      <c r="H80" s="41">
        <v>2691.2833333333338</v>
      </c>
      <c r="I80" s="41">
        <v>2643.9166666666674</v>
      </c>
      <c r="J80" s="41">
        <v>2793.5166666666669</v>
      </c>
      <c r="K80" s="41">
        <v>2840.8833333333328</v>
      </c>
      <c r="L80" s="41">
        <v>2868.3166666666666</v>
      </c>
      <c r="M80" s="31">
        <v>2813.45</v>
      </c>
      <c r="N80" s="31">
        <v>2738.65</v>
      </c>
      <c r="O80" s="42">
        <v>12318600</v>
      </c>
      <c r="P80" s="43">
        <v>-1.7044486108743821E-4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3212.25</v>
      </c>
      <c r="F81" s="40">
        <v>3213.9833333333336</v>
      </c>
      <c r="G81" s="41">
        <v>3159.9666666666672</v>
      </c>
      <c r="H81" s="41">
        <v>3107.6833333333334</v>
      </c>
      <c r="I81" s="41">
        <v>3053.666666666667</v>
      </c>
      <c r="J81" s="41">
        <v>3266.2666666666673</v>
      </c>
      <c r="K81" s="41">
        <v>3320.2833333333338</v>
      </c>
      <c r="L81" s="41">
        <v>3372.5666666666675</v>
      </c>
      <c r="M81" s="31">
        <v>3268</v>
      </c>
      <c r="N81" s="31">
        <v>3161.7</v>
      </c>
      <c r="O81" s="42">
        <v>1452600</v>
      </c>
      <c r="P81" s="43">
        <v>-1.705237515225335E-2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1561.55</v>
      </c>
      <c r="F82" s="40">
        <v>1567.3333333333333</v>
      </c>
      <c r="G82" s="41">
        <v>1553.2666666666664</v>
      </c>
      <c r="H82" s="41">
        <v>1544.9833333333331</v>
      </c>
      <c r="I82" s="41">
        <v>1530.9166666666663</v>
      </c>
      <c r="J82" s="41">
        <v>1575.6166666666666</v>
      </c>
      <c r="K82" s="41">
        <v>1589.6833333333336</v>
      </c>
      <c r="L82" s="41">
        <v>1597.9666666666667</v>
      </c>
      <c r="M82" s="31">
        <v>1581.4</v>
      </c>
      <c r="N82" s="31">
        <v>1559.05</v>
      </c>
      <c r="O82" s="42">
        <v>28872250</v>
      </c>
      <c r="P82" s="43">
        <v>-3.3793404590587209E-3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729.5</v>
      </c>
      <c r="F83" s="40">
        <v>734.83333333333337</v>
      </c>
      <c r="G83" s="41">
        <v>721.16666666666674</v>
      </c>
      <c r="H83" s="41">
        <v>712.83333333333337</v>
      </c>
      <c r="I83" s="41">
        <v>699.16666666666674</v>
      </c>
      <c r="J83" s="41">
        <v>743.16666666666674</v>
      </c>
      <c r="K83" s="41">
        <v>756.83333333333348</v>
      </c>
      <c r="L83" s="41">
        <v>765.16666666666674</v>
      </c>
      <c r="M83" s="31">
        <v>748.5</v>
      </c>
      <c r="N83" s="31">
        <v>726.5</v>
      </c>
      <c r="O83" s="42">
        <v>17367900</v>
      </c>
      <c r="P83" s="43">
        <v>-9.162221524945089E-3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2885.8</v>
      </c>
      <c r="F84" s="40">
        <v>2896.8000000000006</v>
      </c>
      <c r="G84" s="41">
        <v>2864.2000000000012</v>
      </c>
      <c r="H84" s="41">
        <v>2842.6000000000004</v>
      </c>
      <c r="I84" s="41">
        <v>2810.0000000000009</v>
      </c>
      <c r="J84" s="41">
        <v>2918.4000000000015</v>
      </c>
      <c r="K84" s="41">
        <v>2951.0000000000009</v>
      </c>
      <c r="L84" s="41">
        <v>2972.6000000000017</v>
      </c>
      <c r="M84" s="31">
        <v>2929.4</v>
      </c>
      <c r="N84" s="31">
        <v>2875.2</v>
      </c>
      <c r="O84" s="42">
        <v>3890100</v>
      </c>
      <c r="P84" s="43">
        <v>-1.5339053838560254E-2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444.5</v>
      </c>
      <c r="F85" s="40">
        <v>450.7166666666667</v>
      </c>
      <c r="G85" s="41">
        <v>436.53333333333342</v>
      </c>
      <c r="H85" s="41">
        <v>428.56666666666672</v>
      </c>
      <c r="I85" s="41">
        <v>414.38333333333344</v>
      </c>
      <c r="J85" s="41">
        <v>458.68333333333339</v>
      </c>
      <c r="K85" s="41">
        <v>472.86666666666667</v>
      </c>
      <c r="L85" s="41">
        <v>480.83333333333337</v>
      </c>
      <c r="M85" s="31">
        <v>464.9</v>
      </c>
      <c r="N85" s="31">
        <v>442.75</v>
      </c>
      <c r="O85" s="42">
        <v>30798750</v>
      </c>
      <c r="P85" s="43">
        <v>3.8542396636299932E-3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271.89999999999998</v>
      </c>
      <c r="F86" s="40">
        <v>274.05</v>
      </c>
      <c r="G86" s="41">
        <v>267.10000000000002</v>
      </c>
      <c r="H86" s="41">
        <v>262.3</v>
      </c>
      <c r="I86" s="41">
        <v>255.35000000000002</v>
      </c>
      <c r="J86" s="41">
        <v>278.85000000000002</v>
      </c>
      <c r="K86" s="41">
        <v>285.79999999999995</v>
      </c>
      <c r="L86" s="41">
        <v>290.60000000000002</v>
      </c>
      <c r="M86" s="31">
        <v>281</v>
      </c>
      <c r="N86" s="31">
        <v>269.25</v>
      </c>
      <c r="O86" s="42">
        <v>23770800</v>
      </c>
      <c r="P86" s="43">
        <v>-4.6257176903910735E-2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2797.45</v>
      </c>
      <c r="F87" s="40">
        <v>2773.7666666666664</v>
      </c>
      <c r="G87" s="41">
        <v>2741.9333333333329</v>
      </c>
      <c r="H87" s="41">
        <v>2686.4166666666665</v>
      </c>
      <c r="I87" s="41">
        <v>2654.583333333333</v>
      </c>
      <c r="J87" s="41">
        <v>2829.2833333333328</v>
      </c>
      <c r="K87" s="41">
        <v>2861.1166666666668</v>
      </c>
      <c r="L87" s="41">
        <v>2916.6333333333328</v>
      </c>
      <c r="M87" s="31">
        <v>2805.6</v>
      </c>
      <c r="N87" s="31">
        <v>2718.25</v>
      </c>
      <c r="O87" s="42">
        <v>7452900</v>
      </c>
      <c r="P87" s="43">
        <v>-1.4401333015948583E-2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214.95</v>
      </c>
      <c r="F88" s="40">
        <v>218.89999999999998</v>
      </c>
      <c r="G88" s="41">
        <v>209.94999999999996</v>
      </c>
      <c r="H88" s="41">
        <v>204.95</v>
      </c>
      <c r="I88" s="41">
        <v>195.99999999999997</v>
      </c>
      <c r="J88" s="41">
        <v>223.89999999999995</v>
      </c>
      <c r="K88" s="41">
        <v>232.85</v>
      </c>
      <c r="L88" s="41">
        <v>237.84999999999994</v>
      </c>
      <c r="M88" s="31">
        <v>227.85</v>
      </c>
      <c r="N88" s="31">
        <v>213.9</v>
      </c>
      <c r="O88" s="42">
        <v>40417800</v>
      </c>
      <c r="P88" s="43">
        <v>-6.6714387974230488E-2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711.2</v>
      </c>
      <c r="F89" s="40">
        <v>713.61666666666679</v>
      </c>
      <c r="G89" s="41">
        <v>705.28333333333353</v>
      </c>
      <c r="H89" s="41">
        <v>699.36666666666679</v>
      </c>
      <c r="I89" s="41">
        <v>691.03333333333353</v>
      </c>
      <c r="J89" s="41">
        <v>719.53333333333353</v>
      </c>
      <c r="K89" s="41">
        <v>727.86666666666679</v>
      </c>
      <c r="L89" s="41">
        <v>733.78333333333353</v>
      </c>
      <c r="M89" s="31">
        <v>721.95</v>
      </c>
      <c r="N89" s="31">
        <v>707.7</v>
      </c>
      <c r="O89" s="42">
        <v>84447000</v>
      </c>
      <c r="P89" s="43">
        <v>3.0227798839198846E-2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1625.1</v>
      </c>
      <c r="F90" s="40">
        <v>1621.0333333333335</v>
      </c>
      <c r="G90" s="41">
        <v>1587.0666666666671</v>
      </c>
      <c r="H90" s="41">
        <v>1549.0333333333335</v>
      </c>
      <c r="I90" s="41">
        <v>1515.0666666666671</v>
      </c>
      <c r="J90" s="41">
        <v>1659.0666666666671</v>
      </c>
      <c r="K90" s="41">
        <v>1693.0333333333338</v>
      </c>
      <c r="L90" s="41">
        <v>1731.0666666666671</v>
      </c>
      <c r="M90" s="31">
        <v>1655</v>
      </c>
      <c r="N90" s="31">
        <v>1583</v>
      </c>
      <c r="O90" s="42">
        <v>2265250</v>
      </c>
      <c r="P90" s="43">
        <v>-3.9120245177573461E-2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680.35</v>
      </c>
      <c r="F91" s="40">
        <v>687.36666666666679</v>
      </c>
      <c r="G91" s="41">
        <v>670.68333333333362</v>
      </c>
      <c r="H91" s="41">
        <v>661.01666666666688</v>
      </c>
      <c r="I91" s="41">
        <v>644.33333333333371</v>
      </c>
      <c r="J91" s="41">
        <v>697.03333333333353</v>
      </c>
      <c r="K91" s="41">
        <v>713.7166666666667</v>
      </c>
      <c r="L91" s="41">
        <v>723.38333333333344</v>
      </c>
      <c r="M91" s="31">
        <v>704.05</v>
      </c>
      <c r="N91" s="31">
        <v>677.7</v>
      </c>
      <c r="O91" s="42">
        <v>6468000</v>
      </c>
      <c r="P91" s="43">
        <v>-3.4914950760966873E-2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10.8</v>
      </c>
      <c r="F92" s="40">
        <v>11.116666666666667</v>
      </c>
      <c r="G92" s="41">
        <v>10.333333333333334</v>
      </c>
      <c r="H92" s="41">
        <v>9.8666666666666671</v>
      </c>
      <c r="I92" s="41">
        <v>9.0833333333333339</v>
      </c>
      <c r="J92" s="41">
        <v>11.583333333333334</v>
      </c>
      <c r="K92" s="41">
        <v>12.366666666666665</v>
      </c>
      <c r="L92" s="41">
        <v>12.833333333333334</v>
      </c>
      <c r="M92" s="31">
        <v>11.9</v>
      </c>
      <c r="N92" s="31">
        <v>10.65</v>
      </c>
      <c r="O92" s="42">
        <v>790370000</v>
      </c>
      <c r="P92" s="43">
        <v>9.0812481885808136E-2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47.95</v>
      </c>
      <c r="F93" s="40">
        <v>48.5</v>
      </c>
      <c r="G93" s="41">
        <v>46.95</v>
      </c>
      <c r="H93" s="41">
        <v>45.95</v>
      </c>
      <c r="I93" s="41">
        <v>44.400000000000006</v>
      </c>
      <c r="J93" s="41">
        <v>49.5</v>
      </c>
      <c r="K93" s="41">
        <v>51.05</v>
      </c>
      <c r="L93" s="41">
        <v>52.05</v>
      </c>
      <c r="M93" s="31">
        <v>50.05</v>
      </c>
      <c r="N93" s="31">
        <v>47.5</v>
      </c>
      <c r="O93" s="42">
        <v>176253500</v>
      </c>
      <c r="P93" s="43">
        <v>-3.5556479700577015E-2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581.15</v>
      </c>
      <c r="F94" s="40">
        <v>587.83333333333337</v>
      </c>
      <c r="G94" s="41">
        <v>568.7166666666667</v>
      </c>
      <c r="H94" s="41">
        <v>556.2833333333333</v>
      </c>
      <c r="I94" s="41">
        <v>537.16666666666663</v>
      </c>
      <c r="J94" s="41">
        <v>600.26666666666677</v>
      </c>
      <c r="K94" s="41">
        <v>619.38333333333333</v>
      </c>
      <c r="L94" s="41">
        <v>631.81666666666683</v>
      </c>
      <c r="M94" s="31">
        <v>606.95000000000005</v>
      </c>
      <c r="N94" s="31">
        <v>575.4</v>
      </c>
      <c r="O94" s="42">
        <v>8917500</v>
      </c>
      <c r="P94" s="43">
        <v>-9.8559514783927216E-2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542.65</v>
      </c>
      <c r="F95" s="40">
        <v>546.76666666666654</v>
      </c>
      <c r="G95" s="41">
        <v>534.73333333333312</v>
      </c>
      <c r="H95" s="41">
        <v>526.81666666666661</v>
      </c>
      <c r="I95" s="41">
        <v>514.78333333333319</v>
      </c>
      <c r="J95" s="41">
        <v>554.68333333333305</v>
      </c>
      <c r="K95" s="41">
        <v>566.71666666666658</v>
      </c>
      <c r="L95" s="41">
        <v>574.63333333333298</v>
      </c>
      <c r="M95" s="31">
        <v>558.79999999999995</v>
      </c>
      <c r="N95" s="31">
        <v>538.85</v>
      </c>
      <c r="O95" s="42">
        <v>9542500</v>
      </c>
      <c r="P95" s="43">
        <v>-9.5618667047238474E-3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161.44999999999999</v>
      </c>
      <c r="F96" s="40">
        <v>159.78333333333333</v>
      </c>
      <c r="G96" s="41">
        <v>149.56666666666666</v>
      </c>
      <c r="H96" s="41">
        <v>137.68333333333334</v>
      </c>
      <c r="I96" s="41">
        <v>127.46666666666667</v>
      </c>
      <c r="J96" s="41">
        <v>171.66666666666666</v>
      </c>
      <c r="K96" s="41">
        <v>181.8833333333333</v>
      </c>
      <c r="L96" s="41">
        <v>193.76666666666665</v>
      </c>
      <c r="M96" s="31">
        <v>170</v>
      </c>
      <c r="N96" s="31">
        <v>147.9</v>
      </c>
      <c r="O96" s="42">
        <v>15978300</v>
      </c>
      <c r="P96" s="43">
        <v>0.24001210653753027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8085.9</v>
      </c>
      <c r="F97" s="40">
        <v>8230.6166666666668</v>
      </c>
      <c r="G97" s="41">
        <v>7881.2333333333336</v>
      </c>
      <c r="H97" s="41">
        <v>7676.5666666666666</v>
      </c>
      <c r="I97" s="41">
        <v>7327.1833333333334</v>
      </c>
      <c r="J97" s="41">
        <v>8435.2833333333328</v>
      </c>
      <c r="K97" s="41">
        <v>8784.6666666666679</v>
      </c>
      <c r="L97" s="41">
        <v>8989.3333333333339</v>
      </c>
      <c r="M97" s="31">
        <v>8580</v>
      </c>
      <c r="N97" s="31">
        <v>8025.95</v>
      </c>
      <c r="O97" s="42">
        <v>234600</v>
      </c>
      <c r="P97" s="43">
        <v>-0.13829201101928373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2171.3000000000002</v>
      </c>
      <c r="F98" s="40">
        <v>2177.1</v>
      </c>
      <c r="G98" s="41">
        <v>2141.25</v>
      </c>
      <c r="H98" s="41">
        <v>2111.2000000000003</v>
      </c>
      <c r="I98" s="41">
        <v>2075.3500000000004</v>
      </c>
      <c r="J98" s="41">
        <v>2207.1499999999996</v>
      </c>
      <c r="K98" s="41">
        <v>2242.9999999999991</v>
      </c>
      <c r="L98" s="41">
        <v>2273.0499999999993</v>
      </c>
      <c r="M98" s="31">
        <v>2212.9499999999998</v>
      </c>
      <c r="N98" s="31">
        <v>2147.0500000000002</v>
      </c>
      <c r="O98" s="42">
        <v>4358500</v>
      </c>
      <c r="P98" s="43">
        <v>7.8436224174192756E-2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1088.5999999999999</v>
      </c>
      <c r="F99" s="40">
        <v>1101.4666666666665</v>
      </c>
      <c r="G99" s="41">
        <v>1070.583333333333</v>
      </c>
      <c r="H99" s="41">
        <v>1052.5666666666666</v>
      </c>
      <c r="I99" s="41">
        <v>1021.6833333333332</v>
      </c>
      <c r="J99" s="41">
        <v>1119.4833333333329</v>
      </c>
      <c r="K99" s="41">
        <v>1150.3666666666666</v>
      </c>
      <c r="L99" s="41">
        <v>1168.3833333333328</v>
      </c>
      <c r="M99" s="31">
        <v>1132.3499999999999</v>
      </c>
      <c r="N99" s="31">
        <v>1083.45</v>
      </c>
      <c r="O99" s="42">
        <v>16337700</v>
      </c>
      <c r="P99" s="43">
        <v>-7.150529384686205E-2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263.75</v>
      </c>
      <c r="F100" s="40">
        <v>266.98333333333335</v>
      </c>
      <c r="G100" s="41">
        <v>258.81666666666672</v>
      </c>
      <c r="H100" s="41">
        <v>253.88333333333338</v>
      </c>
      <c r="I100" s="41">
        <v>245.71666666666675</v>
      </c>
      <c r="J100" s="41">
        <v>271.91666666666669</v>
      </c>
      <c r="K100" s="41">
        <v>280.08333333333331</v>
      </c>
      <c r="L100" s="41">
        <v>285.01666666666665</v>
      </c>
      <c r="M100" s="31">
        <v>275.14999999999998</v>
      </c>
      <c r="N100" s="31">
        <v>262.05</v>
      </c>
      <c r="O100" s="42">
        <v>14683200</v>
      </c>
      <c r="P100" s="43">
        <v>-2.2371364653243849E-2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1686.35</v>
      </c>
      <c r="F101" s="40">
        <v>1690.0999999999997</v>
      </c>
      <c r="G101" s="41">
        <v>1673.6499999999994</v>
      </c>
      <c r="H101" s="41">
        <v>1660.9499999999998</v>
      </c>
      <c r="I101" s="41">
        <v>1644.4999999999995</v>
      </c>
      <c r="J101" s="41">
        <v>1702.7999999999993</v>
      </c>
      <c r="K101" s="41">
        <v>1719.2499999999995</v>
      </c>
      <c r="L101" s="41">
        <v>1731.9499999999991</v>
      </c>
      <c r="M101" s="31">
        <v>1706.55</v>
      </c>
      <c r="N101" s="31">
        <v>1677.4</v>
      </c>
      <c r="O101" s="42">
        <v>32199600</v>
      </c>
      <c r="P101" s="43">
        <v>-1.2469059981761673E-3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114.85</v>
      </c>
      <c r="F102" s="40">
        <v>115.75</v>
      </c>
      <c r="G102" s="41">
        <v>113.65</v>
      </c>
      <c r="H102" s="41">
        <v>112.45</v>
      </c>
      <c r="I102" s="41">
        <v>110.35000000000001</v>
      </c>
      <c r="J102" s="41">
        <v>116.95</v>
      </c>
      <c r="K102" s="41">
        <v>119.05</v>
      </c>
      <c r="L102" s="41">
        <v>120.25</v>
      </c>
      <c r="M102" s="31">
        <v>117.85</v>
      </c>
      <c r="N102" s="31">
        <v>114.55</v>
      </c>
      <c r="O102" s="42">
        <v>46130500</v>
      </c>
      <c r="P102" s="43">
        <v>-1.1972713350967562E-2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2410.15</v>
      </c>
      <c r="F103" s="40">
        <v>2442.4166666666665</v>
      </c>
      <c r="G103" s="41">
        <v>2369.7333333333331</v>
      </c>
      <c r="H103" s="41">
        <v>2329.3166666666666</v>
      </c>
      <c r="I103" s="41">
        <v>2256.6333333333332</v>
      </c>
      <c r="J103" s="41">
        <v>2482.833333333333</v>
      </c>
      <c r="K103" s="41">
        <v>2555.5166666666664</v>
      </c>
      <c r="L103" s="41">
        <v>2595.9333333333329</v>
      </c>
      <c r="M103" s="31">
        <v>2515.1</v>
      </c>
      <c r="N103" s="31">
        <v>2402</v>
      </c>
      <c r="O103" s="42">
        <v>337500</v>
      </c>
      <c r="P103" s="43">
        <v>-5.6603773584905662E-2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3714.8</v>
      </c>
      <c r="F104" s="40">
        <v>3750.65</v>
      </c>
      <c r="G104" s="41">
        <v>3645.25</v>
      </c>
      <c r="H104" s="41">
        <v>3575.7</v>
      </c>
      <c r="I104" s="41">
        <v>3470.2999999999997</v>
      </c>
      <c r="J104" s="41">
        <v>3820.2000000000003</v>
      </c>
      <c r="K104" s="41">
        <v>3925.6000000000008</v>
      </c>
      <c r="L104" s="41">
        <v>3995.1500000000005</v>
      </c>
      <c r="M104" s="31">
        <v>3856.05</v>
      </c>
      <c r="N104" s="31">
        <v>3681.1</v>
      </c>
      <c r="O104" s="42">
        <v>2454400</v>
      </c>
      <c r="P104" s="43">
        <v>-0.16469417099878331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233.65</v>
      </c>
      <c r="F105" s="40">
        <v>234.33333333333334</v>
      </c>
      <c r="G105" s="41">
        <v>229.4666666666667</v>
      </c>
      <c r="H105" s="41">
        <v>225.28333333333336</v>
      </c>
      <c r="I105" s="41">
        <v>220.41666666666671</v>
      </c>
      <c r="J105" s="41">
        <v>238.51666666666668</v>
      </c>
      <c r="K105" s="41">
        <v>243.3833333333333</v>
      </c>
      <c r="L105" s="41">
        <v>247.56666666666666</v>
      </c>
      <c r="M105" s="31">
        <v>239.2</v>
      </c>
      <c r="N105" s="31">
        <v>230.15</v>
      </c>
      <c r="O105" s="42">
        <v>183427200</v>
      </c>
      <c r="P105" s="43">
        <v>-1.3475836431226766E-2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350.95</v>
      </c>
      <c r="F106" s="40">
        <v>359.63333333333338</v>
      </c>
      <c r="G106" s="41">
        <v>340.06666666666678</v>
      </c>
      <c r="H106" s="41">
        <v>329.18333333333339</v>
      </c>
      <c r="I106" s="41">
        <v>309.61666666666679</v>
      </c>
      <c r="J106" s="41">
        <v>370.51666666666677</v>
      </c>
      <c r="K106" s="41">
        <v>390.08333333333337</v>
      </c>
      <c r="L106" s="41">
        <v>400.96666666666675</v>
      </c>
      <c r="M106" s="31">
        <v>379.2</v>
      </c>
      <c r="N106" s="31">
        <v>348.75</v>
      </c>
      <c r="O106" s="42">
        <v>41505000</v>
      </c>
      <c r="P106" s="43">
        <v>-1.0784722636000716E-2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634.4</v>
      </c>
      <c r="F107" s="40">
        <v>644.43333333333328</v>
      </c>
      <c r="G107" s="41">
        <v>619.96666666666658</v>
      </c>
      <c r="H107" s="41">
        <v>605.5333333333333</v>
      </c>
      <c r="I107" s="41">
        <v>581.06666666666661</v>
      </c>
      <c r="J107" s="41">
        <v>658.86666666666656</v>
      </c>
      <c r="K107" s="41">
        <v>683.33333333333326</v>
      </c>
      <c r="L107" s="41">
        <v>697.76666666666654</v>
      </c>
      <c r="M107" s="31">
        <v>668.9</v>
      </c>
      <c r="N107" s="31">
        <v>630</v>
      </c>
      <c r="O107" s="42">
        <v>50052600</v>
      </c>
      <c r="P107" s="43">
        <v>2.9485757567560256E-3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4088.1</v>
      </c>
      <c r="F108" s="40">
        <v>4116.5666666666666</v>
      </c>
      <c r="G108" s="41">
        <v>4021.833333333333</v>
      </c>
      <c r="H108" s="41">
        <v>3955.5666666666666</v>
      </c>
      <c r="I108" s="41">
        <v>3860.833333333333</v>
      </c>
      <c r="J108" s="41">
        <v>4182.833333333333</v>
      </c>
      <c r="K108" s="41">
        <v>4277.5666666666666</v>
      </c>
      <c r="L108" s="41">
        <v>4343.833333333333</v>
      </c>
      <c r="M108" s="31">
        <v>4211.3</v>
      </c>
      <c r="N108" s="31">
        <v>4050.3</v>
      </c>
      <c r="O108" s="42">
        <v>1695000</v>
      </c>
      <c r="P108" s="43">
        <v>2.509827638342909E-2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1994.15</v>
      </c>
      <c r="F109" s="40">
        <v>2002.8666666666668</v>
      </c>
      <c r="G109" s="41">
        <v>1969.7833333333335</v>
      </c>
      <c r="H109" s="41">
        <v>1945.4166666666667</v>
      </c>
      <c r="I109" s="41">
        <v>1912.3333333333335</v>
      </c>
      <c r="J109" s="41">
        <v>2027.2333333333336</v>
      </c>
      <c r="K109" s="41">
        <v>2060.3166666666666</v>
      </c>
      <c r="L109" s="41">
        <v>2084.6833333333334</v>
      </c>
      <c r="M109" s="31">
        <v>2035.95</v>
      </c>
      <c r="N109" s="31">
        <v>1978.5</v>
      </c>
      <c r="O109" s="42">
        <v>14230800</v>
      </c>
      <c r="P109" s="43">
        <v>-7.5320110469495353E-3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83.9</v>
      </c>
      <c r="F110" s="40">
        <v>84.88333333333334</v>
      </c>
      <c r="G110" s="41">
        <v>82.566666666666677</v>
      </c>
      <c r="H110" s="41">
        <v>81.233333333333334</v>
      </c>
      <c r="I110" s="41">
        <v>78.916666666666671</v>
      </c>
      <c r="J110" s="41">
        <v>86.216666666666683</v>
      </c>
      <c r="K110" s="41">
        <v>88.533333333333346</v>
      </c>
      <c r="L110" s="41">
        <v>89.866666666666688</v>
      </c>
      <c r="M110" s="31">
        <v>87.2</v>
      </c>
      <c r="N110" s="31">
        <v>83.55</v>
      </c>
      <c r="O110" s="42">
        <v>59719408</v>
      </c>
      <c r="P110" s="43">
        <v>-1.6410562434730717E-3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3949.65</v>
      </c>
      <c r="F111" s="40">
        <v>3932.75</v>
      </c>
      <c r="G111" s="41">
        <v>3890</v>
      </c>
      <c r="H111" s="41">
        <v>3830.35</v>
      </c>
      <c r="I111" s="41">
        <v>3787.6</v>
      </c>
      <c r="J111" s="41">
        <v>3992.4</v>
      </c>
      <c r="K111" s="41">
        <v>4035.15</v>
      </c>
      <c r="L111" s="41">
        <v>4094.8</v>
      </c>
      <c r="M111" s="31">
        <v>3975.5</v>
      </c>
      <c r="N111" s="31">
        <v>3873.1</v>
      </c>
      <c r="O111" s="42">
        <v>603000</v>
      </c>
      <c r="P111" s="43">
        <v>-1.2422360248447205E-3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403.4</v>
      </c>
      <c r="F112" s="40">
        <v>407.51666666666665</v>
      </c>
      <c r="G112" s="41">
        <v>396.38333333333333</v>
      </c>
      <c r="H112" s="41">
        <v>389.36666666666667</v>
      </c>
      <c r="I112" s="41">
        <v>378.23333333333335</v>
      </c>
      <c r="J112" s="41">
        <v>414.5333333333333</v>
      </c>
      <c r="K112" s="41">
        <v>425.66666666666663</v>
      </c>
      <c r="L112" s="41">
        <v>432.68333333333328</v>
      </c>
      <c r="M112" s="31">
        <v>418.65</v>
      </c>
      <c r="N112" s="31">
        <v>400.5</v>
      </c>
      <c r="O112" s="42">
        <v>20346000</v>
      </c>
      <c r="P112" s="43">
        <v>9.0259869073596507E-3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1702.35</v>
      </c>
      <c r="F113" s="40">
        <v>1711.95</v>
      </c>
      <c r="G113" s="41">
        <v>1688.4</v>
      </c>
      <c r="H113" s="41">
        <v>1674.45</v>
      </c>
      <c r="I113" s="41">
        <v>1650.9</v>
      </c>
      <c r="J113" s="41">
        <v>1725.9</v>
      </c>
      <c r="K113" s="41">
        <v>1749.4499999999998</v>
      </c>
      <c r="L113" s="41">
        <v>1763.4</v>
      </c>
      <c r="M113" s="31">
        <v>1735.5</v>
      </c>
      <c r="N113" s="31">
        <v>1698</v>
      </c>
      <c r="O113" s="42">
        <v>12970850</v>
      </c>
      <c r="P113" s="43">
        <v>-3.1803940083265377E-2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5547.2</v>
      </c>
      <c r="F114" s="40">
        <v>5614.3833333333341</v>
      </c>
      <c r="G114" s="41">
        <v>5412.8166666666684</v>
      </c>
      <c r="H114" s="41">
        <v>5278.4333333333343</v>
      </c>
      <c r="I114" s="41">
        <v>5076.8666666666686</v>
      </c>
      <c r="J114" s="41">
        <v>5748.7666666666682</v>
      </c>
      <c r="K114" s="41">
        <v>5950.3333333333339</v>
      </c>
      <c r="L114" s="41">
        <v>6084.7166666666681</v>
      </c>
      <c r="M114" s="31">
        <v>5815.95</v>
      </c>
      <c r="N114" s="31">
        <v>5480</v>
      </c>
      <c r="O114" s="42">
        <v>673650</v>
      </c>
      <c r="P114" s="43">
        <v>-5.6314351754570287E-2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4464.3999999999996</v>
      </c>
      <c r="F115" s="40">
        <v>4507.9333333333334</v>
      </c>
      <c r="G115" s="41">
        <v>4387.4666666666672</v>
      </c>
      <c r="H115" s="41">
        <v>4310.5333333333338</v>
      </c>
      <c r="I115" s="41">
        <v>4190.0666666666675</v>
      </c>
      <c r="J115" s="41">
        <v>4584.8666666666668</v>
      </c>
      <c r="K115" s="41">
        <v>4705.3333333333321</v>
      </c>
      <c r="L115" s="41">
        <v>4782.2666666666664</v>
      </c>
      <c r="M115" s="31">
        <v>4628.3999999999996</v>
      </c>
      <c r="N115" s="31">
        <v>4431</v>
      </c>
      <c r="O115" s="42">
        <v>616800</v>
      </c>
      <c r="P115" s="43">
        <v>-7.0830650354153256E-3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933.6</v>
      </c>
      <c r="F116" s="40">
        <v>929.86666666666667</v>
      </c>
      <c r="G116" s="41">
        <v>915.83333333333337</v>
      </c>
      <c r="H116" s="41">
        <v>898.06666666666672</v>
      </c>
      <c r="I116" s="41">
        <v>884.03333333333342</v>
      </c>
      <c r="J116" s="41">
        <v>947.63333333333333</v>
      </c>
      <c r="K116" s="41">
        <v>961.66666666666663</v>
      </c>
      <c r="L116" s="41">
        <v>979.43333333333328</v>
      </c>
      <c r="M116" s="31">
        <v>943.9</v>
      </c>
      <c r="N116" s="31">
        <v>912.1</v>
      </c>
      <c r="O116" s="42">
        <v>11656050</v>
      </c>
      <c r="P116" s="43">
        <v>-5.6558625190341527E-3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736.65</v>
      </c>
      <c r="F117" s="40">
        <v>741.86666666666667</v>
      </c>
      <c r="G117" s="41">
        <v>726.5333333333333</v>
      </c>
      <c r="H117" s="41">
        <v>716.41666666666663</v>
      </c>
      <c r="I117" s="41">
        <v>701.08333333333326</v>
      </c>
      <c r="J117" s="41">
        <v>751.98333333333335</v>
      </c>
      <c r="K117" s="41">
        <v>767.31666666666661</v>
      </c>
      <c r="L117" s="41">
        <v>777.43333333333339</v>
      </c>
      <c r="M117" s="31">
        <v>757.2</v>
      </c>
      <c r="N117" s="31">
        <v>731.75</v>
      </c>
      <c r="O117" s="42">
        <v>14521500</v>
      </c>
      <c r="P117" s="43">
        <v>-2.6921782606605452E-3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176.05</v>
      </c>
      <c r="F118" s="40">
        <v>177.63333333333333</v>
      </c>
      <c r="G118" s="41">
        <v>173.91666666666666</v>
      </c>
      <c r="H118" s="41">
        <v>171.78333333333333</v>
      </c>
      <c r="I118" s="41">
        <v>168.06666666666666</v>
      </c>
      <c r="J118" s="41">
        <v>179.76666666666665</v>
      </c>
      <c r="K118" s="41">
        <v>183.48333333333335</v>
      </c>
      <c r="L118" s="41">
        <v>185.61666666666665</v>
      </c>
      <c r="M118" s="31">
        <v>181.35</v>
      </c>
      <c r="N118" s="31">
        <v>175.5</v>
      </c>
      <c r="O118" s="42">
        <v>26664000</v>
      </c>
      <c r="P118" s="43">
        <v>-1.7683465959328029E-2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161.1</v>
      </c>
      <c r="F119" s="40">
        <v>162.38333333333335</v>
      </c>
      <c r="G119" s="41">
        <v>159.26666666666671</v>
      </c>
      <c r="H119" s="41">
        <v>157.43333333333337</v>
      </c>
      <c r="I119" s="41">
        <v>154.31666666666672</v>
      </c>
      <c r="J119" s="41">
        <v>164.2166666666667</v>
      </c>
      <c r="K119" s="41">
        <v>167.33333333333331</v>
      </c>
      <c r="L119" s="41">
        <v>169.16666666666669</v>
      </c>
      <c r="M119" s="31">
        <v>165.5</v>
      </c>
      <c r="N119" s="31">
        <v>160.55000000000001</v>
      </c>
      <c r="O119" s="42">
        <v>29124000</v>
      </c>
      <c r="P119" s="43">
        <v>-1.0290183165260341E-3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568.85</v>
      </c>
      <c r="F120" s="40">
        <v>566.56666666666672</v>
      </c>
      <c r="G120" s="41">
        <v>559.48333333333346</v>
      </c>
      <c r="H120" s="41">
        <v>550.11666666666679</v>
      </c>
      <c r="I120" s="41">
        <v>543.03333333333353</v>
      </c>
      <c r="J120" s="41">
        <v>575.93333333333339</v>
      </c>
      <c r="K120" s="41">
        <v>583.01666666666665</v>
      </c>
      <c r="L120" s="41">
        <v>592.38333333333333</v>
      </c>
      <c r="M120" s="31">
        <v>573.65</v>
      </c>
      <c r="N120" s="31">
        <v>557.20000000000005</v>
      </c>
      <c r="O120" s="42">
        <v>9892000</v>
      </c>
      <c r="P120" s="43">
        <v>-0.10333575054387237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6943</v>
      </c>
      <c r="F121" s="40">
        <v>6964.1499999999987</v>
      </c>
      <c r="G121" s="41">
        <v>6893.7499999999973</v>
      </c>
      <c r="H121" s="41">
        <v>6844.4999999999982</v>
      </c>
      <c r="I121" s="41">
        <v>6774.0999999999967</v>
      </c>
      <c r="J121" s="41">
        <v>7013.3999999999978</v>
      </c>
      <c r="K121" s="41">
        <v>7083.7999999999993</v>
      </c>
      <c r="L121" s="41">
        <v>7133.0499999999984</v>
      </c>
      <c r="M121" s="31">
        <v>7034.55</v>
      </c>
      <c r="N121" s="31">
        <v>6914.9</v>
      </c>
      <c r="O121" s="42">
        <v>3273200</v>
      </c>
      <c r="P121" s="43">
        <v>-1.4244842644180094E-2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738.05</v>
      </c>
      <c r="F122" s="40">
        <v>741</v>
      </c>
      <c r="G122" s="41">
        <v>728.15</v>
      </c>
      <c r="H122" s="41">
        <v>718.25</v>
      </c>
      <c r="I122" s="41">
        <v>705.4</v>
      </c>
      <c r="J122" s="41">
        <v>750.9</v>
      </c>
      <c r="K122" s="41">
        <v>763.74999999999989</v>
      </c>
      <c r="L122" s="41">
        <v>773.65</v>
      </c>
      <c r="M122" s="31">
        <v>753.85</v>
      </c>
      <c r="N122" s="31">
        <v>731.1</v>
      </c>
      <c r="O122" s="42">
        <v>15337500</v>
      </c>
      <c r="P122" s="43">
        <v>3.5168070663286169E-3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1589.5</v>
      </c>
      <c r="F123" s="40">
        <v>1592.9333333333334</v>
      </c>
      <c r="G123" s="41">
        <v>1571.3666666666668</v>
      </c>
      <c r="H123" s="41">
        <v>1553.2333333333333</v>
      </c>
      <c r="I123" s="41">
        <v>1531.6666666666667</v>
      </c>
      <c r="J123" s="41">
        <v>1611.0666666666668</v>
      </c>
      <c r="K123" s="41">
        <v>1632.6333333333334</v>
      </c>
      <c r="L123" s="41">
        <v>1650.7666666666669</v>
      </c>
      <c r="M123" s="31">
        <v>1614.5</v>
      </c>
      <c r="N123" s="31">
        <v>1574.8</v>
      </c>
      <c r="O123" s="42">
        <v>2086000</v>
      </c>
      <c r="P123" s="43">
        <v>-8.7289433384379791E-2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3035.75</v>
      </c>
      <c r="F124" s="40">
        <v>3070.8333333333335</v>
      </c>
      <c r="G124" s="41">
        <v>2981.666666666667</v>
      </c>
      <c r="H124" s="41">
        <v>2927.5833333333335</v>
      </c>
      <c r="I124" s="41">
        <v>2838.416666666667</v>
      </c>
      <c r="J124" s="41">
        <v>3124.916666666667</v>
      </c>
      <c r="K124" s="41">
        <v>3214.0833333333339</v>
      </c>
      <c r="L124" s="41">
        <v>3268.166666666667</v>
      </c>
      <c r="M124" s="31">
        <v>3160</v>
      </c>
      <c r="N124" s="31">
        <v>3016.75</v>
      </c>
      <c r="O124" s="42">
        <v>327400</v>
      </c>
      <c r="P124" s="43">
        <v>1.0493827160493827E-2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1047.75</v>
      </c>
      <c r="F125" s="40">
        <v>1056.25</v>
      </c>
      <c r="G125" s="41">
        <v>1034.45</v>
      </c>
      <c r="H125" s="41">
        <v>1021.1500000000001</v>
      </c>
      <c r="I125" s="41">
        <v>999.35000000000014</v>
      </c>
      <c r="J125" s="41">
        <v>1069.55</v>
      </c>
      <c r="K125" s="41">
        <v>1091.3500000000001</v>
      </c>
      <c r="L125" s="41">
        <v>1104.6499999999999</v>
      </c>
      <c r="M125" s="31">
        <v>1078.05</v>
      </c>
      <c r="N125" s="31">
        <v>1042.95</v>
      </c>
      <c r="O125" s="42">
        <v>2824250</v>
      </c>
      <c r="P125" s="43">
        <v>-6.6995920120249089E-2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1105.95</v>
      </c>
      <c r="F126" s="40">
        <v>1118.7333333333333</v>
      </c>
      <c r="G126" s="41">
        <v>1087.5166666666667</v>
      </c>
      <c r="H126" s="41">
        <v>1069.0833333333333</v>
      </c>
      <c r="I126" s="41">
        <v>1037.8666666666666</v>
      </c>
      <c r="J126" s="41">
        <v>1137.1666666666667</v>
      </c>
      <c r="K126" s="41">
        <v>1168.3833333333334</v>
      </c>
      <c r="L126" s="41">
        <v>1186.8166666666668</v>
      </c>
      <c r="M126" s="31">
        <v>1149.95</v>
      </c>
      <c r="N126" s="31">
        <v>1100.3</v>
      </c>
      <c r="O126" s="42">
        <v>2319600</v>
      </c>
      <c r="P126" s="43">
        <v>1.416579223504722E-2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4120.3500000000004</v>
      </c>
      <c r="F127" s="40">
        <v>4166.1333333333341</v>
      </c>
      <c r="G127" s="41">
        <v>4061.2166666666681</v>
      </c>
      <c r="H127" s="41">
        <v>4002.0833333333339</v>
      </c>
      <c r="I127" s="41">
        <v>3897.1666666666679</v>
      </c>
      <c r="J127" s="41">
        <v>4225.2666666666682</v>
      </c>
      <c r="K127" s="41">
        <v>4330.1833333333343</v>
      </c>
      <c r="L127" s="41">
        <v>4389.3166666666684</v>
      </c>
      <c r="M127" s="31">
        <v>4271.05</v>
      </c>
      <c r="N127" s="31">
        <v>4107</v>
      </c>
      <c r="O127" s="42">
        <v>2172400</v>
      </c>
      <c r="P127" s="43">
        <v>-2.757385854968666E-2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215.75</v>
      </c>
      <c r="F128" s="40">
        <v>217.28333333333333</v>
      </c>
      <c r="G128" s="41">
        <v>212.61666666666667</v>
      </c>
      <c r="H128" s="41">
        <v>209.48333333333335</v>
      </c>
      <c r="I128" s="41">
        <v>204.81666666666669</v>
      </c>
      <c r="J128" s="41">
        <v>220.41666666666666</v>
      </c>
      <c r="K128" s="41">
        <v>225.08333333333334</v>
      </c>
      <c r="L128" s="41">
        <v>228.21666666666664</v>
      </c>
      <c r="M128" s="31">
        <v>221.95</v>
      </c>
      <c r="N128" s="31">
        <v>214.15</v>
      </c>
      <c r="O128" s="42">
        <v>35766500</v>
      </c>
      <c r="P128" s="43">
        <v>-1.0458022659049094E-2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3105.05</v>
      </c>
      <c r="F129" s="40">
        <v>3155.5333333333333</v>
      </c>
      <c r="G129" s="41">
        <v>3036.5666666666666</v>
      </c>
      <c r="H129" s="41">
        <v>2968.0833333333335</v>
      </c>
      <c r="I129" s="41">
        <v>2849.1166666666668</v>
      </c>
      <c r="J129" s="41">
        <v>3224.0166666666664</v>
      </c>
      <c r="K129" s="41">
        <v>3342.9833333333327</v>
      </c>
      <c r="L129" s="41">
        <v>3411.4666666666662</v>
      </c>
      <c r="M129" s="31">
        <v>3274.5</v>
      </c>
      <c r="N129" s="31">
        <v>3087.05</v>
      </c>
      <c r="O129" s="42">
        <v>1801800</v>
      </c>
      <c r="P129" s="43">
        <v>-3.6328871892925434E-2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78840.350000000006</v>
      </c>
      <c r="F130" s="40">
        <v>79164.933333333334</v>
      </c>
      <c r="G130" s="41">
        <v>78231.066666666666</v>
      </c>
      <c r="H130" s="41">
        <v>77621.783333333326</v>
      </c>
      <c r="I130" s="41">
        <v>76687.916666666657</v>
      </c>
      <c r="J130" s="41">
        <v>79774.216666666674</v>
      </c>
      <c r="K130" s="41">
        <v>80708.083333333343</v>
      </c>
      <c r="L130" s="41">
        <v>81317.366666666683</v>
      </c>
      <c r="M130" s="31">
        <v>80098.8</v>
      </c>
      <c r="N130" s="31">
        <v>78555.649999999994</v>
      </c>
      <c r="O130" s="42">
        <v>47860</v>
      </c>
      <c r="P130" s="43">
        <v>-9.5198675496688742E-3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1468.35</v>
      </c>
      <c r="F131" s="40">
        <v>1479.0833333333333</v>
      </c>
      <c r="G131" s="41">
        <v>1440.8166666666666</v>
      </c>
      <c r="H131" s="41">
        <v>1413.2833333333333</v>
      </c>
      <c r="I131" s="41">
        <v>1375.0166666666667</v>
      </c>
      <c r="J131" s="41">
        <v>1506.6166666666666</v>
      </c>
      <c r="K131" s="41">
        <v>1544.8833333333334</v>
      </c>
      <c r="L131" s="41">
        <v>1572.4166666666665</v>
      </c>
      <c r="M131" s="31">
        <v>1517.35</v>
      </c>
      <c r="N131" s="31">
        <v>1451.55</v>
      </c>
      <c r="O131" s="42">
        <v>3202500</v>
      </c>
      <c r="P131" s="43">
        <v>9.4562647754137114E-3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433.3</v>
      </c>
      <c r="F132" s="40">
        <v>434.25</v>
      </c>
      <c r="G132" s="41">
        <v>428.5</v>
      </c>
      <c r="H132" s="41">
        <v>423.7</v>
      </c>
      <c r="I132" s="41">
        <v>417.95</v>
      </c>
      <c r="J132" s="41">
        <v>439.05</v>
      </c>
      <c r="K132" s="41">
        <v>444.8</v>
      </c>
      <c r="L132" s="41">
        <v>449.6</v>
      </c>
      <c r="M132" s="31">
        <v>440</v>
      </c>
      <c r="N132" s="31">
        <v>429.45</v>
      </c>
      <c r="O132" s="42">
        <v>3078400</v>
      </c>
      <c r="P132" s="43">
        <v>-0.10135450723960766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84.8</v>
      </c>
      <c r="F133" s="40">
        <v>86.966666666666654</v>
      </c>
      <c r="G133" s="41">
        <v>82.233333333333306</v>
      </c>
      <c r="H133" s="41">
        <v>79.666666666666657</v>
      </c>
      <c r="I133" s="41">
        <v>74.933333333333309</v>
      </c>
      <c r="J133" s="41">
        <v>89.533333333333303</v>
      </c>
      <c r="K133" s="41">
        <v>94.266666666666652</v>
      </c>
      <c r="L133" s="41">
        <v>96.8333333333333</v>
      </c>
      <c r="M133" s="31">
        <v>91.7</v>
      </c>
      <c r="N133" s="31">
        <v>84.4</v>
      </c>
      <c r="O133" s="42">
        <v>87329000</v>
      </c>
      <c r="P133" s="43">
        <v>-8.7890625E-2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6605.65</v>
      </c>
      <c r="F134" s="40">
        <v>6647.6166666666659</v>
      </c>
      <c r="G134" s="41">
        <v>6520.2333333333318</v>
      </c>
      <c r="H134" s="41">
        <v>6434.8166666666657</v>
      </c>
      <c r="I134" s="41">
        <v>6307.4333333333316</v>
      </c>
      <c r="J134" s="41">
        <v>6733.0333333333319</v>
      </c>
      <c r="K134" s="41">
        <v>6860.4166666666652</v>
      </c>
      <c r="L134" s="41">
        <v>6945.8333333333321</v>
      </c>
      <c r="M134" s="31">
        <v>6775</v>
      </c>
      <c r="N134" s="31">
        <v>6562.2</v>
      </c>
      <c r="O134" s="42">
        <v>1033625</v>
      </c>
      <c r="P134" s="43">
        <v>-1.0293237582286056E-2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3714.7</v>
      </c>
      <c r="F135" s="40">
        <v>3765.7999999999997</v>
      </c>
      <c r="G135" s="41">
        <v>3657.0999999999995</v>
      </c>
      <c r="H135" s="41">
        <v>3599.4999999999995</v>
      </c>
      <c r="I135" s="41">
        <v>3490.7999999999993</v>
      </c>
      <c r="J135" s="41">
        <v>3823.3999999999996</v>
      </c>
      <c r="K135" s="41">
        <v>3932.0999999999995</v>
      </c>
      <c r="L135" s="41">
        <v>3989.7</v>
      </c>
      <c r="M135" s="31">
        <v>3874.5</v>
      </c>
      <c r="N135" s="31">
        <v>3708.2</v>
      </c>
      <c r="O135" s="42">
        <v>773100</v>
      </c>
      <c r="P135" s="43">
        <v>1.6267376515823721E-2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20330.349999999999</v>
      </c>
      <c r="F136" s="40">
        <v>20295.849999999999</v>
      </c>
      <c r="G136" s="41">
        <v>20185.649999999998</v>
      </c>
      <c r="H136" s="41">
        <v>20040.95</v>
      </c>
      <c r="I136" s="41">
        <v>19930.75</v>
      </c>
      <c r="J136" s="41">
        <v>20440.549999999996</v>
      </c>
      <c r="K136" s="41">
        <v>20550.749999999993</v>
      </c>
      <c r="L136" s="41">
        <v>20695.449999999993</v>
      </c>
      <c r="M136" s="31">
        <v>20406.05</v>
      </c>
      <c r="N136" s="31">
        <v>20151.150000000001</v>
      </c>
      <c r="O136" s="42">
        <v>414500</v>
      </c>
      <c r="P136" s="43">
        <v>-9.9128150005971579E-3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136</v>
      </c>
      <c r="F137" s="40">
        <v>138.33333333333334</v>
      </c>
      <c r="G137" s="41">
        <v>132.31666666666669</v>
      </c>
      <c r="H137" s="41">
        <v>128.63333333333335</v>
      </c>
      <c r="I137" s="41">
        <v>122.6166666666667</v>
      </c>
      <c r="J137" s="41">
        <v>142.01666666666668</v>
      </c>
      <c r="K137" s="41">
        <v>148.03333333333333</v>
      </c>
      <c r="L137" s="41">
        <v>151.71666666666667</v>
      </c>
      <c r="M137" s="31">
        <v>144.35</v>
      </c>
      <c r="N137" s="31">
        <v>134.65</v>
      </c>
      <c r="O137" s="42">
        <v>110550000</v>
      </c>
      <c r="P137" s="43">
        <v>-4.2406251893136246E-4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122.6</v>
      </c>
      <c r="F138" s="40">
        <v>122.8</v>
      </c>
      <c r="G138" s="41">
        <v>121.69999999999999</v>
      </c>
      <c r="H138" s="41">
        <v>120.8</v>
      </c>
      <c r="I138" s="41">
        <v>119.69999999999999</v>
      </c>
      <c r="J138" s="41">
        <v>123.69999999999999</v>
      </c>
      <c r="K138" s="41">
        <v>124.79999999999998</v>
      </c>
      <c r="L138" s="41">
        <v>125.69999999999999</v>
      </c>
      <c r="M138" s="31">
        <v>123.9</v>
      </c>
      <c r="N138" s="31">
        <v>121.9</v>
      </c>
      <c r="O138" s="42">
        <v>59861400</v>
      </c>
      <c r="P138" s="43">
        <v>6.324262169413568E-3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4688.7</v>
      </c>
      <c r="F139" s="40">
        <v>4729.2166666666662</v>
      </c>
      <c r="G139" s="41">
        <v>4634.4833333333327</v>
      </c>
      <c r="H139" s="41">
        <v>4580.2666666666664</v>
      </c>
      <c r="I139" s="41">
        <v>4485.5333333333328</v>
      </c>
      <c r="J139" s="41">
        <v>4783.4333333333325</v>
      </c>
      <c r="K139" s="41">
        <v>4878.1666666666661</v>
      </c>
      <c r="L139" s="41">
        <v>4932.3833333333323</v>
      </c>
      <c r="M139" s="31">
        <v>4823.95</v>
      </c>
      <c r="N139" s="31">
        <v>4675</v>
      </c>
      <c r="O139" s="42">
        <v>552375</v>
      </c>
      <c r="P139" s="43">
        <v>-2.3209549071618037E-2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128.35</v>
      </c>
      <c r="F140" s="40">
        <v>127.94999999999999</v>
      </c>
      <c r="G140" s="41">
        <v>126.19999999999999</v>
      </c>
      <c r="H140" s="41">
        <v>124.05</v>
      </c>
      <c r="I140" s="41">
        <v>122.3</v>
      </c>
      <c r="J140" s="41">
        <v>130.09999999999997</v>
      </c>
      <c r="K140" s="41">
        <v>131.84999999999997</v>
      </c>
      <c r="L140" s="41">
        <v>133.99999999999997</v>
      </c>
      <c r="M140" s="31">
        <v>129.69999999999999</v>
      </c>
      <c r="N140" s="31">
        <v>125.8</v>
      </c>
      <c r="O140" s="42">
        <v>51774800</v>
      </c>
      <c r="P140" s="43">
        <v>-6.8181818181818177E-2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32677.9</v>
      </c>
      <c r="F141" s="40">
        <v>32822.966666666667</v>
      </c>
      <c r="G141" s="41">
        <v>32443.933333333334</v>
      </c>
      <c r="H141" s="41">
        <v>32209.966666666667</v>
      </c>
      <c r="I141" s="41">
        <v>31830.933333333334</v>
      </c>
      <c r="J141" s="41">
        <v>33056.933333333334</v>
      </c>
      <c r="K141" s="41">
        <v>33435.966666666674</v>
      </c>
      <c r="L141" s="41">
        <v>33669.933333333334</v>
      </c>
      <c r="M141" s="31">
        <v>33202</v>
      </c>
      <c r="N141" s="31">
        <v>32589</v>
      </c>
      <c r="O141" s="42">
        <v>85320</v>
      </c>
      <c r="P141" s="43">
        <v>-1.0782608695652174E-2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2505</v>
      </c>
      <c r="F142" s="40">
        <v>2545.1</v>
      </c>
      <c r="G142" s="41">
        <v>2451.9499999999998</v>
      </c>
      <c r="H142" s="41">
        <v>2398.9</v>
      </c>
      <c r="I142" s="41">
        <v>2305.75</v>
      </c>
      <c r="J142" s="41">
        <v>2598.1499999999996</v>
      </c>
      <c r="K142" s="41">
        <v>2691.3</v>
      </c>
      <c r="L142" s="41">
        <v>2744.3499999999995</v>
      </c>
      <c r="M142" s="31">
        <v>2638.25</v>
      </c>
      <c r="N142" s="31">
        <v>2492.0500000000002</v>
      </c>
      <c r="O142" s="42">
        <v>3762550</v>
      </c>
      <c r="P142" s="43">
        <v>6.2513789806574981E-3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228.3</v>
      </c>
      <c r="F143" s="40">
        <v>229.0333333333333</v>
      </c>
      <c r="G143" s="41">
        <v>226.96666666666661</v>
      </c>
      <c r="H143" s="41">
        <v>225.6333333333333</v>
      </c>
      <c r="I143" s="41">
        <v>223.56666666666661</v>
      </c>
      <c r="J143" s="41">
        <v>230.36666666666662</v>
      </c>
      <c r="K143" s="41">
        <v>232.43333333333334</v>
      </c>
      <c r="L143" s="41">
        <v>233.76666666666662</v>
      </c>
      <c r="M143" s="31">
        <v>231.1</v>
      </c>
      <c r="N143" s="31">
        <v>227.7</v>
      </c>
      <c r="O143" s="42">
        <v>23751000</v>
      </c>
      <c r="P143" s="43">
        <v>6.8676077832888214E-3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133.19999999999999</v>
      </c>
      <c r="F144" s="40">
        <v>134.58333333333331</v>
      </c>
      <c r="G144" s="41">
        <v>130.81666666666663</v>
      </c>
      <c r="H144" s="41">
        <v>128.43333333333331</v>
      </c>
      <c r="I144" s="41">
        <v>124.66666666666663</v>
      </c>
      <c r="J144" s="41">
        <v>136.96666666666664</v>
      </c>
      <c r="K144" s="41">
        <v>140.73333333333329</v>
      </c>
      <c r="L144" s="41">
        <v>143.11666666666665</v>
      </c>
      <c r="M144" s="31">
        <v>138.35</v>
      </c>
      <c r="N144" s="31">
        <v>132.19999999999999</v>
      </c>
      <c r="O144" s="42">
        <v>25916000</v>
      </c>
      <c r="P144" s="43">
        <v>-2.5868096014914937E-2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5766.4</v>
      </c>
      <c r="F145" s="40">
        <v>5805.7166666666662</v>
      </c>
      <c r="G145" s="41">
        <v>5714.7333333333327</v>
      </c>
      <c r="H145" s="41">
        <v>5663.0666666666666</v>
      </c>
      <c r="I145" s="41">
        <v>5572.083333333333</v>
      </c>
      <c r="J145" s="41">
        <v>5857.3833333333323</v>
      </c>
      <c r="K145" s="41">
        <v>5948.3666666666659</v>
      </c>
      <c r="L145" s="41">
        <v>6000.0333333333319</v>
      </c>
      <c r="M145" s="31">
        <v>5896.7</v>
      </c>
      <c r="N145" s="31">
        <v>5754.05</v>
      </c>
      <c r="O145" s="42">
        <v>254125</v>
      </c>
      <c r="P145" s="43">
        <v>-1.7399710004833254E-2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2364.9</v>
      </c>
      <c r="F146" s="40">
        <v>2375.85</v>
      </c>
      <c r="G146" s="41">
        <v>2346.6999999999998</v>
      </c>
      <c r="H146" s="41">
        <v>2328.5</v>
      </c>
      <c r="I146" s="41">
        <v>2299.35</v>
      </c>
      <c r="J146" s="41">
        <v>2394.0499999999997</v>
      </c>
      <c r="K146" s="41">
        <v>2423.2000000000003</v>
      </c>
      <c r="L146" s="41">
        <v>2441.3999999999996</v>
      </c>
      <c r="M146" s="31">
        <v>2405</v>
      </c>
      <c r="N146" s="31">
        <v>2357.65</v>
      </c>
      <c r="O146" s="42">
        <v>2996000</v>
      </c>
      <c r="P146" s="43">
        <v>-6.3018242122719736E-3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3251.95</v>
      </c>
      <c r="F147" s="40">
        <v>3307.1333333333337</v>
      </c>
      <c r="G147" s="41">
        <v>3176.1166666666672</v>
      </c>
      <c r="H147" s="41">
        <v>3100.2833333333338</v>
      </c>
      <c r="I147" s="41">
        <v>2969.2666666666673</v>
      </c>
      <c r="J147" s="41">
        <v>3382.9666666666672</v>
      </c>
      <c r="K147" s="41">
        <v>3513.9833333333336</v>
      </c>
      <c r="L147" s="41">
        <v>3589.8166666666671</v>
      </c>
      <c r="M147" s="31">
        <v>3438.15</v>
      </c>
      <c r="N147" s="31">
        <v>3231.3</v>
      </c>
      <c r="O147" s="42">
        <v>1282750</v>
      </c>
      <c r="P147" s="43">
        <v>5.5327025915261209E-2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38.1</v>
      </c>
      <c r="F148" s="40">
        <v>38.483333333333341</v>
      </c>
      <c r="G148" s="41">
        <v>37.51666666666668</v>
      </c>
      <c r="H148" s="41">
        <v>36.933333333333337</v>
      </c>
      <c r="I148" s="41">
        <v>35.966666666666676</v>
      </c>
      <c r="J148" s="41">
        <v>39.066666666666684</v>
      </c>
      <c r="K148" s="41">
        <v>40.033333333333339</v>
      </c>
      <c r="L148" s="41">
        <v>40.616666666666688</v>
      </c>
      <c r="M148" s="31">
        <v>39.450000000000003</v>
      </c>
      <c r="N148" s="31">
        <v>37.9</v>
      </c>
      <c r="O148" s="42">
        <v>318784000</v>
      </c>
      <c r="P148" s="43">
        <v>-5.4659328145758211E-2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2487.5500000000002</v>
      </c>
      <c r="F149" s="40">
        <v>2527.3500000000004</v>
      </c>
      <c r="G149" s="41">
        <v>2426.0500000000006</v>
      </c>
      <c r="H149" s="41">
        <v>2364.5500000000002</v>
      </c>
      <c r="I149" s="41">
        <v>2263.2500000000005</v>
      </c>
      <c r="J149" s="41">
        <v>2588.8500000000008</v>
      </c>
      <c r="K149" s="41">
        <v>2690.15</v>
      </c>
      <c r="L149" s="41">
        <v>2751.650000000001</v>
      </c>
      <c r="M149" s="31">
        <v>2628.65</v>
      </c>
      <c r="N149" s="31">
        <v>2465.85</v>
      </c>
      <c r="O149" s="42">
        <v>673200</v>
      </c>
      <c r="P149" s="43">
        <v>-5.3164556962025315E-2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176.9</v>
      </c>
      <c r="F150" s="40">
        <v>177.18333333333331</v>
      </c>
      <c r="G150" s="41">
        <v>175.36666666666662</v>
      </c>
      <c r="H150" s="41">
        <v>173.83333333333331</v>
      </c>
      <c r="I150" s="41">
        <v>172.01666666666662</v>
      </c>
      <c r="J150" s="41">
        <v>178.71666666666661</v>
      </c>
      <c r="K150" s="41">
        <v>180.53333333333327</v>
      </c>
      <c r="L150" s="41">
        <v>182.06666666666661</v>
      </c>
      <c r="M150" s="31">
        <v>179</v>
      </c>
      <c r="N150" s="31">
        <v>175.65</v>
      </c>
      <c r="O150" s="42">
        <v>34003208</v>
      </c>
      <c r="P150" s="43">
        <v>1.4135385581906705E-3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1423.95</v>
      </c>
      <c r="F151" s="40">
        <v>1433.8166666666666</v>
      </c>
      <c r="G151" s="41">
        <v>1375.1333333333332</v>
      </c>
      <c r="H151" s="41">
        <v>1326.3166666666666</v>
      </c>
      <c r="I151" s="41">
        <v>1267.6333333333332</v>
      </c>
      <c r="J151" s="41">
        <v>1482.6333333333332</v>
      </c>
      <c r="K151" s="41">
        <v>1541.3166666666666</v>
      </c>
      <c r="L151" s="41">
        <v>1590.1333333333332</v>
      </c>
      <c r="M151" s="31">
        <v>1492.5</v>
      </c>
      <c r="N151" s="31">
        <v>1385</v>
      </c>
      <c r="O151" s="42">
        <v>3078141</v>
      </c>
      <c r="P151" s="43">
        <v>0.17932324964915017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979.95</v>
      </c>
      <c r="F152" s="40">
        <v>990.48333333333323</v>
      </c>
      <c r="G152" s="41">
        <v>965.46666666666647</v>
      </c>
      <c r="H152" s="41">
        <v>950.98333333333323</v>
      </c>
      <c r="I152" s="41">
        <v>925.96666666666647</v>
      </c>
      <c r="J152" s="41">
        <v>1004.9666666666665</v>
      </c>
      <c r="K152" s="41">
        <v>1029.9833333333331</v>
      </c>
      <c r="L152" s="41">
        <v>1044.4666666666665</v>
      </c>
      <c r="M152" s="31">
        <v>1015.5</v>
      </c>
      <c r="N152" s="31">
        <v>976</v>
      </c>
      <c r="O152" s="42">
        <v>2030650</v>
      </c>
      <c r="P152" s="43">
        <v>2.4442538593481989E-2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174.15</v>
      </c>
      <c r="F153" s="40">
        <v>177.05000000000004</v>
      </c>
      <c r="G153" s="41">
        <v>170.30000000000007</v>
      </c>
      <c r="H153" s="41">
        <v>166.45000000000002</v>
      </c>
      <c r="I153" s="41">
        <v>159.70000000000005</v>
      </c>
      <c r="J153" s="41">
        <v>180.90000000000009</v>
      </c>
      <c r="K153" s="41">
        <v>187.65000000000003</v>
      </c>
      <c r="L153" s="41">
        <v>191.50000000000011</v>
      </c>
      <c r="M153" s="31">
        <v>183.8</v>
      </c>
      <c r="N153" s="31">
        <v>173.2</v>
      </c>
      <c r="O153" s="42">
        <v>35861400</v>
      </c>
      <c r="P153" s="43">
        <v>-1.4534883720930232E-3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151.19999999999999</v>
      </c>
      <c r="F154" s="40">
        <v>152.81666666666669</v>
      </c>
      <c r="G154" s="41">
        <v>149.23333333333338</v>
      </c>
      <c r="H154" s="41">
        <v>147.26666666666668</v>
      </c>
      <c r="I154" s="41">
        <v>143.68333333333337</v>
      </c>
      <c r="J154" s="41">
        <v>154.78333333333339</v>
      </c>
      <c r="K154" s="41">
        <v>158.3666666666667</v>
      </c>
      <c r="L154" s="41">
        <v>160.3333333333334</v>
      </c>
      <c r="M154" s="31">
        <v>156.4</v>
      </c>
      <c r="N154" s="31">
        <v>150.85</v>
      </c>
      <c r="O154" s="42">
        <v>24174000</v>
      </c>
      <c r="P154" s="43">
        <v>-4.693675889328063E-3</v>
      </c>
    </row>
    <row r="155" spans="1:16" ht="12.75" customHeight="1">
      <c r="A155" s="31">
        <v>145</v>
      </c>
      <c r="B155" s="276" t="s">
        <v>80</v>
      </c>
      <c r="C155" s="33" t="s">
        <v>188</v>
      </c>
      <c r="D155" s="34">
        <v>44469</v>
      </c>
      <c r="E155" s="40">
        <v>2391.1</v>
      </c>
      <c r="F155" s="40">
        <v>2395.5833333333335</v>
      </c>
      <c r="G155" s="41">
        <v>2369.5666666666671</v>
      </c>
      <c r="H155" s="41">
        <v>2348.0333333333338</v>
      </c>
      <c r="I155" s="41">
        <v>2322.0166666666673</v>
      </c>
      <c r="J155" s="41">
        <v>2417.1166666666668</v>
      </c>
      <c r="K155" s="41">
        <v>2443.1333333333332</v>
      </c>
      <c r="L155" s="41">
        <v>2464.6666666666665</v>
      </c>
      <c r="M155" s="31">
        <v>2421.6</v>
      </c>
      <c r="N155" s="31">
        <v>2374.0500000000002</v>
      </c>
      <c r="O155" s="42">
        <v>32275250</v>
      </c>
      <c r="P155" s="43">
        <v>-2.9118693268558277E-2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105.55</v>
      </c>
      <c r="F156" s="40">
        <v>107.75</v>
      </c>
      <c r="G156" s="41">
        <v>102.5</v>
      </c>
      <c r="H156" s="41">
        <v>99.45</v>
      </c>
      <c r="I156" s="41">
        <v>94.2</v>
      </c>
      <c r="J156" s="41">
        <v>110.8</v>
      </c>
      <c r="K156" s="41">
        <v>116.05</v>
      </c>
      <c r="L156" s="41">
        <v>119.1</v>
      </c>
      <c r="M156" s="31">
        <v>113</v>
      </c>
      <c r="N156" s="31">
        <v>104.7</v>
      </c>
      <c r="O156" s="42">
        <v>165784500</v>
      </c>
      <c r="P156" s="43">
        <v>-6.97265312649928E-2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1179.5999999999999</v>
      </c>
      <c r="F157" s="40">
        <v>1186.3</v>
      </c>
      <c r="G157" s="41">
        <v>1170.75</v>
      </c>
      <c r="H157" s="41">
        <v>1161.9000000000001</v>
      </c>
      <c r="I157" s="41">
        <v>1146.3500000000001</v>
      </c>
      <c r="J157" s="41">
        <v>1195.1499999999999</v>
      </c>
      <c r="K157" s="41">
        <v>1210.6999999999996</v>
      </c>
      <c r="L157" s="41">
        <v>1219.5499999999997</v>
      </c>
      <c r="M157" s="31">
        <v>1201.8499999999999</v>
      </c>
      <c r="N157" s="31">
        <v>1177.45</v>
      </c>
      <c r="O157" s="42">
        <v>10866750</v>
      </c>
      <c r="P157" s="43">
        <v>1.1166166515458162E-2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437.6</v>
      </c>
      <c r="F158" s="40">
        <v>442.48333333333329</v>
      </c>
      <c r="G158" s="41">
        <v>430.76666666666659</v>
      </c>
      <c r="H158" s="41">
        <v>423.93333333333328</v>
      </c>
      <c r="I158" s="41">
        <v>412.21666666666658</v>
      </c>
      <c r="J158" s="41">
        <v>449.31666666666661</v>
      </c>
      <c r="K158" s="41">
        <v>461.0333333333333</v>
      </c>
      <c r="L158" s="41">
        <v>467.86666666666662</v>
      </c>
      <c r="M158" s="31">
        <v>454.2</v>
      </c>
      <c r="N158" s="31">
        <v>435.65</v>
      </c>
      <c r="O158" s="42">
        <v>90994500</v>
      </c>
      <c r="P158" s="43">
        <v>-7.070955069972993E-3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30071.75</v>
      </c>
      <c r="F159" s="40">
        <v>30198.566666666666</v>
      </c>
      <c r="G159" s="41">
        <v>29697.183333333331</v>
      </c>
      <c r="H159" s="41">
        <v>29322.616666666665</v>
      </c>
      <c r="I159" s="41">
        <v>28821.23333333333</v>
      </c>
      <c r="J159" s="41">
        <v>30573.133333333331</v>
      </c>
      <c r="K159" s="41">
        <v>31074.516666666663</v>
      </c>
      <c r="L159" s="41">
        <v>31449.083333333332</v>
      </c>
      <c r="M159" s="31">
        <v>30699.95</v>
      </c>
      <c r="N159" s="31">
        <v>29824</v>
      </c>
      <c r="O159" s="42">
        <v>180450</v>
      </c>
      <c r="P159" s="43">
        <v>-2.1420824295010847E-2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2135.0500000000002</v>
      </c>
      <c r="F160" s="40">
        <v>2154.0833333333335</v>
      </c>
      <c r="G160" s="41">
        <v>2102.8166666666671</v>
      </c>
      <c r="H160" s="41">
        <v>2070.5833333333335</v>
      </c>
      <c r="I160" s="41">
        <v>2019.3166666666671</v>
      </c>
      <c r="J160" s="41">
        <v>2186.3166666666671</v>
      </c>
      <c r="K160" s="41">
        <v>2237.5833333333335</v>
      </c>
      <c r="L160" s="41">
        <v>2269.8166666666671</v>
      </c>
      <c r="M160" s="31">
        <v>2205.35</v>
      </c>
      <c r="N160" s="31">
        <v>2121.85</v>
      </c>
      <c r="O160" s="42">
        <v>2079550</v>
      </c>
      <c r="P160" s="43">
        <v>1.1915795048325168E-3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10633.85</v>
      </c>
      <c r="F161" s="40">
        <v>10750.1</v>
      </c>
      <c r="G161" s="41">
        <v>10422.6</v>
      </c>
      <c r="H161" s="41">
        <v>10211.35</v>
      </c>
      <c r="I161" s="41">
        <v>9883.85</v>
      </c>
      <c r="J161" s="41">
        <v>10961.35</v>
      </c>
      <c r="K161" s="41">
        <v>11288.85</v>
      </c>
      <c r="L161" s="41">
        <v>11500.1</v>
      </c>
      <c r="M161" s="31">
        <v>11077.6</v>
      </c>
      <c r="N161" s="31">
        <v>10538.85</v>
      </c>
      <c r="O161" s="42">
        <v>763500</v>
      </c>
      <c r="P161" s="43">
        <v>-2.1624219125420469E-2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1321.2</v>
      </c>
      <c r="F162" s="40">
        <v>1335.7833333333335</v>
      </c>
      <c r="G162" s="41">
        <v>1296.666666666667</v>
      </c>
      <c r="H162" s="41">
        <v>1272.1333333333334</v>
      </c>
      <c r="I162" s="41">
        <v>1233.0166666666669</v>
      </c>
      <c r="J162" s="41">
        <v>1360.3166666666671</v>
      </c>
      <c r="K162" s="41">
        <v>1399.4333333333334</v>
      </c>
      <c r="L162" s="41">
        <v>1423.9666666666672</v>
      </c>
      <c r="M162" s="31">
        <v>1374.9</v>
      </c>
      <c r="N162" s="31">
        <v>1311.25</v>
      </c>
      <c r="O162" s="42">
        <v>4621200</v>
      </c>
      <c r="P162" s="43">
        <v>-1.5173471997272184E-2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584.25</v>
      </c>
      <c r="F163" s="40">
        <v>590.61666666666667</v>
      </c>
      <c r="G163" s="41">
        <v>573.83333333333337</v>
      </c>
      <c r="H163" s="41">
        <v>563.41666666666674</v>
      </c>
      <c r="I163" s="41">
        <v>546.63333333333344</v>
      </c>
      <c r="J163" s="41">
        <v>601.0333333333333</v>
      </c>
      <c r="K163" s="41">
        <v>617.81666666666661</v>
      </c>
      <c r="L163" s="41">
        <v>628.23333333333323</v>
      </c>
      <c r="M163" s="31">
        <v>607.4</v>
      </c>
      <c r="N163" s="31">
        <v>580.20000000000005</v>
      </c>
      <c r="O163" s="42">
        <v>2093850</v>
      </c>
      <c r="P163" s="43">
        <v>-1.7110266159695818E-2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755.6</v>
      </c>
      <c r="F164" s="40">
        <v>761.13333333333333</v>
      </c>
      <c r="G164" s="41">
        <v>746.66666666666663</v>
      </c>
      <c r="H164" s="41">
        <v>737.73333333333335</v>
      </c>
      <c r="I164" s="41">
        <v>723.26666666666665</v>
      </c>
      <c r="J164" s="41">
        <v>770.06666666666661</v>
      </c>
      <c r="K164" s="41">
        <v>784.5333333333333</v>
      </c>
      <c r="L164" s="41">
        <v>793.46666666666658</v>
      </c>
      <c r="M164" s="31">
        <v>775.6</v>
      </c>
      <c r="N164" s="31">
        <v>752.2</v>
      </c>
      <c r="O164" s="42">
        <v>31320800</v>
      </c>
      <c r="P164" s="43">
        <v>-2.8970004902616215E-3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486.9</v>
      </c>
      <c r="F165" s="40">
        <v>489.14999999999992</v>
      </c>
      <c r="G165" s="41">
        <v>475.09999999999985</v>
      </c>
      <c r="H165" s="41">
        <v>463.29999999999995</v>
      </c>
      <c r="I165" s="41">
        <v>449.24999999999989</v>
      </c>
      <c r="J165" s="41">
        <v>500.94999999999982</v>
      </c>
      <c r="K165" s="41">
        <v>514.99999999999989</v>
      </c>
      <c r="L165" s="41">
        <v>526.79999999999973</v>
      </c>
      <c r="M165" s="31">
        <v>503.2</v>
      </c>
      <c r="N165" s="31">
        <v>477.35</v>
      </c>
      <c r="O165" s="42">
        <v>13498500</v>
      </c>
      <c r="P165" s="43">
        <v>-3.8260126108795554E-2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642.95000000000005</v>
      </c>
      <c r="F166" s="40">
        <v>641.33333333333337</v>
      </c>
      <c r="G166" s="41">
        <v>633.66666666666674</v>
      </c>
      <c r="H166" s="41">
        <v>624.38333333333333</v>
      </c>
      <c r="I166" s="41">
        <v>616.7166666666667</v>
      </c>
      <c r="J166" s="41">
        <v>650.61666666666679</v>
      </c>
      <c r="K166" s="41">
        <v>658.28333333333353</v>
      </c>
      <c r="L166" s="41">
        <v>667.56666666666683</v>
      </c>
      <c r="M166" s="31">
        <v>649</v>
      </c>
      <c r="N166" s="31">
        <v>632.04999999999995</v>
      </c>
      <c r="O166" s="42">
        <v>1718700</v>
      </c>
      <c r="P166" s="43">
        <v>-8.3408884859474161E-2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799</v>
      </c>
      <c r="F167" s="40">
        <v>810.18333333333339</v>
      </c>
      <c r="G167" s="41">
        <v>782.66666666666674</v>
      </c>
      <c r="H167" s="41">
        <v>766.33333333333337</v>
      </c>
      <c r="I167" s="41">
        <v>738.81666666666672</v>
      </c>
      <c r="J167" s="41">
        <v>826.51666666666677</v>
      </c>
      <c r="K167" s="41">
        <v>854.03333333333342</v>
      </c>
      <c r="L167" s="41">
        <v>870.36666666666679</v>
      </c>
      <c r="M167" s="31">
        <v>837.7</v>
      </c>
      <c r="N167" s="31">
        <v>793.85</v>
      </c>
      <c r="O167" s="42">
        <v>10997000</v>
      </c>
      <c r="P167" s="43">
        <v>-1.6016463851109521E-2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858.5</v>
      </c>
      <c r="F168" s="40">
        <v>864.55000000000007</v>
      </c>
      <c r="G168" s="41">
        <v>850.10000000000014</v>
      </c>
      <c r="H168" s="41">
        <v>841.7</v>
      </c>
      <c r="I168" s="41">
        <v>827.25000000000011</v>
      </c>
      <c r="J168" s="41">
        <v>872.95000000000016</v>
      </c>
      <c r="K168" s="41">
        <v>887.4000000000002</v>
      </c>
      <c r="L168" s="41">
        <v>895.80000000000018</v>
      </c>
      <c r="M168" s="31">
        <v>879</v>
      </c>
      <c r="N168" s="31">
        <v>856.15</v>
      </c>
      <c r="O168" s="42">
        <v>8704800</v>
      </c>
      <c r="P168" s="43">
        <v>1.5433070866141733E-2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299</v>
      </c>
      <c r="F169" s="40">
        <v>302.33333333333331</v>
      </c>
      <c r="G169" s="41">
        <v>293.76666666666665</v>
      </c>
      <c r="H169" s="41">
        <v>288.53333333333336</v>
      </c>
      <c r="I169" s="41">
        <v>279.9666666666667</v>
      </c>
      <c r="J169" s="41">
        <v>307.56666666666661</v>
      </c>
      <c r="K169" s="41">
        <v>316.13333333333333</v>
      </c>
      <c r="L169" s="41">
        <v>321.36666666666656</v>
      </c>
      <c r="M169" s="31">
        <v>310.89999999999998</v>
      </c>
      <c r="N169" s="31">
        <v>297.10000000000002</v>
      </c>
      <c r="O169" s="42">
        <v>100833000</v>
      </c>
      <c r="P169" s="43">
        <v>3.4866034866034866E-2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134.15</v>
      </c>
      <c r="F170" s="40">
        <v>135.58333333333334</v>
      </c>
      <c r="G170" s="41">
        <v>131.66666666666669</v>
      </c>
      <c r="H170" s="41">
        <v>129.18333333333334</v>
      </c>
      <c r="I170" s="41">
        <v>125.26666666666668</v>
      </c>
      <c r="J170" s="41">
        <v>138.06666666666669</v>
      </c>
      <c r="K170" s="41">
        <v>141.98333333333338</v>
      </c>
      <c r="L170" s="41">
        <v>144.4666666666667</v>
      </c>
      <c r="M170" s="31">
        <v>139.5</v>
      </c>
      <c r="N170" s="31">
        <v>133.1</v>
      </c>
      <c r="O170" s="42">
        <v>134932500</v>
      </c>
      <c r="P170" s="43">
        <v>1.5531840272558746E-3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1255.5999999999999</v>
      </c>
      <c r="F171" s="40">
        <v>1285.9666666666667</v>
      </c>
      <c r="G171" s="41">
        <v>1219.2833333333333</v>
      </c>
      <c r="H171" s="41">
        <v>1182.9666666666667</v>
      </c>
      <c r="I171" s="41">
        <v>1116.2833333333333</v>
      </c>
      <c r="J171" s="41">
        <v>1322.2833333333333</v>
      </c>
      <c r="K171" s="41">
        <v>1388.9666666666667</v>
      </c>
      <c r="L171" s="41">
        <v>1425.2833333333333</v>
      </c>
      <c r="M171" s="31">
        <v>1352.65</v>
      </c>
      <c r="N171" s="31">
        <v>1249.6500000000001</v>
      </c>
      <c r="O171" s="42">
        <v>54532600</v>
      </c>
      <c r="P171" s="43">
        <v>0.14044973780108436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3828.4</v>
      </c>
      <c r="F172" s="40">
        <v>3841.1666666666665</v>
      </c>
      <c r="G172" s="41">
        <v>3803.333333333333</v>
      </c>
      <c r="H172" s="41">
        <v>3778.2666666666664</v>
      </c>
      <c r="I172" s="41">
        <v>3740.4333333333329</v>
      </c>
      <c r="J172" s="41">
        <v>3866.2333333333331</v>
      </c>
      <c r="K172" s="41">
        <v>3904.0666666666662</v>
      </c>
      <c r="L172" s="41">
        <v>3929.1333333333332</v>
      </c>
      <c r="M172" s="31">
        <v>3879</v>
      </c>
      <c r="N172" s="31">
        <v>3816.1</v>
      </c>
      <c r="O172" s="42">
        <v>9679200</v>
      </c>
      <c r="P172" s="43">
        <v>-9.759990178626235E-3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1430.95</v>
      </c>
      <c r="F173" s="40">
        <v>1450.8166666666666</v>
      </c>
      <c r="G173" s="41">
        <v>1407.4333333333332</v>
      </c>
      <c r="H173" s="41">
        <v>1383.9166666666665</v>
      </c>
      <c r="I173" s="41">
        <v>1340.5333333333331</v>
      </c>
      <c r="J173" s="41">
        <v>1474.3333333333333</v>
      </c>
      <c r="K173" s="41">
        <v>1517.7166666666665</v>
      </c>
      <c r="L173" s="41">
        <v>1541.2333333333333</v>
      </c>
      <c r="M173" s="31">
        <v>1494.2</v>
      </c>
      <c r="N173" s="31">
        <v>1427.3</v>
      </c>
      <c r="O173" s="42">
        <v>10378200</v>
      </c>
      <c r="P173" s="43">
        <v>-5.7481174915215271E-3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2077.0500000000002</v>
      </c>
      <c r="F174" s="40">
        <v>2084.3666666666668</v>
      </c>
      <c r="G174" s="41">
        <v>2065.6833333333334</v>
      </c>
      <c r="H174" s="41">
        <v>2054.3166666666666</v>
      </c>
      <c r="I174" s="41">
        <v>2035.6333333333332</v>
      </c>
      <c r="J174" s="41">
        <v>2095.7333333333336</v>
      </c>
      <c r="K174" s="41">
        <v>2114.416666666667</v>
      </c>
      <c r="L174" s="41">
        <v>2125.7833333333338</v>
      </c>
      <c r="M174" s="31">
        <v>2103.0500000000002</v>
      </c>
      <c r="N174" s="31">
        <v>2073</v>
      </c>
      <c r="O174" s="42">
        <v>4857375</v>
      </c>
      <c r="P174" s="43">
        <v>-2.4403103110642463E-2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3055.35</v>
      </c>
      <c r="F175" s="40">
        <v>3067.2999999999997</v>
      </c>
      <c r="G175" s="41">
        <v>3019.6499999999996</v>
      </c>
      <c r="H175" s="41">
        <v>2983.95</v>
      </c>
      <c r="I175" s="41">
        <v>2936.2999999999997</v>
      </c>
      <c r="J175" s="41">
        <v>3102.9999999999995</v>
      </c>
      <c r="K175" s="41">
        <v>3150.65</v>
      </c>
      <c r="L175" s="41">
        <v>3186.3499999999995</v>
      </c>
      <c r="M175" s="31">
        <v>3114.95</v>
      </c>
      <c r="N175" s="31">
        <v>3031.6</v>
      </c>
      <c r="O175" s="42">
        <v>820000</v>
      </c>
      <c r="P175" s="43">
        <v>-1.5901590159015901E-2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484.25</v>
      </c>
      <c r="F176" s="40">
        <v>484.41666666666669</v>
      </c>
      <c r="G176" s="41">
        <v>474.88333333333338</v>
      </c>
      <c r="H176" s="41">
        <v>465.51666666666671</v>
      </c>
      <c r="I176" s="41">
        <v>455.98333333333341</v>
      </c>
      <c r="J176" s="41">
        <v>493.78333333333336</v>
      </c>
      <c r="K176" s="41">
        <v>503.31666666666666</v>
      </c>
      <c r="L176" s="41">
        <v>512.68333333333339</v>
      </c>
      <c r="M176" s="31">
        <v>493.95</v>
      </c>
      <c r="N176" s="31">
        <v>475.05</v>
      </c>
      <c r="O176" s="42">
        <v>3694500</v>
      </c>
      <c r="P176" s="43">
        <v>-8.8531187122736412E-3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978.75</v>
      </c>
      <c r="F177" s="40">
        <v>978.51666666666677</v>
      </c>
      <c r="G177" s="41">
        <v>953.68333333333351</v>
      </c>
      <c r="H177" s="41">
        <v>928.61666666666679</v>
      </c>
      <c r="I177" s="41">
        <v>903.78333333333353</v>
      </c>
      <c r="J177" s="41">
        <v>1003.5833333333335</v>
      </c>
      <c r="K177" s="41">
        <v>1028.4166666666667</v>
      </c>
      <c r="L177" s="41">
        <v>1053.4833333333336</v>
      </c>
      <c r="M177" s="31">
        <v>1003.35</v>
      </c>
      <c r="N177" s="31">
        <v>953.45</v>
      </c>
      <c r="O177" s="42">
        <v>2004625</v>
      </c>
      <c r="P177" s="43">
        <v>-2.2277227722772276E-2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543.25</v>
      </c>
      <c r="F178" s="40">
        <v>541.85</v>
      </c>
      <c r="G178" s="41">
        <v>534.6</v>
      </c>
      <c r="H178" s="41">
        <v>525.95000000000005</v>
      </c>
      <c r="I178" s="41">
        <v>518.70000000000005</v>
      </c>
      <c r="J178" s="41">
        <v>550.5</v>
      </c>
      <c r="K178" s="41">
        <v>557.75</v>
      </c>
      <c r="L178" s="41">
        <v>566.4</v>
      </c>
      <c r="M178" s="31">
        <v>549.1</v>
      </c>
      <c r="N178" s="31">
        <v>533.20000000000005</v>
      </c>
      <c r="O178" s="42">
        <v>5385800</v>
      </c>
      <c r="P178" s="43">
        <v>-5.2229613205222965E-2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1554.75</v>
      </c>
      <c r="F179" s="40">
        <v>1573.0166666666667</v>
      </c>
      <c r="G179" s="41">
        <v>1525.2333333333333</v>
      </c>
      <c r="H179" s="41">
        <v>1495.7166666666667</v>
      </c>
      <c r="I179" s="41">
        <v>1447.9333333333334</v>
      </c>
      <c r="J179" s="41">
        <v>1602.5333333333333</v>
      </c>
      <c r="K179" s="41">
        <v>1650.3166666666666</v>
      </c>
      <c r="L179" s="41">
        <v>1679.8333333333333</v>
      </c>
      <c r="M179" s="31">
        <v>1620.8</v>
      </c>
      <c r="N179" s="31">
        <v>1543.5</v>
      </c>
      <c r="O179" s="42">
        <v>1644300</v>
      </c>
      <c r="P179" s="43">
        <v>-1.797658862876254E-2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7572.8</v>
      </c>
      <c r="F180" s="40">
        <v>7622.333333333333</v>
      </c>
      <c r="G180" s="41">
        <v>7493.6166666666659</v>
      </c>
      <c r="H180" s="41">
        <v>7414.4333333333325</v>
      </c>
      <c r="I180" s="41">
        <v>7285.7166666666653</v>
      </c>
      <c r="J180" s="41">
        <v>7701.5166666666664</v>
      </c>
      <c r="K180" s="41">
        <v>7830.2333333333336</v>
      </c>
      <c r="L180" s="41">
        <v>7909.416666666667</v>
      </c>
      <c r="M180" s="31">
        <v>7751.05</v>
      </c>
      <c r="N180" s="31">
        <v>7543.15</v>
      </c>
      <c r="O180" s="42">
        <v>1745200</v>
      </c>
      <c r="P180" s="43">
        <v>-4.9603740236045385E-3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705</v>
      </c>
      <c r="F181" s="40">
        <v>713.61666666666667</v>
      </c>
      <c r="G181" s="41">
        <v>691.23333333333335</v>
      </c>
      <c r="H181" s="41">
        <v>677.4666666666667</v>
      </c>
      <c r="I181" s="41">
        <v>655.08333333333337</v>
      </c>
      <c r="J181" s="41">
        <v>727.38333333333333</v>
      </c>
      <c r="K181" s="41">
        <v>749.76666666666677</v>
      </c>
      <c r="L181" s="41">
        <v>763.5333333333333</v>
      </c>
      <c r="M181" s="31">
        <v>736</v>
      </c>
      <c r="N181" s="31">
        <v>699.85</v>
      </c>
      <c r="O181" s="42">
        <v>24261900</v>
      </c>
      <c r="P181" s="43">
        <v>1.5176240208877284E-2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286.25</v>
      </c>
      <c r="F182" s="40">
        <v>288.93333333333334</v>
      </c>
      <c r="G182" s="41">
        <v>281.86666666666667</v>
      </c>
      <c r="H182" s="41">
        <v>277.48333333333335</v>
      </c>
      <c r="I182" s="41">
        <v>270.41666666666669</v>
      </c>
      <c r="J182" s="41">
        <v>293.31666666666666</v>
      </c>
      <c r="K182" s="41">
        <v>300.38333333333338</v>
      </c>
      <c r="L182" s="41">
        <v>304.76666666666665</v>
      </c>
      <c r="M182" s="31">
        <v>296</v>
      </c>
      <c r="N182" s="31">
        <v>284.55</v>
      </c>
      <c r="O182" s="42">
        <v>123469900</v>
      </c>
      <c r="P182" s="43">
        <v>-1.2422514257376643E-2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1211.3499999999999</v>
      </c>
      <c r="F183" s="40">
        <v>1221.45</v>
      </c>
      <c r="G183" s="41">
        <v>1192.9000000000001</v>
      </c>
      <c r="H183" s="41">
        <v>1174.45</v>
      </c>
      <c r="I183" s="41">
        <v>1145.9000000000001</v>
      </c>
      <c r="J183" s="41">
        <v>1239.9000000000001</v>
      </c>
      <c r="K183" s="41">
        <v>1268.4499999999998</v>
      </c>
      <c r="L183" s="41">
        <v>1286.9000000000001</v>
      </c>
      <c r="M183" s="31">
        <v>1250</v>
      </c>
      <c r="N183" s="31">
        <v>1203</v>
      </c>
      <c r="O183" s="42">
        <v>3327500</v>
      </c>
      <c r="P183" s="43">
        <v>3.8869809553543549E-2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661.9</v>
      </c>
      <c r="F184" s="40">
        <v>662.44999999999993</v>
      </c>
      <c r="G184" s="41">
        <v>653.94999999999982</v>
      </c>
      <c r="H184" s="41">
        <v>645.99999999999989</v>
      </c>
      <c r="I184" s="41">
        <v>637.49999999999977</v>
      </c>
      <c r="J184" s="41">
        <v>670.39999999999986</v>
      </c>
      <c r="K184" s="41">
        <v>678.90000000000009</v>
      </c>
      <c r="L184" s="41">
        <v>686.84999999999991</v>
      </c>
      <c r="M184" s="31">
        <v>670.95</v>
      </c>
      <c r="N184" s="31">
        <v>654.5</v>
      </c>
      <c r="O184" s="42">
        <v>30907200</v>
      </c>
      <c r="P184" s="43">
        <v>-6.2760430063274857E-3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256.14999999999998</v>
      </c>
      <c r="F185" s="40">
        <v>258.43333333333334</v>
      </c>
      <c r="G185" s="41">
        <v>248.51666666666665</v>
      </c>
      <c r="H185" s="41">
        <v>240.88333333333333</v>
      </c>
      <c r="I185" s="41">
        <v>230.96666666666664</v>
      </c>
      <c r="J185" s="41">
        <v>266.06666666666666</v>
      </c>
      <c r="K185" s="41">
        <v>275.98333333333329</v>
      </c>
      <c r="L185" s="41">
        <v>283.61666666666667</v>
      </c>
      <c r="M185" s="31">
        <v>268.35000000000002</v>
      </c>
      <c r="N185" s="31">
        <v>250.8</v>
      </c>
      <c r="O185" s="42">
        <v>63381000</v>
      </c>
      <c r="P185" s="43">
        <v>0.14584011281050005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2" t="s">
        <v>16</v>
      </c>
      <c r="B8" s="484"/>
      <c r="C8" s="488" t="s">
        <v>20</v>
      </c>
      <c r="D8" s="488" t="s">
        <v>21</v>
      </c>
      <c r="E8" s="479" t="s">
        <v>22</v>
      </c>
      <c r="F8" s="480"/>
      <c r="G8" s="481"/>
      <c r="H8" s="479" t="s">
        <v>23</v>
      </c>
      <c r="I8" s="480"/>
      <c r="J8" s="481"/>
      <c r="K8" s="26"/>
      <c r="L8" s="53"/>
      <c r="M8" s="53"/>
      <c r="N8" s="1"/>
      <c r="O8" s="1"/>
    </row>
    <row r="9" spans="1:15" ht="36" customHeight="1">
      <c r="A9" s="486"/>
      <c r="B9" s="487"/>
      <c r="C9" s="487"/>
      <c r="D9" s="48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17396.900000000001</v>
      </c>
      <c r="D10" s="35">
        <v>17460.483333333334</v>
      </c>
      <c r="E10" s="35">
        <v>17298.216666666667</v>
      </c>
      <c r="F10" s="35">
        <v>17199.533333333333</v>
      </c>
      <c r="G10" s="35">
        <v>17037.266666666666</v>
      </c>
      <c r="H10" s="35">
        <v>17559.166666666668</v>
      </c>
      <c r="I10" s="35">
        <v>17721.433333333338</v>
      </c>
      <c r="J10" s="35">
        <v>17820.116666666669</v>
      </c>
      <c r="K10" s="37">
        <v>17622.75</v>
      </c>
      <c r="L10" s="37">
        <v>17361.8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37145.699999999997</v>
      </c>
      <c r="D11" s="40">
        <v>37338.966666666667</v>
      </c>
      <c r="E11" s="40">
        <v>36875.183333333334</v>
      </c>
      <c r="F11" s="40">
        <v>36604.666666666664</v>
      </c>
      <c r="G11" s="40">
        <v>36140.883333333331</v>
      </c>
      <c r="H11" s="40">
        <v>37609.483333333337</v>
      </c>
      <c r="I11" s="40">
        <v>38073.266666666677</v>
      </c>
      <c r="J11" s="40">
        <v>38343.78333333334</v>
      </c>
      <c r="K11" s="31">
        <v>37802.75</v>
      </c>
      <c r="L11" s="31">
        <v>37068.449999999997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2115.25</v>
      </c>
      <c r="D12" s="40">
        <v>2118.0166666666669</v>
      </c>
      <c r="E12" s="40">
        <v>2098.7333333333336</v>
      </c>
      <c r="F12" s="40">
        <v>2082.2166666666667</v>
      </c>
      <c r="G12" s="40">
        <v>2062.9333333333334</v>
      </c>
      <c r="H12" s="40">
        <v>2134.5333333333338</v>
      </c>
      <c r="I12" s="40">
        <v>2153.8166666666675</v>
      </c>
      <c r="J12" s="40">
        <v>2170.3333333333339</v>
      </c>
      <c r="K12" s="31">
        <v>2137.3000000000002</v>
      </c>
      <c r="L12" s="31">
        <v>2101.5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4876.45</v>
      </c>
      <c r="D13" s="40">
        <v>4892.8</v>
      </c>
      <c r="E13" s="40">
        <v>4843.05</v>
      </c>
      <c r="F13" s="40">
        <v>4809.6499999999996</v>
      </c>
      <c r="G13" s="40">
        <v>4759.8999999999996</v>
      </c>
      <c r="H13" s="40">
        <v>4926.2000000000007</v>
      </c>
      <c r="I13" s="40">
        <v>4975.9500000000007</v>
      </c>
      <c r="J13" s="40">
        <v>5009.3500000000013</v>
      </c>
      <c r="K13" s="31">
        <v>4942.55</v>
      </c>
      <c r="L13" s="31">
        <v>4859.3999999999996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35400.050000000003</v>
      </c>
      <c r="D14" s="40">
        <v>35625.599999999999</v>
      </c>
      <c r="E14" s="40">
        <v>35120.649999999994</v>
      </c>
      <c r="F14" s="40">
        <v>34841.249999999993</v>
      </c>
      <c r="G14" s="40">
        <v>34336.299999999988</v>
      </c>
      <c r="H14" s="40">
        <v>35905</v>
      </c>
      <c r="I14" s="40">
        <v>36409.949999999997</v>
      </c>
      <c r="J14" s="40">
        <v>36689.350000000006</v>
      </c>
      <c r="K14" s="31">
        <v>36130.550000000003</v>
      </c>
      <c r="L14" s="31">
        <v>35346.199999999997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3764.9</v>
      </c>
      <c r="D15" s="40">
        <v>3783.0666666666671</v>
      </c>
      <c r="E15" s="40">
        <v>3728.2833333333342</v>
      </c>
      <c r="F15" s="40">
        <v>3691.666666666667</v>
      </c>
      <c r="G15" s="40">
        <v>3636.8833333333341</v>
      </c>
      <c r="H15" s="40">
        <v>3819.6833333333343</v>
      </c>
      <c r="I15" s="40">
        <v>3874.4666666666672</v>
      </c>
      <c r="J15" s="40">
        <v>3911.0833333333344</v>
      </c>
      <c r="K15" s="31">
        <v>3837.85</v>
      </c>
      <c r="L15" s="31">
        <v>3746.45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7886.9</v>
      </c>
      <c r="D16" s="40">
        <v>7950.083333333333</v>
      </c>
      <c r="E16" s="40">
        <v>7800.2166666666662</v>
      </c>
      <c r="F16" s="40">
        <v>7713.5333333333328</v>
      </c>
      <c r="G16" s="40">
        <v>7563.6666666666661</v>
      </c>
      <c r="H16" s="40">
        <v>8036.7666666666664</v>
      </c>
      <c r="I16" s="40">
        <v>8186.6333333333332</v>
      </c>
      <c r="J16" s="40">
        <v>8273.3166666666657</v>
      </c>
      <c r="K16" s="31">
        <v>8099.95</v>
      </c>
      <c r="L16" s="31">
        <v>7863.4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2325.9499999999998</v>
      </c>
      <c r="D17" s="40">
        <v>2345.3166666666666</v>
      </c>
      <c r="E17" s="40">
        <v>2300.6333333333332</v>
      </c>
      <c r="F17" s="40">
        <v>2275.3166666666666</v>
      </c>
      <c r="G17" s="40">
        <v>2230.6333333333332</v>
      </c>
      <c r="H17" s="40">
        <v>2370.6333333333332</v>
      </c>
      <c r="I17" s="40">
        <v>2415.3166666666666</v>
      </c>
      <c r="J17" s="40">
        <v>2440.6333333333332</v>
      </c>
      <c r="K17" s="31">
        <v>2390</v>
      </c>
      <c r="L17" s="31">
        <v>2320</v>
      </c>
      <c r="M17" s="31">
        <v>2.9916999999999998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1103.25</v>
      </c>
      <c r="D18" s="40">
        <v>1106.0833333333333</v>
      </c>
      <c r="E18" s="40">
        <v>1082.1666666666665</v>
      </c>
      <c r="F18" s="40">
        <v>1061.0833333333333</v>
      </c>
      <c r="G18" s="40">
        <v>1037.1666666666665</v>
      </c>
      <c r="H18" s="40">
        <v>1127.1666666666665</v>
      </c>
      <c r="I18" s="40">
        <v>1151.083333333333</v>
      </c>
      <c r="J18" s="40">
        <v>1172.1666666666665</v>
      </c>
      <c r="K18" s="31">
        <v>1130</v>
      </c>
      <c r="L18" s="31">
        <v>1085</v>
      </c>
      <c r="M18" s="31">
        <v>10.75174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901</v>
      </c>
      <c r="D19" s="40">
        <v>905.66666666666663</v>
      </c>
      <c r="E19" s="40">
        <v>892.33333333333326</v>
      </c>
      <c r="F19" s="40">
        <v>883.66666666666663</v>
      </c>
      <c r="G19" s="40">
        <v>870.33333333333326</v>
      </c>
      <c r="H19" s="40">
        <v>914.33333333333326</v>
      </c>
      <c r="I19" s="40">
        <v>927.66666666666652</v>
      </c>
      <c r="J19" s="40">
        <v>936.33333333333326</v>
      </c>
      <c r="K19" s="31">
        <v>919</v>
      </c>
      <c r="L19" s="31">
        <v>897</v>
      </c>
      <c r="M19" s="31">
        <v>9.0482399999999998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20559.3</v>
      </c>
      <c r="D20" s="40">
        <v>20536.216666666667</v>
      </c>
      <c r="E20" s="40">
        <v>20184.483333333334</v>
      </c>
      <c r="F20" s="40">
        <v>19809.666666666668</v>
      </c>
      <c r="G20" s="40">
        <v>19457.933333333334</v>
      </c>
      <c r="H20" s="40">
        <v>20911.033333333333</v>
      </c>
      <c r="I20" s="40">
        <v>21262.76666666667</v>
      </c>
      <c r="J20" s="40">
        <v>21637.583333333332</v>
      </c>
      <c r="K20" s="31">
        <v>20887.95</v>
      </c>
      <c r="L20" s="31">
        <v>20161.400000000001</v>
      </c>
      <c r="M20" s="31">
        <v>0.12343999999999999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1418.85</v>
      </c>
      <c r="D21" s="40">
        <v>1439.1000000000001</v>
      </c>
      <c r="E21" s="40">
        <v>1389.7000000000003</v>
      </c>
      <c r="F21" s="40">
        <v>1360.5500000000002</v>
      </c>
      <c r="G21" s="40">
        <v>1311.1500000000003</v>
      </c>
      <c r="H21" s="40">
        <v>1468.2500000000002</v>
      </c>
      <c r="I21" s="40">
        <v>1517.6500000000003</v>
      </c>
      <c r="J21" s="40">
        <v>1546.8000000000002</v>
      </c>
      <c r="K21" s="31">
        <v>1488.5</v>
      </c>
      <c r="L21" s="31">
        <v>1409.95</v>
      </c>
      <c r="M21" s="31">
        <v>22.73312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1131.1500000000001</v>
      </c>
      <c r="D22" s="40">
        <v>1129.7166666666669</v>
      </c>
      <c r="E22" s="40">
        <v>1113.4833333333338</v>
      </c>
      <c r="F22" s="40">
        <v>1095.8166666666668</v>
      </c>
      <c r="G22" s="40">
        <v>1079.5833333333337</v>
      </c>
      <c r="H22" s="40">
        <v>1147.3833333333339</v>
      </c>
      <c r="I22" s="40">
        <v>1163.616666666667</v>
      </c>
      <c r="J22" s="40">
        <v>1181.283333333334</v>
      </c>
      <c r="K22" s="31">
        <v>1145.95</v>
      </c>
      <c r="L22" s="31">
        <v>1112.05</v>
      </c>
      <c r="M22" s="31">
        <v>17.813500000000001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748.9</v>
      </c>
      <c r="D23" s="40">
        <v>757</v>
      </c>
      <c r="E23" s="40">
        <v>738</v>
      </c>
      <c r="F23" s="40">
        <v>727.1</v>
      </c>
      <c r="G23" s="40">
        <v>708.1</v>
      </c>
      <c r="H23" s="40">
        <v>767.9</v>
      </c>
      <c r="I23" s="40">
        <v>786.9</v>
      </c>
      <c r="J23" s="40">
        <v>797.8</v>
      </c>
      <c r="K23" s="31">
        <v>776</v>
      </c>
      <c r="L23" s="31">
        <v>746.1</v>
      </c>
      <c r="M23" s="31">
        <v>55.704329999999999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1392.8</v>
      </c>
      <c r="D24" s="40">
        <v>1393.2666666666667</v>
      </c>
      <c r="E24" s="40">
        <v>1340.5333333333333</v>
      </c>
      <c r="F24" s="40">
        <v>1288.2666666666667</v>
      </c>
      <c r="G24" s="40">
        <v>1235.5333333333333</v>
      </c>
      <c r="H24" s="40">
        <v>1445.5333333333333</v>
      </c>
      <c r="I24" s="40">
        <v>1498.2666666666664</v>
      </c>
      <c r="J24" s="40">
        <v>1550.5333333333333</v>
      </c>
      <c r="K24" s="31">
        <v>1446</v>
      </c>
      <c r="L24" s="31">
        <v>1341</v>
      </c>
      <c r="M24" s="31">
        <v>4.3765099999999997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1729.35</v>
      </c>
      <c r="D25" s="40">
        <v>1729.3499999999997</v>
      </c>
      <c r="E25" s="40">
        <v>1729.3499999999995</v>
      </c>
      <c r="F25" s="40">
        <v>1729.3499999999997</v>
      </c>
      <c r="G25" s="40">
        <v>1729.3499999999995</v>
      </c>
      <c r="H25" s="40">
        <v>1729.3499999999995</v>
      </c>
      <c r="I25" s="40">
        <v>1729.35</v>
      </c>
      <c r="J25" s="40">
        <v>1729.3499999999995</v>
      </c>
      <c r="K25" s="31">
        <v>1729.35</v>
      </c>
      <c r="L25" s="31">
        <v>1729.35</v>
      </c>
      <c r="M25" s="31">
        <v>6.7767499999999998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107.35</v>
      </c>
      <c r="D26" s="40">
        <v>108.26666666666667</v>
      </c>
      <c r="E26" s="40">
        <v>106.13333333333333</v>
      </c>
      <c r="F26" s="40">
        <v>104.91666666666666</v>
      </c>
      <c r="G26" s="40">
        <v>102.78333333333332</v>
      </c>
      <c r="H26" s="40">
        <v>109.48333333333333</v>
      </c>
      <c r="I26" s="40">
        <v>111.61666666666669</v>
      </c>
      <c r="J26" s="40">
        <v>112.83333333333334</v>
      </c>
      <c r="K26" s="31">
        <v>110.4</v>
      </c>
      <c r="L26" s="31">
        <v>107.05</v>
      </c>
      <c r="M26" s="31">
        <v>23.95673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201.45</v>
      </c>
      <c r="D27" s="40">
        <v>204.13333333333333</v>
      </c>
      <c r="E27" s="40">
        <v>197.71666666666664</v>
      </c>
      <c r="F27" s="40">
        <v>193.98333333333332</v>
      </c>
      <c r="G27" s="40">
        <v>187.56666666666663</v>
      </c>
      <c r="H27" s="40">
        <v>207.86666666666665</v>
      </c>
      <c r="I27" s="40">
        <v>214.28333333333333</v>
      </c>
      <c r="J27" s="40">
        <v>218.01666666666665</v>
      </c>
      <c r="K27" s="31">
        <v>210.55</v>
      </c>
      <c r="L27" s="31">
        <v>200.4</v>
      </c>
      <c r="M27" s="31">
        <v>29.064720000000001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2219.9499999999998</v>
      </c>
      <c r="D28" s="40">
        <v>2208.7333333333331</v>
      </c>
      <c r="E28" s="40">
        <v>2174.7166666666662</v>
      </c>
      <c r="F28" s="40">
        <v>2129.4833333333331</v>
      </c>
      <c r="G28" s="40">
        <v>2095.4666666666662</v>
      </c>
      <c r="H28" s="40">
        <v>2253.9666666666662</v>
      </c>
      <c r="I28" s="40">
        <v>2287.9833333333336</v>
      </c>
      <c r="J28" s="40">
        <v>2333.2166666666662</v>
      </c>
      <c r="K28" s="31">
        <v>2242.75</v>
      </c>
      <c r="L28" s="31">
        <v>2163.5</v>
      </c>
      <c r="M28" s="31">
        <v>0.53305999999999998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781.7</v>
      </c>
      <c r="D29" s="40">
        <v>779.98333333333323</v>
      </c>
      <c r="E29" s="40">
        <v>766.96666666666647</v>
      </c>
      <c r="F29" s="40">
        <v>752.23333333333323</v>
      </c>
      <c r="G29" s="40">
        <v>739.21666666666647</v>
      </c>
      <c r="H29" s="40">
        <v>794.71666666666647</v>
      </c>
      <c r="I29" s="40">
        <v>807.73333333333312</v>
      </c>
      <c r="J29" s="40">
        <v>822.46666666666647</v>
      </c>
      <c r="K29" s="31">
        <v>793</v>
      </c>
      <c r="L29" s="31">
        <v>765.25</v>
      </c>
      <c r="M29" s="31">
        <v>5.2809799999999996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3787.7</v>
      </c>
      <c r="D30" s="40">
        <v>3784.2166666666667</v>
      </c>
      <c r="E30" s="40">
        <v>3748.4333333333334</v>
      </c>
      <c r="F30" s="40">
        <v>3709.1666666666665</v>
      </c>
      <c r="G30" s="40">
        <v>3673.3833333333332</v>
      </c>
      <c r="H30" s="40">
        <v>3823.4833333333336</v>
      </c>
      <c r="I30" s="40">
        <v>3859.2666666666673</v>
      </c>
      <c r="J30" s="40">
        <v>3898.5333333333338</v>
      </c>
      <c r="K30" s="31">
        <v>3820</v>
      </c>
      <c r="L30" s="31">
        <v>3744.95</v>
      </c>
      <c r="M30" s="31">
        <v>1.10948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729.2</v>
      </c>
      <c r="D31" s="40">
        <v>730.11666666666667</v>
      </c>
      <c r="E31" s="40">
        <v>722.23333333333335</v>
      </c>
      <c r="F31" s="40">
        <v>715.26666666666665</v>
      </c>
      <c r="G31" s="40">
        <v>707.38333333333333</v>
      </c>
      <c r="H31" s="40">
        <v>737.08333333333337</v>
      </c>
      <c r="I31" s="40">
        <v>744.96666666666681</v>
      </c>
      <c r="J31" s="40">
        <v>751.93333333333339</v>
      </c>
      <c r="K31" s="31">
        <v>738</v>
      </c>
      <c r="L31" s="31">
        <v>723.15</v>
      </c>
      <c r="M31" s="31">
        <v>6.7528699999999997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409.8</v>
      </c>
      <c r="D32" s="40">
        <v>412.41666666666669</v>
      </c>
      <c r="E32" s="40">
        <v>405.63333333333338</v>
      </c>
      <c r="F32" s="40">
        <v>401.4666666666667</v>
      </c>
      <c r="G32" s="40">
        <v>394.68333333333339</v>
      </c>
      <c r="H32" s="40">
        <v>416.58333333333337</v>
      </c>
      <c r="I32" s="40">
        <v>423.36666666666667</v>
      </c>
      <c r="J32" s="40">
        <v>427.53333333333336</v>
      </c>
      <c r="K32" s="31">
        <v>419.2</v>
      </c>
      <c r="L32" s="31">
        <v>408.25</v>
      </c>
      <c r="M32" s="31">
        <v>41.8262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4878.1000000000004</v>
      </c>
      <c r="D33" s="40">
        <v>4870.7833333333338</v>
      </c>
      <c r="E33" s="40">
        <v>4789.0166666666673</v>
      </c>
      <c r="F33" s="40">
        <v>4699.9333333333334</v>
      </c>
      <c r="G33" s="40">
        <v>4618.166666666667</v>
      </c>
      <c r="H33" s="40">
        <v>4959.8666666666677</v>
      </c>
      <c r="I33" s="40">
        <v>5041.6333333333341</v>
      </c>
      <c r="J33" s="40">
        <v>5130.7166666666681</v>
      </c>
      <c r="K33" s="31">
        <v>4952.55</v>
      </c>
      <c r="L33" s="31">
        <v>4781.7</v>
      </c>
      <c r="M33" s="31">
        <v>4.3464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218</v>
      </c>
      <c r="D34" s="40">
        <v>220.1</v>
      </c>
      <c r="E34" s="40">
        <v>214.54999999999998</v>
      </c>
      <c r="F34" s="40">
        <v>211.1</v>
      </c>
      <c r="G34" s="40">
        <v>205.54999999999998</v>
      </c>
      <c r="H34" s="40">
        <v>223.54999999999998</v>
      </c>
      <c r="I34" s="40">
        <v>229.1</v>
      </c>
      <c r="J34" s="40">
        <v>232.54999999999998</v>
      </c>
      <c r="K34" s="31">
        <v>225.65</v>
      </c>
      <c r="L34" s="31">
        <v>216.65</v>
      </c>
      <c r="M34" s="31">
        <v>29.85529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125.1</v>
      </c>
      <c r="D35" s="40">
        <v>125.16666666666667</v>
      </c>
      <c r="E35" s="40">
        <v>121.93333333333334</v>
      </c>
      <c r="F35" s="40">
        <v>118.76666666666667</v>
      </c>
      <c r="G35" s="40">
        <v>115.53333333333333</v>
      </c>
      <c r="H35" s="40">
        <v>128.33333333333334</v>
      </c>
      <c r="I35" s="40">
        <v>131.56666666666666</v>
      </c>
      <c r="J35" s="40">
        <v>134.73333333333335</v>
      </c>
      <c r="K35" s="31">
        <v>128.4</v>
      </c>
      <c r="L35" s="31">
        <v>122</v>
      </c>
      <c r="M35" s="31">
        <v>150.58652000000001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3271.55</v>
      </c>
      <c r="D36" s="40">
        <v>3283.85</v>
      </c>
      <c r="E36" s="40">
        <v>3252.7</v>
      </c>
      <c r="F36" s="40">
        <v>3233.85</v>
      </c>
      <c r="G36" s="40">
        <v>3202.7</v>
      </c>
      <c r="H36" s="40">
        <v>3302.7</v>
      </c>
      <c r="I36" s="40">
        <v>3333.8500000000004</v>
      </c>
      <c r="J36" s="40">
        <v>3352.7</v>
      </c>
      <c r="K36" s="31">
        <v>3315</v>
      </c>
      <c r="L36" s="31">
        <v>3265</v>
      </c>
      <c r="M36" s="31">
        <v>6.8928799999999999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712.4</v>
      </c>
      <c r="D37" s="40">
        <v>721.35</v>
      </c>
      <c r="E37" s="40">
        <v>699.05000000000007</v>
      </c>
      <c r="F37" s="40">
        <v>685.7</v>
      </c>
      <c r="G37" s="40">
        <v>663.40000000000009</v>
      </c>
      <c r="H37" s="40">
        <v>734.7</v>
      </c>
      <c r="I37" s="40">
        <v>757</v>
      </c>
      <c r="J37" s="40">
        <v>770.35</v>
      </c>
      <c r="K37" s="31">
        <v>743.65</v>
      </c>
      <c r="L37" s="31">
        <v>708</v>
      </c>
      <c r="M37" s="31">
        <v>29.3215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4355.8999999999996</v>
      </c>
      <c r="D38" s="40">
        <v>4312.3</v>
      </c>
      <c r="E38" s="40">
        <v>4194.6000000000004</v>
      </c>
      <c r="F38" s="40">
        <v>4033.3</v>
      </c>
      <c r="G38" s="40">
        <v>3915.6000000000004</v>
      </c>
      <c r="H38" s="40">
        <v>4473.6000000000004</v>
      </c>
      <c r="I38" s="40">
        <v>4591.2999999999993</v>
      </c>
      <c r="J38" s="40">
        <v>4752.6000000000004</v>
      </c>
      <c r="K38" s="31">
        <v>4430</v>
      </c>
      <c r="L38" s="31">
        <v>4151</v>
      </c>
      <c r="M38" s="31">
        <v>4.3843199999999998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795.85</v>
      </c>
      <c r="D39" s="40">
        <v>798.63333333333333</v>
      </c>
      <c r="E39" s="40">
        <v>788.7166666666667</v>
      </c>
      <c r="F39" s="40">
        <v>781.58333333333337</v>
      </c>
      <c r="G39" s="40">
        <v>771.66666666666674</v>
      </c>
      <c r="H39" s="40">
        <v>805.76666666666665</v>
      </c>
      <c r="I39" s="40">
        <v>815.68333333333339</v>
      </c>
      <c r="J39" s="40">
        <v>822.81666666666661</v>
      </c>
      <c r="K39" s="31">
        <v>808.55</v>
      </c>
      <c r="L39" s="31">
        <v>791.5</v>
      </c>
      <c r="M39" s="31">
        <v>63.064839999999997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3776.05</v>
      </c>
      <c r="D40" s="40">
        <v>3774.8166666666671</v>
      </c>
      <c r="E40" s="40">
        <v>3736.233333333334</v>
      </c>
      <c r="F40" s="40">
        <v>3696.416666666667</v>
      </c>
      <c r="G40" s="40">
        <v>3657.8333333333339</v>
      </c>
      <c r="H40" s="40">
        <v>3814.6333333333341</v>
      </c>
      <c r="I40" s="40">
        <v>3853.2166666666672</v>
      </c>
      <c r="J40" s="40">
        <v>3893.0333333333342</v>
      </c>
      <c r="K40" s="31">
        <v>3813.4</v>
      </c>
      <c r="L40" s="31">
        <v>3735</v>
      </c>
      <c r="M40" s="31">
        <v>3.99648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7442.45</v>
      </c>
      <c r="D41" s="40">
        <v>7448.0666666666666</v>
      </c>
      <c r="E41" s="40">
        <v>7315.1333333333332</v>
      </c>
      <c r="F41" s="40">
        <v>7187.8166666666666</v>
      </c>
      <c r="G41" s="40">
        <v>7054.8833333333332</v>
      </c>
      <c r="H41" s="40">
        <v>7575.3833333333332</v>
      </c>
      <c r="I41" s="40">
        <v>7708.3166666666657</v>
      </c>
      <c r="J41" s="40">
        <v>7835.6333333333332</v>
      </c>
      <c r="K41" s="31">
        <v>7581</v>
      </c>
      <c r="L41" s="31">
        <v>7320.75</v>
      </c>
      <c r="M41" s="31">
        <v>10.83806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17018.95</v>
      </c>
      <c r="D42" s="40">
        <v>17017.683333333331</v>
      </c>
      <c r="E42" s="40">
        <v>16701.366666666661</v>
      </c>
      <c r="F42" s="40">
        <v>16383.783333333329</v>
      </c>
      <c r="G42" s="40">
        <v>16067.46666666666</v>
      </c>
      <c r="H42" s="40">
        <v>17335.266666666663</v>
      </c>
      <c r="I42" s="40">
        <v>17651.583333333336</v>
      </c>
      <c r="J42" s="40">
        <v>17969.166666666664</v>
      </c>
      <c r="K42" s="31">
        <v>17334</v>
      </c>
      <c r="L42" s="31">
        <v>16700.099999999999</v>
      </c>
      <c r="M42" s="31">
        <v>3.25204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4482.8999999999996</v>
      </c>
      <c r="D43" s="40">
        <v>4562.6333333333332</v>
      </c>
      <c r="E43" s="40">
        <v>4325.2666666666664</v>
      </c>
      <c r="F43" s="40">
        <v>4167.6333333333332</v>
      </c>
      <c r="G43" s="40">
        <v>3930.2666666666664</v>
      </c>
      <c r="H43" s="40">
        <v>4720.2666666666664</v>
      </c>
      <c r="I43" s="40">
        <v>4957.6333333333332</v>
      </c>
      <c r="J43" s="40">
        <v>5115.2666666666664</v>
      </c>
      <c r="K43" s="31">
        <v>4800</v>
      </c>
      <c r="L43" s="31">
        <v>4405</v>
      </c>
      <c r="M43" s="31">
        <v>4.1344000000000003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2480.1</v>
      </c>
      <c r="D44" s="40">
        <v>2480.1499999999996</v>
      </c>
      <c r="E44" s="40">
        <v>2450.3499999999995</v>
      </c>
      <c r="F44" s="40">
        <v>2420.6</v>
      </c>
      <c r="G44" s="40">
        <v>2390.7999999999997</v>
      </c>
      <c r="H44" s="40">
        <v>2509.8999999999992</v>
      </c>
      <c r="I44" s="40">
        <v>2539.6999999999994</v>
      </c>
      <c r="J44" s="40">
        <v>2569.4499999999989</v>
      </c>
      <c r="K44" s="31">
        <v>2509.9499999999998</v>
      </c>
      <c r="L44" s="31">
        <v>2450.4</v>
      </c>
      <c r="M44" s="31">
        <v>2.7031000000000001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281.2</v>
      </c>
      <c r="D45" s="40">
        <v>283.53333333333336</v>
      </c>
      <c r="E45" s="40">
        <v>278.06666666666672</v>
      </c>
      <c r="F45" s="40">
        <v>274.93333333333334</v>
      </c>
      <c r="G45" s="40">
        <v>269.4666666666667</v>
      </c>
      <c r="H45" s="40">
        <v>286.66666666666674</v>
      </c>
      <c r="I45" s="40">
        <v>292.13333333333333</v>
      </c>
      <c r="J45" s="40">
        <v>295.26666666666677</v>
      </c>
      <c r="K45" s="31">
        <v>289</v>
      </c>
      <c r="L45" s="31">
        <v>280.39999999999998</v>
      </c>
      <c r="M45" s="31">
        <v>34.080979999999997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78.25</v>
      </c>
      <c r="D46" s="40">
        <v>79.466666666666669</v>
      </c>
      <c r="E46" s="40">
        <v>76.783333333333331</v>
      </c>
      <c r="F46" s="40">
        <v>75.316666666666663</v>
      </c>
      <c r="G46" s="40">
        <v>72.633333333333326</v>
      </c>
      <c r="H46" s="40">
        <v>80.933333333333337</v>
      </c>
      <c r="I46" s="40">
        <v>83.616666666666674</v>
      </c>
      <c r="J46" s="40">
        <v>85.083333333333343</v>
      </c>
      <c r="K46" s="31">
        <v>82.15</v>
      </c>
      <c r="L46" s="31">
        <v>78</v>
      </c>
      <c r="M46" s="31">
        <v>304.66537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55.95</v>
      </c>
      <c r="D47" s="40">
        <v>56.4</v>
      </c>
      <c r="E47" s="40">
        <v>54.849999999999994</v>
      </c>
      <c r="F47" s="40">
        <v>53.749999999999993</v>
      </c>
      <c r="G47" s="40">
        <v>52.199999999999989</v>
      </c>
      <c r="H47" s="40">
        <v>57.5</v>
      </c>
      <c r="I47" s="40">
        <v>59.05</v>
      </c>
      <c r="J47" s="40">
        <v>60.150000000000006</v>
      </c>
      <c r="K47" s="31">
        <v>57.95</v>
      </c>
      <c r="L47" s="31">
        <v>55.3</v>
      </c>
      <c r="M47" s="31">
        <v>66.159099999999995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1758.4</v>
      </c>
      <c r="D48" s="40">
        <v>1773.8333333333333</v>
      </c>
      <c r="E48" s="40">
        <v>1736.6666666666665</v>
      </c>
      <c r="F48" s="40">
        <v>1714.9333333333332</v>
      </c>
      <c r="G48" s="40">
        <v>1677.7666666666664</v>
      </c>
      <c r="H48" s="40">
        <v>1795.5666666666666</v>
      </c>
      <c r="I48" s="40">
        <v>1832.7333333333331</v>
      </c>
      <c r="J48" s="40">
        <v>1854.4666666666667</v>
      </c>
      <c r="K48" s="31">
        <v>1811</v>
      </c>
      <c r="L48" s="31">
        <v>1752.1</v>
      </c>
      <c r="M48" s="31">
        <v>4.7397799999999997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813.55</v>
      </c>
      <c r="D49" s="40">
        <v>816.48333333333323</v>
      </c>
      <c r="E49" s="40">
        <v>806.81666666666649</v>
      </c>
      <c r="F49" s="40">
        <v>800.08333333333326</v>
      </c>
      <c r="G49" s="40">
        <v>790.41666666666652</v>
      </c>
      <c r="H49" s="40">
        <v>823.21666666666647</v>
      </c>
      <c r="I49" s="40">
        <v>832.88333333333321</v>
      </c>
      <c r="J49" s="40">
        <v>839.61666666666645</v>
      </c>
      <c r="K49" s="31">
        <v>826.15</v>
      </c>
      <c r="L49" s="31">
        <v>809.75</v>
      </c>
      <c r="M49" s="31">
        <v>3.86714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201.6</v>
      </c>
      <c r="D50" s="40">
        <v>202.86666666666665</v>
      </c>
      <c r="E50" s="40">
        <v>199.7833333333333</v>
      </c>
      <c r="F50" s="40">
        <v>197.96666666666667</v>
      </c>
      <c r="G50" s="40">
        <v>194.88333333333333</v>
      </c>
      <c r="H50" s="40">
        <v>204.68333333333328</v>
      </c>
      <c r="I50" s="40">
        <v>207.76666666666659</v>
      </c>
      <c r="J50" s="40">
        <v>209.58333333333326</v>
      </c>
      <c r="K50" s="31">
        <v>205.95</v>
      </c>
      <c r="L50" s="31">
        <v>201.05</v>
      </c>
      <c r="M50" s="31">
        <v>40.811970000000002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740.1</v>
      </c>
      <c r="D51" s="40">
        <v>747.53333333333342</v>
      </c>
      <c r="E51" s="40">
        <v>726.61666666666679</v>
      </c>
      <c r="F51" s="40">
        <v>713.13333333333333</v>
      </c>
      <c r="G51" s="40">
        <v>692.2166666666667</v>
      </c>
      <c r="H51" s="40">
        <v>761.01666666666688</v>
      </c>
      <c r="I51" s="40">
        <v>781.93333333333362</v>
      </c>
      <c r="J51" s="40">
        <v>795.41666666666697</v>
      </c>
      <c r="K51" s="31">
        <v>768.45</v>
      </c>
      <c r="L51" s="31">
        <v>734.05</v>
      </c>
      <c r="M51" s="31">
        <v>19.247869999999999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54.05</v>
      </c>
      <c r="D52" s="40">
        <v>54.75</v>
      </c>
      <c r="E52" s="40">
        <v>52.9</v>
      </c>
      <c r="F52" s="40">
        <v>51.75</v>
      </c>
      <c r="G52" s="40">
        <v>49.9</v>
      </c>
      <c r="H52" s="40">
        <v>55.9</v>
      </c>
      <c r="I52" s="40">
        <v>57.749999999999993</v>
      </c>
      <c r="J52" s="40">
        <v>58.9</v>
      </c>
      <c r="K52" s="31">
        <v>56.6</v>
      </c>
      <c r="L52" s="31">
        <v>53.6</v>
      </c>
      <c r="M52" s="31">
        <v>267.66122000000001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420.4</v>
      </c>
      <c r="D53" s="40">
        <v>424.33333333333331</v>
      </c>
      <c r="E53" s="40">
        <v>415.01666666666665</v>
      </c>
      <c r="F53" s="40">
        <v>409.63333333333333</v>
      </c>
      <c r="G53" s="40">
        <v>400.31666666666666</v>
      </c>
      <c r="H53" s="40">
        <v>429.71666666666664</v>
      </c>
      <c r="I53" s="40">
        <v>439.03333333333336</v>
      </c>
      <c r="J53" s="40">
        <v>444.41666666666663</v>
      </c>
      <c r="K53" s="31">
        <v>433.65</v>
      </c>
      <c r="L53" s="31">
        <v>418.95</v>
      </c>
      <c r="M53" s="31">
        <v>73.721379999999996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724.95</v>
      </c>
      <c r="D54" s="40">
        <v>726.31666666666661</v>
      </c>
      <c r="E54" s="40">
        <v>718.93333333333317</v>
      </c>
      <c r="F54" s="40">
        <v>712.91666666666652</v>
      </c>
      <c r="G54" s="40">
        <v>705.53333333333308</v>
      </c>
      <c r="H54" s="40">
        <v>732.33333333333326</v>
      </c>
      <c r="I54" s="40">
        <v>739.7166666666667</v>
      </c>
      <c r="J54" s="40">
        <v>745.73333333333335</v>
      </c>
      <c r="K54" s="31">
        <v>733.7</v>
      </c>
      <c r="L54" s="31">
        <v>720.3</v>
      </c>
      <c r="M54" s="31">
        <v>140.66794999999999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360.4</v>
      </c>
      <c r="D55" s="40">
        <v>365.13333333333338</v>
      </c>
      <c r="E55" s="40">
        <v>354.26666666666677</v>
      </c>
      <c r="F55" s="40">
        <v>348.13333333333338</v>
      </c>
      <c r="G55" s="40">
        <v>337.26666666666677</v>
      </c>
      <c r="H55" s="40">
        <v>371.26666666666677</v>
      </c>
      <c r="I55" s="40">
        <v>382.13333333333344</v>
      </c>
      <c r="J55" s="40">
        <v>388.26666666666677</v>
      </c>
      <c r="K55" s="31">
        <v>376</v>
      </c>
      <c r="L55" s="31">
        <v>359</v>
      </c>
      <c r="M55" s="31">
        <v>31.697220000000002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1140.4000000000001</v>
      </c>
      <c r="D56" s="40">
        <v>1151.7666666666667</v>
      </c>
      <c r="E56" s="40">
        <v>1125.6333333333332</v>
      </c>
      <c r="F56" s="40">
        <v>1110.8666666666666</v>
      </c>
      <c r="G56" s="40">
        <v>1084.7333333333331</v>
      </c>
      <c r="H56" s="40">
        <v>1166.5333333333333</v>
      </c>
      <c r="I56" s="40">
        <v>1192.666666666667</v>
      </c>
      <c r="J56" s="40">
        <v>1207.4333333333334</v>
      </c>
      <c r="K56" s="31">
        <v>1177.9000000000001</v>
      </c>
      <c r="L56" s="31">
        <v>1137</v>
      </c>
      <c r="M56" s="31">
        <v>0.64883999999999997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15154.55</v>
      </c>
      <c r="D57" s="40">
        <v>15164.866666666667</v>
      </c>
      <c r="E57" s="40">
        <v>14899.783333333333</v>
      </c>
      <c r="F57" s="40">
        <v>14645.016666666666</v>
      </c>
      <c r="G57" s="40">
        <v>14379.933333333332</v>
      </c>
      <c r="H57" s="40">
        <v>15419.633333333333</v>
      </c>
      <c r="I57" s="40">
        <v>15684.716666666665</v>
      </c>
      <c r="J57" s="40">
        <v>15939.483333333334</v>
      </c>
      <c r="K57" s="31">
        <v>15429.95</v>
      </c>
      <c r="L57" s="31">
        <v>14910.1</v>
      </c>
      <c r="M57" s="31">
        <v>0.65330999999999995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4084.5</v>
      </c>
      <c r="D58" s="40">
        <v>4066.5</v>
      </c>
      <c r="E58" s="40">
        <v>4018</v>
      </c>
      <c r="F58" s="40">
        <v>3951.5</v>
      </c>
      <c r="G58" s="40">
        <v>3903</v>
      </c>
      <c r="H58" s="40">
        <v>4133</v>
      </c>
      <c r="I58" s="40">
        <v>4181.5</v>
      </c>
      <c r="J58" s="40">
        <v>4248</v>
      </c>
      <c r="K58" s="31">
        <v>4115</v>
      </c>
      <c r="L58" s="31">
        <v>4000</v>
      </c>
      <c r="M58" s="31">
        <v>2.9109699999999998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92.95</v>
      </c>
      <c r="D59" s="40">
        <v>93.149999999999991</v>
      </c>
      <c r="E59" s="40">
        <v>91.749999999999986</v>
      </c>
      <c r="F59" s="40">
        <v>90.55</v>
      </c>
      <c r="G59" s="40">
        <v>89.149999999999991</v>
      </c>
      <c r="H59" s="40">
        <v>94.34999999999998</v>
      </c>
      <c r="I59" s="40">
        <v>95.749999999999986</v>
      </c>
      <c r="J59" s="40">
        <v>96.949999999999974</v>
      </c>
      <c r="K59" s="31">
        <v>94.55</v>
      </c>
      <c r="L59" s="31">
        <v>91.95</v>
      </c>
      <c r="M59" s="31">
        <v>60.807549999999999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546</v>
      </c>
      <c r="D60" s="40">
        <v>549.13333333333333</v>
      </c>
      <c r="E60" s="40">
        <v>538.36666666666667</v>
      </c>
      <c r="F60" s="40">
        <v>530.73333333333335</v>
      </c>
      <c r="G60" s="40">
        <v>519.9666666666667</v>
      </c>
      <c r="H60" s="40">
        <v>556.76666666666665</v>
      </c>
      <c r="I60" s="40">
        <v>567.5333333333333</v>
      </c>
      <c r="J60" s="40">
        <v>575.16666666666663</v>
      </c>
      <c r="K60" s="31">
        <v>559.9</v>
      </c>
      <c r="L60" s="31">
        <v>541.5</v>
      </c>
      <c r="M60" s="31">
        <v>20.102630000000001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154.94999999999999</v>
      </c>
      <c r="D61" s="40">
        <v>157.51666666666665</v>
      </c>
      <c r="E61" s="40">
        <v>151.83333333333331</v>
      </c>
      <c r="F61" s="40">
        <v>148.71666666666667</v>
      </c>
      <c r="G61" s="40">
        <v>143.03333333333333</v>
      </c>
      <c r="H61" s="40">
        <v>160.6333333333333</v>
      </c>
      <c r="I61" s="40">
        <v>166.31666666666663</v>
      </c>
      <c r="J61" s="40">
        <v>169.43333333333328</v>
      </c>
      <c r="K61" s="31">
        <v>163.19999999999999</v>
      </c>
      <c r="L61" s="31">
        <v>154.4</v>
      </c>
      <c r="M61" s="31">
        <v>137.18062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137.75</v>
      </c>
      <c r="D62" s="40">
        <v>137.80000000000001</v>
      </c>
      <c r="E62" s="40">
        <v>135.75000000000003</v>
      </c>
      <c r="F62" s="40">
        <v>133.75000000000003</v>
      </c>
      <c r="G62" s="40">
        <v>131.70000000000005</v>
      </c>
      <c r="H62" s="40">
        <v>139.80000000000001</v>
      </c>
      <c r="I62" s="40">
        <v>141.84999999999997</v>
      </c>
      <c r="J62" s="40">
        <v>143.85</v>
      </c>
      <c r="K62" s="31">
        <v>139.85</v>
      </c>
      <c r="L62" s="31">
        <v>135.80000000000001</v>
      </c>
      <c r="M62" s="31">
        <v>9.6487999999999996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587.35</v>
      </c>
      <c r="D63" s="40">
        <v>591.9666666666667</v>
      </c>
      <c r="E63" s="40">
        <v>577.38333333333344</v>
      </c>
      <c r="F63" s="40">
        <v>567.41666666666674</v>
      </c>
      <c r="G63" s="40">
        <v>552.83333333333348</v>
      </c>
      <c r="H63" s="40">
        <v>601.93333333333339</v>
      </c>
      <c r="I63" s="40">
        <v>616.51666666666665</v>
      </c>
      <c r="J63" s="40">
        <v>626.48333333333335</v>
      </c>
      <c r="K63" s="31">
        <v>606.54999999999995</v>
      </c>
      <c r="L63" s="31">
        <v>582</v>
      </c>
      <c r="M63" s="31">
        <v>13.97415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938.1</v>
      </c>
      <c r="D64" s="40">
        <v>940.29999999999984</v>
      </c>
      <c r="E64" s="40">
        <v>927.59999999999968</v>
      </c>
      <c r="F64" s="40">
        <v>917.0999999999998</v>
      </c>
      <c r="G64" s="40">
        <v>904.39999999999964</v>
      </c>
      <c r="H64" s="40">
        <v>950.79999999999973</v>
      </c>
      <c r="I64" s="40">
        <v>963.49999999999977</v>
      </c>
      <c r="J64" s="40">
        <v>973.99999999999977</v>
      </c>
      <c r="K64" s="31">
        <v>953</v>
      </c>
      <c r="L64" s="31">
        <v>929.8</v>
      </c>
      <c r="M64" s="31">
        <v>23.082940000000001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149.69999999999999</v>
      </c>
      <c r="D65" s="40">
        <v>150.96666666666667</v>
      </c>
      <c r="E65" s="40">
        <v>147.78333333333333</v>
      </c>
      <c r="F65" s="40">
        <v>145.86666666666667</v>
      </c>
      <c r="G65" s="40">
        <v>142.68333333333334</v>
      </c>
      <c r="H65" s="40">
        <v>152.88333333333333</v>
      </c>
      <c r="I65" s="40">
        <v>156.06666666666666</v>
      </c>
      <c r="J65" s="40">
        <v>157.98333333333332</v>
      </c>
      <c r="K65" s="31">
        <v>154.15</v>
      </c>
      <c r="L65" s="31">
        <v>149.05000000000001</v>
      </c>
      <c r="M65" s="31">
        <v>12.849869999999999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154.19999999999999</v>
      </c>
      <c r="D66" s="40">
        <v>154.85</v>
      </c>
      <c r="E66" s="40">
        <v>152.14999999999998</v>
      </c>
      <c r="F66" s="40">
        <v>150.1</v>
      </c>
      <c r="G66" s="40">
        <v>147.39999999999998</v>
      </c>
      <c r="H66" s="40">
        <v>156.89999999999998</v>
      </c>
      <c r="I66" s="40">
        <v>159.59999999999997</v>
      </c>
      <c r="J66" s="40">
        <v>161.64999999999998</v>
      </c>
      <c r="K66" s="31">
        <v>157.55000000000001</v>
      </c>
      <c r="L66" s="31">
        <v>152.80000000000001</v>
      </c>
      <c r="M66" s="31">
        <v>125.41522999999999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5350.65</v>
      </c>
      <c r="D67" s="40">
        <v>5407.0999999999995</v>
      </c>
      <c r="E67" s="40">
        <v>5269.5499999999993</v>
      </c>
      <c r="F67" s="40">
        <v>5188.45</v>
      </c>
      <c r="G67" s="40">
        <v>5050.8999999999996</v>
      </c>
      <c r="H67" s="40">
        <v>5488.1999999999989</v>
      </c>
      <c r="I67" s="40">
        <v>5625.75</v>
      </c>
      <c r="J67" s="40">
        <v>5706.8499999999985</v>
      </c>
      <c r="K67" s="31">
        <v>5544.65</v>
      </c>
      <c r="L67" s="31">
        <v>5326</v>
      </c>
      <c r="M67" s="31">
        <v>3.1315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1726.75</v>
      </c>
      <c r="D68" s="40">
        <v>1728.9166666666667</v>
      </c>
      <c r="E68" s="40">
        <v>1717.8333333333335</v>
      </c>
      <c r="F68" s="40">
        <v>1708.9166666666667</v>
      </c>
      <c r="G68" s="40">
        <v>1697.8333333333335</v>
      </c>
      <c r="H68" s="40">
        <v>1737.8333333333335</v>
      </c>
      <c r="I68" s="40">
        <v>1748.916666666667</v>
      </c>
      <c r="J68" s="40">
        <v>1757.8333333333335</v>
      </c>
      <c r="K68" s="31">
        <v>1740</v>
      </c>
      <c r="L68" s="31">
        <v>1720</v>
      </c>
      <c r="M68" s="31">
        <v>2.3673500000000001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708</v>
      </c>
      <c r="D69" s="40">
        <v>711.94999999999993</v>
      </c>
      <c r="E69" s="40">
        <v>692.54999999999984</v>
      </c>
      <c r="F69" s="40">
        <v>677.09999999999991</v>
      </c>
      <c r="G69" s="40">
        <v>657.69999999999982</v>
      </c>
      <c r="H69" s="40">
        <v>727.39999999999986</v>
      </c>
      <c r="I69" s="40">
        <v>746.8</v>
      </c>
      <c r="J69" s="40">
        <v>762.24999999999989</v>
      </c>
      <c r="K69" s="31">
        <v>731.35</v>
      </c>
      <c r="L69" s="31">
        <v>696.5</v>
      </c>
      <c r="M69" s="31">
        <v>10.58006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793.5</v>
      </c>
      <c r="D70" s="40">
        <v>797.7166666666667</v>
      </c>
      <c r="E70" s="40">
        <v>780.78333333333342</v>
      </c>
      <c r="F70" s="40">
        <v>768.06666666666672</v>
      </c>
      <c r="G70" s="40">
        <v>751.13333333333344</v>
      </c>
      <c r="H70" s="40">
        <v>810.43333333333339</v>
      </c>
      <c r="I70" s="40">
        <v>827.36666666666679</v>
      </c>
      <c r="J70" s="40">
        <v>840.08333333333337</v>
      </c>
      <c r="K70" s="31">
        <v>814.65</v>
      </c>
      <c r="L70" s="31">
        <v>785</v>
      </c>
      <c r="M70" s="31">
        <v>12.063179999999999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483.7</v>
      </c>
      <c r="D71" s="40">
        <v>482.79999999999995</v>
      </c>
      <c r="E71" s="40">
        <v>476.19999999999993</v>
      </c>
      <c r="F71" s="40">
        <v>468.7</v>
      </c>
      <c r="G71" s="40">
        <v>462.09999999999997</v>
      </c>
      <c r="H71" s="40">
        <v>490.2999999999999</v>
      </c>
      <c r="I71" s="40">
        <v>496.89999999999992</v>
      </c>
      <c r="J71" s="40">
        <v>504.39999999999986</v>
      </c>
      <c r="K71" s="31">
        <v>489.4</v>
      </c>
      <c r="L71" s="31">
        <v>475.3</v>
      </c>
      <c r="M71" s="31">
        <v>20.786840000000002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984.2</v>
      </c>
      <c r="D72" s="40">
        <v>994.25</v>
      </c>
      <c r="E72" s="40">
        <v>966</v>
      </c>
      <c r="F72" s="40">
        <v>947.8</v>
      </c>
      <c r="G72" s="40">
        <v>919.55</v>
      </c>
      <c r="H72" s="40">
        <v>1012.45</v>
      </c>
      <c r="I72" s="40">
        <v>1040.7</v>
      </c>
      <c r="J72" s="40">
        <v>1058.9000000000001</v>
      </c>
      <c r="K72" s="31">
        <v>1022.5</v>
      </c>
      <c r="L72" s="31">
        <v>976.05</v>
      </c>
      <c r="M72" s="31">
        <v>6.6814299999999998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323</v>
      </c>
      <c r="D73" s="40">
        <v>326.85000000000002</v>
      </c>
      <c r="E73" s="40">
        <v>316.25000000000006</v>
      </c>
      <c r="F73" s="40">
        <v>309.50000000000006</v>
      </c>
      <c r="G73" s="40">
        <v>298.90000000000009</v>
      </c>
      <c r="H73" s="40">
        <v>333.6</v>
      </c>
      <c r="I73" s="40">
        <v>344.19999999999993</v>
      </c>
      <c r="J73" s="40">
        <v>350.95</v>
      </c>
      <c r="K73" s="31">
        <v>337.45</v>
      </c>
      <c r="L73" s="31">
        <v>320.10000000000002</v>
      </c>
      <c r="M73" s="31">
        <v>58.885730000000002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645.65</v>
      </c>
      <c r="D74" s="40">
        <v>649.01666666666665</v>
      </c>
      <c r="E74" s="40">
        <v>639.63333333333333</v>
      </c>
      <c r="F74" s="40">
        <v>633.61666666666667</v>
      </c>
      <c r="G74" s="40">
        <v>624.23333333333335</v>
      </c>
      <c r="H74" s="40">
        <v>655.0333333333333</v>
      </c>
      <c r="I74" s="40">
        <v>664.41666666666652</v>
      </c>
      <c r="J74" s="40">
        <v>670.43333333333328</v>
      </c>
      <c r="K74" s="31">
        <v>658.4</v>
      </c>
      <c r="L74" s="31">
        <v>643</v>
      </c>
      <c r="M74" s="31">
        <v>28.047830000000001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2221.5</v>
      </c>
      <c r="D75" s="40">
        <v>2217.9500000000003</v>
      </c>
      <c r="E75" s="40">
        <v>2176.9000000000005</v>
      </c>
      <c r="F75" s="40">
        <v>2132.3000000000002</v>
      </c>
      <c r="G75" s="40">
        <v>2091.2500000000005</v>
      </c>
      <c r="H75" s="40">
        <v>2262.5500000000006</v>
      </c>
      <c r="I75" s="40">
        <v>2303.6000000000008</v>
      </c>
      <c r="J75" s="40">
        <v>2348.2000000000007</v>
      </c>
      <c r="K75" s="31">
        <v>2259</v>
      </c>
      <c r="L75" s="31">
        <v>2173.35</v>
      </c>
      <c r="M75" s="31">
        <v>2.22126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2375.5</v>
      </c>
      <c r="D76" s="40">
        <v>2384.1333333333332</v>
      </c>
      <c r="E76" s="40">
        <v>2348.4666666666662</v>
      </c>
      <c r="F76" s="40">
        <v>2321.4333333333329</v>
      </c>
      <c r="G76" s="40">
        <v>2285.766666666666</v>
      </c>
      <c r="H76" s="40">
        <v>2411.1666666666665</v>
      </c>
      <c r="I76" s="40">
        <v>2446.8333333333335</v>
      </c>
      <c r="J76" s="40">
        <v>2473.8666666666668</v>
      </c>
      <c r="K76" s="31">
        <v>2419.8000000000002</v>
      </c>
      <c r="L76" s="31">
        <v>2357.1</v>
      </c>
      <c r="M76" s="31">
        <v>5.3481100000000001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182.55</v>
      </c>
      <c r="D77" s="40">
        <v>183.88333333333333</v>
      </c>
      <c r="E77" s="40">
        <v>179.76666666666665</v>
      </c>
      <c r="F77" s="40">
        <v>176.98333333333332</v>
      </c>
      <c r="G77" s="40">
        <v>172.86666666666665</v>
      </c>
      <c r="H77" s="40">
        <v>186.66666666666666</v>
      </c>
      <c r="I77" s="40">
        <v>190.78333333333333</v>
      </c>
      <c r="J77" s="40">
        <v>193.56666666666666</v>
      </c>
      <c r="K77" s="31">
        <v>188</v>
      </c>
      <c r="L77" s="31">
        <v>181.1</v>
      </c>
      <c r="M77" s="31">
        <v>9.7660099999999996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5110.1000000000004</v>
      </c>
      <c r="D78" s="40">
        <v>5141.7833333333338</v>
      </c>
      <c r="E78" s="40">
        <v>5047.9666666666672</v>
      </c>
      <c r="F78" s="40">
        <v>4985.833333333333</v>
      </c>
      <c r="G78" s="40">
        <v>4892.0166666666664</v>
      </c>
      <c r="H78" s="40">
        <v>5203.9166666666679</v>
      </c>
      <c r="I78" s="40">
        <v>5297.7333333333354</v>
      </c>
      <c r="J78" s="40">
        <v>5359.8666666666686</v>
      </c>
      <c r="K78" s="31">
        <v>5235.6000000000004</v>
      </c>
      <c r="L78" s="31">
        <v>5079.6499999999996</v>
      </c>
      <c r="M78" s="31">
        <v>4.51356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4168.7</v>
      </c>
      <c r="D79" s="40">
        <v>4179.9833333333336</v>
      </c>
      <c r="E79" s="40">
        <v>4106.7166666666672</v>
      </c>
      <c r="F79" s="40">
        <v>4044.7333333333336</v>
      </c>
      <c r="G79" s="40">
        <v>3971.4666666666672</v>
      </c>
      <c r="H79" s="40">
        <v>4241.9666666666672</v>
      </c>
      <c r="I79" s="40">
        <v>4315.2333333333336</v>
      </c>
      <c r="J79" s="40">
        <v>4377.2166666666672</v>
      </c>
      <c r="K79" s="31">
        <v>4253.25</v>
      </c>
      <c r="L79" s="31">
        <v>4118</v>
      </c>
      <c r="M79" s="31">
        <v>2.1095899999999999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3945.75</v>
      </c>
      <c r="D80" s="40">
        <v>3932.0833333333335</v>
      </c>
      <c r="E80" s="40">
        <v>3889.166666666667</v>
      </c>
      <c r="F80" s="40">
        <v>3832.5833333333335</v>
      </c>
      <c r="G80" s="40">
        <v>3789.666666666667</v>
      </c>
      <c r="H80" s="40">
        <v>3988.666666666667</v>
      </c>
      <c r="I80" s="40">
        <v>4031.5833333333339</v>
      </c>
      <c r="J80" s="40">
        <v>4088.166666666667</v>
      </c>
      <c r="K80" s="31">
        <v>3975</v>
      </c>
      <c r="L80" s="31">
        <v>3875.5</v>
      </c>
      <c r="M80" s="31">
        <v>1.97939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4774.95</v>
      </c>
      <c r="D81" s="40">
        <v>4802.9000000000005</v>
      </c>
      <c r="E81" s="40">
        <v>4720.2500000000009</v>
      </c>
      <c r="F81" s="40">
        <v>4665.55</v>
      </c>
      <c r="G81" s="40">
        <v>4582.9000000000005</v>
      </c>
      <c r="H81" s="40">
        <v>4857.6000000000013</v>
      </c>
      <c r="I81" s="40">
        <v>4940.2500000000009</v>
      </c>
      <c r="J81" s="40">
        <v>4994.9500000000016</v>
      </c>
      <c r="K81" s="31">
        <v>4885.55</v>
      </c>
      <c r="L81" s="31">
        <v>4748.2</v>
      </c>
      <c r="M81" s="31">
        <v>3.3206600000000002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2813</v>
      </c>
      <c r="D82" s="40">
        <v>2809.4</v>
      </c>
      <c r="E82" s="40">
        <v>2760.25</v>
      </c>
      <c r="F82" s="40">
        <v>2707.5</v>
      </c>
      <c r="G82" s="40">
        <v>2658.35</v>
      </c>
      <c r="H82" s="40">
        <v>2862.15</v>
      </c>
      <c r="I82" s="40">
        <v>2911.3000000000006</v>
      </c>
      <c r="J82" s="40">
        <v>2964.05</v>
      </c>
      <c r="K82" s="31">
        <v>2858.55</v>
      </c>
      <c r="L82" s="31">
        <v>2756.65</v>
      </c>
      <c r="M82" s="31">
        <v>11.90719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575.15</v>
      </c>
      <c r="D83" s="40">
        <v>578.06666666666661</v>
      </c>
      <c r="E83" s="40">
        <v>563.48333333333323</v>
      </c>
      <c r="F83" s="40">
        <v>551.81666666666661</v>
      </c>
      <c r="G83" s="40">
        <v>537.23333333333323</v>
      </c>
      <c r="H83" s="40">
        <v>589.73333333333323</v>
      </c>
      <c r="I83" s="40">
        <v>604.31666666666672</v>
      </c>
      <c r="J83" s="40">
        <v>615.98333333333323</v>
      </c>
      <c r="K83" s="31">
        <v>592.65</v>
      </c>
      <c r="L83" s="31">
        <v>566.4</v>
      </c>
      <c r="M83" s="31">
        <v>5.1908899999999996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1560.9</v>
      </c>
      <c r="D84" s="40">
        <v>1571.5333333333335</v>
      </c>
      <c r="E84" s="40">
        <v>1529.366666666667</v>
      </c>
      <c r="F84" s="40">
        <v>1497.8333333333335</v>
      </c>
      <c r="G84" s="40">
        <v>1455.666666666667</v>
      </c>
      <c r="H84" s="40">
        <v>1603.0666666666671</v>
      </c>
      <c r="I84" s="40">
        <v>1645.2333333333336</v>
      </c>
      <c r="J84" s="40">
        <v>1676.7666666666671</v>
      </c>
      <c r="K84" s="31">
        <v>1613.7</v>
      </c>
      <c r="L84" s="31">
        <v>1540</v>
      </c>
      <c r="M84" s="31">
        <v>1.39046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1439.45</v>
      </c>
      <c r="D85" s="40">
        <v>1456.9833333333333</v>
      </c>
      <c r="E85" s="40">
        <v>1412.4666666666667</v>
      </c>
      <c r="F85" s="40">
        <v>1385.4833333333333</v>
      </c>
      <c r="G85" s="40">
        <v>1340.9666666666667</v>
      </c>
      <c r="H85" s="40">
        <v>1483.9666666666667</v>
      </c>
      <c r="I85" s="40">
        <v>1528.4833333333336</v>
      </c>
      <c r="J85" s="40">
        <v>1555.4666666666667</v>
      </c>
      <c r="K85" s="31">
        <v>1501.5</v>
      </c>
      <c r="L85" s="31">
        <v>1430</v>
      </c>
      <c r="M85" s="31">
        <v>20.420539999999999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180.1</v>
      </c>
      <c r="D86" s="40">
        <v>181.55000000000004</v>
      </c>
      <c r="E86" s="40">
        <v>177.10000000000008</v>
      </c>
      <c r="F86" s="40">
        <v>174.10000000000005</v>
      </c>
      <c r="G86" s="40">
        <v>169.65000000000009</v>
      </c>
      <c r="H86" s="40">
        <v>184.55000000000007</v>
      </c>
      <c r="I86" s="40">
        <v>189.00000000000006</v>
      </c>
      <c r="J86" s="40">
        <v>192.00000000000006</v>
      </c>
      <c r="K86" s="31">
        <v>186</v>
      </c>
      <c r="L86" s="31">
        <v>178.55</v>
      </c>
      <c r="M86" s="31">
        <v>47.849080000000001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79.7</v>
      </c>
      <c r="D87" s="40">
        <v>80.7</v>
      </c>
      <c r="E87" s="40">
        <v>78.400000000000006</v>
      </c>
      <c r="F87" s="40">
        <v>77.100000000000009</v>
      </c>
      <c r="G87" s="40">
        <v>74.800000000000011</v>
      </c>
      <c r="H87" s="40">
        <v>82</v>
      </c>
      <c r="I87" s="40">
        <v>84.299999999999983</v>
      </c>
      <c r="J87" s="40">
        <v>85.6</v>
      </c>
      <c r="K87" s="31">
        <v>83</v>
      </c>
      <c r="L87" s="31">
        <v>79.400000000000006</v>
      </c>
      <c r="M87" s="31">
        <v>168.63234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260.10000000000002</v>
      </c>
      <c r="D88" s="40">
        <v>261.66666666666669</v>
      </c>
      <c r="E88" s="40">
        <v>256.53333333333336</v>
      </c>
      <c r="F88" s="40">
        <v>252.9666666666667</v>
      </c>
      <c r="G88" s="40">
        <v>247.83333333333337</v>
      </c>
      <c r="H88" s="40">
        <v>265.23333333333335</v>
      </c>
      <c r="I88" s="40">
        <v>270.36666666666667</v>
      </c>
      <c r="J88" s="40">
        <v>273.93333333333334</v>
      </c>
      <c r="K88" s="31">
        <v>266.8</v>
      </c>
      <c r="L88" s="31">
        <v>258.10000000000002</v>
      </c>
      <c r="M88" s="31">
        <v>26.040400000000002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149.80000000000001</v>
      </c>
      <c r="D89" s="40">
        <v>150.98333333333332</v>
      </c>
      <c r="E89" s="40">
        <v>147.36666666666665</v>
      </c>
      <c r="F89" s="40">
        <v>144.93333333333334</v>
      </c>
      <c r="G89" s="40">
        <v>141.31666666666666</v>
      </c>
      <c r="H89" s="40">
        <v>153.41666666666663</v>
      </c>
      <c r="I89" s="40">
        <v>157.0333333333333</v>
      </c>
      <c r="J89" s="40">
        <v>159.46666666666661</v>
      </c>
      <c r="K89" s="31">
        <v>154.6</v>
      </c>
      <c r="L89" s="31">
        <v>148.55000000000001</v>
      </c>
      <c r="M89" s="31">
        <v>59.984490000000001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34.049999999999997</v>
      </c>
      <c r="D90" s="40">
        <v>33.699999999999996</v>
      </c>
      <c r="E90" s="40">
        <v>31.199999999999989</v>
      </c>
      <c r="F90" s="40">
        <v>28.349999999999994</v>
      </c>
      <c r="G90" s="40">
        <v>25.849999999999987</v>
      </c>
      <c r="H90" s="40">
        <v>36.54999999999999</v>
      </c>
      <c r="I90" s="40">
        <v>39.050000000000004</v>
      </c>
      <c r="J90" s="40">
        <v>41.899999999999991</v>
      </c>
      <c r="K90" s="31">
        <v>36.200000000000003</v>
      </c>
      <c r="L90" s="31">
        <v>30.85</v>
      </c>
      <c r="M90" s="31">
        <v>894.63138000000004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3899.7</v>
      </c>
      <c r="D91" s="40">
        <v>3905.5666666666671</v>
      </c>
      <c r="E91" s="40">
        <v>3863.1333333333341</v>
      </c>
      <c r="F91" s="40">
        <v>3826.5666666666671</v>
      </c>
      <c r="G91" s="40">
        <v>3784.1333333333341</v>
      </c>
      <c r="H91" s="40">
        <v>3942.1333333333341</v>
      </c>
      <c r="I91" s="40">
        <v>3984.5666666666675</v>
      </c>
      <c r="J91" s="40">
        <v>4021.1333333333341</v>
      </c>
      <c r="K91" s="31">
        <v>3948</v>
      </c>
      <c r="L91" s="31">
        <v>3869</v>
      </c>
      <c r="M91" s="31">
        <v>0.90581999999999996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494.6</v>
      </c>
      <c r="D92" s="40">
        <v>501.88333333333338</v>
      </c>
      <c r="E92" s="40">
        <v>484.91666666666674</v>
      </c>
      <c r="F92" s="40">
        <v>475.23333333333335</v>
      </c>
      <c r="G92" s="40">
        <v>458.26666666666671</v>
      </c>
      <c r="H92" s="40">
        <v>511.56666666666678</v>
      </c>
      <c r="I92" s="40">
        <v>528.5333333333333</v>
      </c>
      <c r="J92" s="40">
        <v>538.21666666666681</v>
      </c>
      <c r="K92" s="31">
        <v>518.85</v>
      </c>
      <c r="L92" s="31">
        <v>492.2</v>
      </c>
      <c r="M92" s="31">
        <v>18.044640000000001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651.79999999999995</v>
      </c>
      <c r="D93" s="40">
        <v>661.98333333333335</v>
      </c>
      <c r="E93" s="40">
        <v>635.01666666666665</v>
      </c>
      <c r="F93" s="40">
        <v>618.23333333333335</v>
      </c>
      <c r="G93" s="40">
        <v>591.26666666666665</v>
      </c>
      <c r="H93" s="40">
        <v>678.76666666666665</v>
      </c>
      <c r="I93" s="40">
        <v>705.73333333333335</v>
      </c>
      <c r="J93" s="40">
        <v>722.51666666666665</v>
      </c>
      <c r="K93" s="31">
        <v>688.95</v>
      </c>
      <c r="L93" s="31">
        <v>645.20000000000005</v>
      </c>
      <c r="M93" s="31">
        <v>2.9193899999999999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1079.6500000000001</v>
      </c>
      <c r="D94" s="40">
        <v>1084.8833333333334</v>
      </c>
      <c r="E94" s="40">
        <v>1067.2666666666669</v>
      </c>
      <c r="F94" s="40">
        <v>1054.8833333333334</v>
      </c>
      <c r="G94" s="40">
        <v>1037.2666666666669</v>
      </c>
      <c r="H94" s="40">
        <v>1097.2666666666669</v>
      </c>
      <c r="I94" s="40">
        <v>1114.8833333333332</v>
      </c>
      <c r="J94" s="40">
        <v>1127.2666666666669</v>
      </c>
      <c r="K94" s="31">
        <v>1102.5</v>
      </c>
      <c r="L94" s="31">
        <v>1072.5</v>
      </c>
      <c r="M94" s="31">
        <v>7.3770699999999998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555</v>
      </c>
      <c r="D95" s="40">
        <v>551.38333333333333</v>
      </c>
      <c r="E95" s="40">
        <v>540.81666666666661</v>
      </c>
      <c r="F95" s="40">
        <v>526.63333333333333</v>
      </c>
      <c r="G95" s="40">
        <v>516.06666666666661</v>
      </c>
      <c r="H95" s="40">
        <v>565.56666666666661</v>
      </c>
      <c r="I95" s="40">
        <v>576.13333333333344</v>
      </c>
      <c r="J95" s="40">
        <v>590.31666666666661</v>
      </c>
      <c r="K95" s="31">
        <v>561.95000000000005</v>
      </c>
      <c r="L95" s="31">
        <v>537.20000000000005</v>
      </c>
      <c r="M95" s="31">
        <v>2.69706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1644.95</v>
      </c>
      <c r="D96" s="40">
        <v>1640.6666666666667</v>
      </c>
      <c r="E96" s="40">
        <v>1606.3333333333335</v>
      </c>
      <c r="F96" s="40">
        <v>1567.7166666666667</v>
      </c>
      <c r="G96" s="40">
        <v>1533.3833333333334</v>
      </c>
      <c r="H96" s="40">
        <v>1679.2833333333335</v>
      </c>
      <c r="I96" s="40">
        <v>1713.616666666667</v>
      </c>
      <c r="J96" s="40">
        <v>1752.2333333333336</v>
      </c>
      <c r="K96" s="31">
        <v>1675</v>
      </c>
      <c r="L96" s="31">
        <v>1602.05</v>
      </c>
      <c r="M96" s="31">
        <v>10.015940000000001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1535.6</v>
      </c>
      <c r="D97" s="40">
        <v>1543.8999999999999</v>
      </c>
      <c r="E97" s="40">
        <v>1520.2499999999998</v>
      </c>
      <c r="F97" s="40">
        <v>1504.8999999999999</v>
      </c>
      <c r="G97" s="40">
        <v>1481.2499999999998</v>
      </c>
      <c r="H97" s="40">
        <v>1559.2499999999998</v>
      </c>
      <c r="I97" s="40">
        <v>1582.8999999999999</v>
      </c>
      <c r="J97" s="40">
        <v>1598.2499999999998</v>
      </c>
      <c r="K97" s="31">
        <v>1567.55</v>
      </c>
      <c r="L97" s="31">
        <v>1528.55</v>
      </c>
      <c r="M97" s="31">
        <v>7.7416299999999998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638.1</v>
      </c>
      <c r="D98" s="40">
        <v>643.4</v>
      </c>
      <c r="E98" s="40">
        <v>626.79999999999995</v>
      </c>
      <c r="F98" s="40">
        <v>615.5</v>
      </c>
      <c r="G98" s="40">
        <v>598.9</v>
      </c>
      <c r="H98" s="40">
        <v>654.69999999999993</v>
      </c>
      <c r="I98" s="40">
        <v>671.30000000000007</v>
      </c>
      <c r="J98" s="40">
        <v>682.59999999999991</v>
      </c>
      <c r="K98" s="31">
        <v>660</v>
      </c>
      <c r="L98" s="31">
        <v>632.1</v>
      </c>
      <c r="M98" s="31">
        <v>13.28847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316.35000000000002</v>
      </c>
      <c r="D99" s="40">
        <v>320.25</v>
      </c>
      <c r="E99" s="40">
        <v>310.60000000000002</v>
      </c>
      <c r="F99" s="40">
        <v>304.85000000000002</v>
      </c>
      <c r="G99" s="40">
        <v>295.20000000000005</v>
      </c>
      <c r="H99" s="40">
        <v>326</v>
      </c>
      <c r="I99" s="40">
        <v>335.65</v>
      </c>
      <c r="J99" s="40">
        <v>341.4</v>
      </c>
      <c r="K99" s="31">
        <v>329.9</v>
      </c>
      <c r="L99" s="31">
        <v>314.5</v>
      </c>
      <c r="M99" s="31">
        <v>12.581110000000001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1276.1500000000001</v>
      </c>
      <c r="D100" s="40">
        <v>1274.9833333333333</v>
      </c>
      <c r="E100" s="40">
        <v>1251.1666666666667</v>
      </c>
      <c r="F100" s="40">
        <v>1226.1833333333334</v>
      </c>
      <c r="G100" s="40">
        <v>1202.3666666666668</v>
      </c>
      <c r="H100" s="40">
        <v>1299.9666666666667</v>
      </c>
      <c r="I100" s="40">
        <v>1323.7833333333333</v>
      </c>
      <c r="J100" s="40">
        <v>1348.7666666666667</v>
      </c>
      <c r="K100" s="31">
        <v>1298.8</v>
      </c>
      <c r="L100" s="31">
        <v>1250</v>
      </c>
      <c r="M100" s="31">
        <v>54.536830000000002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3217.75</v>
      </c>
      <c r="D101" s="40">
        <v>3209.9166666666665</v>
      </c>
      <c r="E101" s="40">
        <v>3159.8833333333332</v>
      </c>
      <c r="F101" s="40">
        <v>3102.0166666666669</v>
      </c>
      <c r="G101" s="40">
        <v>3051.9833333333336</v>
      </c>
      <c r="H101" s="40">
        <v>3267.7833333333328</v>
      </c>
      <c r="I101" s="40">
        <v>3317.8166666666666</v>
      </c>
      <c r="J101" s="40">
        <v>3375.6833333333325</v>
      </c>
      <c r="K101" s="31">
        <v>3259.95</v>
      </c>
      <c r="L101" s="31">
        <v>3152.05</v>
      </c>
      <c r="M101" s="31">
        <v>6.2065099999999997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1559.85</v>
      </c>
      <c r="D102" s="40">
        <v>1566.5166666666667</v>
      </c>
      <c r="E102" s="40">
        <v>1551.3333333333333</v>
      </c>
      <c r="F102" s="40">
        <v>1542.8166666666666</v>
      </c>
      <c r="G102" s="40">
        <v>1527.6333333333332</v>
      </c>
      <c r="H102" s="40">
        <v>1575.0333333333333</v>
      </c>
      <c r="I102" s="40">
        <v>1590.2166666666667</v>
      </c>
      <c r="J102" s="40">
        <v>1598.7333333333333</v>
      </c>
      <c r="K102" s="31">
        <v>1581.7</v>
      </c>
      <c r="L102" s="31">
        <v>1558</v>
      </c>
      <c r="M102" s="31">
        <v>43.908050000000003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730.15</v>
      </c>
      <c r="D103" s="40">
        <v>734.68333333333339</v>
      </c>
      <c r="E103" s="40">
        <v>722.46666666666681</v>
      </c>
      <c r="F103" s="40">
        <v>714.78333333333342</v>
      </c>
      <c r="G103" s="40">
        <v>702.56666666666683</v>
      </c>
      <c r="H103" s="40">
        <v>742.36666666666679</v>
      </c>
      <c r="I103" s="40">
        <v>754.58333333333348</v>
      </c>
      <c r="J103" s="40">
        <v>762.26666666666677</v>
      </c>
      <c r="K103" s="31">
        <v>746.9</v>
      </c>
      <c r="L103" s="31">
        <v>727</v>
      </c>
      <c r="M103" s="31">
        <v>14.47672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1407.2</v>
      </c>
      <c r="D104" s="40">
        <v>1423.1666666666667</v>
      </c>
      <c r="E104" s="40">
        <v>1384.0333333333335</v>
      </c>
      <c r="F104" s="40">
        <v>1360.8666666666668</v>
      </c>
      <c r="G104" s="40">
        <v>1321.7333333333336</v>
      </c>
      <c r="H104" s="40">
        <v>1446.3333333333335</v>
      </c>
      <c r="I104" s="40">
        <v>1485.4666666666667</v>
      </c>
      <c r="J104" s="40">
        <v>1508.6333333333334</v>
      </c>
      <c r="K104" s="31">
        <v>1462.3</v>
      </c>
      <c r="L104" s="31">
        <v>1400</v>
      </c>
      <c r="M104" s="31">
        <v>16.826730000000001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2889.5</v>
      </c>
      <c r="D105" s="40">
        <v>2894.35</v>
      </c>
      <c r="E105" s="40">
        <v>2868.7</v>
      </c>
      <c r="F105" s="40">
        <v>2847.9</v>
      </c>
      <c r="G105" s="40">
        <v>2822.25</v>
      </c>
      <c r="H105" s="40">
        <v>2915.1499999999996</v>
      </c>
      <c r="I105" s="40">
        <v>2940.8</v>
      </c>
      <c r="J105" s="40">
        <v>2961.5999999999995</v>
      </c>
      <c r="K105" s="31">
        <v>2920</v>
      </c>
      <c r="L105" s="31">
        <v>2873.55</v>
      </c>
      <c r="M105" s="31">
        <v>4.4223400000000002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444.4</v>
      </c>
      <c r="D106" s="40">
        <v>450.26666666666665</v>
      </c>
      <c r="E106" s="40">
        <v>436.5333333333333</v>
      </c>
      <c r="F106" s="40">
        <v>428.66666666666663</v>
      </c>
      <c r="G106" s="40">
        <v>414.93333333333328</v>
      </c>
      <c r="H106" s="40">
        <v>458.13333333333333</v>
      </c>
      <c r="I106" s="40">
        <v>471.86666666666667</v>
      </c>
      <c r="J106" s="40">
        <v>479.73333333333335</v>
      </c>
      <c r="K106" s="31">
        <v>464</v>
      </c>
      <c r="L106" s="31">
        <v>442.4</v>
      </c>
      <c r="M106" s="31">
        <v>180.31539000000001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1377.2</v>
      </c>
      <c r="D107" s="40">
        <v>1397.4666666666665</v>
      </c>
      <c r="E107" s="40">
        <v>1345.9333333333329</v>
      </c>
      <c r="F107" s="40">
        <v>1314.6666666666665</v>
      </c>
      <c r="G107" s="40">
        <v>1263.133333333333</v>
      </c>
      <c r="H107" s="40">
        <v>1428.7333333333329</v>
      </c>
      <c r="I107" s="40">
        <v>1480.2666666666662</v>
      </c>
      <c r="J107" s="40">
        <v>1511.5333333333328</v>
      </c>
      <c r="K107" s="31">
        <v>1449</v>
      </c>
      <c r="L107" s="31">
        <v>1366.2</v>
      </c>
      <c r="M107" s="31">
        <v>11.95729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272.5</v>
      </c>
      <c r="D108" s="40">
        <v>274.86666666666667</v>
      </c>
      <c r="E108" s="40">
        <v>267.73333333333335</v>
      </c>
      <c r="F108" s="40">
        <v>262.9666666666667</v>
      </c>
      <c r="G108" s="40">
        <v>255.83333333333337</v>
      </c>
      <c r="H108" s="40">
        <v>279.63333333333333</v>
      </c>
      <c r="I108" s="40">
        <v>286.76666666666665</v>
      </c>
      <c r="J108" s="40">
        <v>291.5333333333333</v>
      </c>
      <c r="K108" s="31">
        <v>282</v>
      </c>
      <c r="L108" s="31">
        <v>270.10000000000002</v>
      </c>
      <c r="M108" s="31">
        <v>62.786999999999999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2800.35</v>
      </c>
      <c r="D109" s="40">
        <v>2773.1333333333337</v>
      </c>
      <c r="E109" s="40">
        <v>2737.2666666666673</v>
      </c>
      <c r="F109" s="40">
        <v>2674.1833333333338</v>
      </c>
      <c r="G109" s="40">
        <v>2638.3166666666675</v>
      </c>
      <c r="H109" s="40">
        <v>2836.2166666666672</v>
      </c>
      <c r="I109" s="40">
        <v>2872.083333333333</v>
      </c>
      <c r="J109" s="40">
        <v>2935.166666666667</v>
      </c>
      <c r="K109" s="31">
        <v>2809</v>
      </c>
      <c r="L109" s="31">
        <v>2710.05</v>
      </c>
      <c r="M109" s="31">
        <v>26.7133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323.25</v>
      </c>
      <c r="D110" s="40">
        <v>327.33333333333331</v>
      </c>
      <c r="E110" s="40">
        <v>317.91666666666663</v>
      </c>
      <c r="F110" s="40">
        <v>312.58333333333331</v>
      </c>
      <c r="G110" s="40">
        <v>303.16666666666663</v>
      </c>
      <c r="H110" s="40">
        <v>332.66666666666663</v>
      </c>
      <c r="I110" s="40">
        <v>342.08333333333326</v>
      </c>
      <c r="J110" s="40">
        <v>347.41666666666663</v>
      </c>
      <c r="K110" s="31">
        <v>336.75</v>
      </c>
      <c r="L110" s="31">
        <v>322</v>
      </c>
      <c r="M110" s="31">
        <v>9.8940099999999997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2742.5</v>
      </c>
      <c r="D111" s="40">
        <v>2761.3833333333332</v>
      </c>
      <c r="E111" s="40">
        <v>2714.1166666666663</v>
      </c>
      <c r="F111" s="40">
        <v>2685.7333333333331</v>
      </c>
      <c r="G111" s="40">
        <v>2638.4666666666662</v>
      </c>
      <c r="H111" s="40">
        <v>2789.7666666666664</v>
      </c>
      <c r="I111" s="40">
        <v>2837.0333333333328</v>
      </c>
      <c r="J111" s="40">
        <v>2865.4166666666665</v>
      </c>
      <c r="K111" s="31">
        <v>2808.65</v>
      </c>
      <c r="L111" s="31">
        <v>2733</v>
      </c>
      <c r="M111" s="31">
        <v>20.57743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710</v>
      </c>
      <c r="D112" s="40">
        <v>712.30000000000007</v>
      </c>
      <c r="E112" s="40">
        <v>704.20000000000016</v>
      </c>
      <c r="F112" s="40">
        <v>698.40000000000009</v>
      </c>
      <c r="G112" s="40">
        <v>690.30000000000018</v>
      </c>
      <c r="H112" s="40">
        <v>718.10000000000014</v>
      </c>
      <c r="I112" s="40">
        <v>726.2</v>
      </c>
      <c r="J112" s="40">
        <v>732.00000000000011</v>
      </c>
      <c r="K112" s="31">
        <v>720.4</v>
      </c>
      <c r="L112" s="31">
        <v>706.5</v>
      </c>
      <c r="M112" s="31">
        <v>79.43459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1628.15</v>
      </c>
      <c r="D113" s="40">
        <v>1622.3833333333332</v>
      </c>
      <c r="E113" s="40">
        <v>1587.7666666666664</v>
      </c>
      <c r="F113" s="40">
        <v>1547.3833333333332</v>
      </c>
      <c r="G113" s="40">
        <v>1512.7666666666664</v>
      </c>
      <c r="H113" s="40">
        <v>1662.7666666666664</v>
      </c>
      <c r="I113" s="40">
        <v>1697.3833333333332</v>
      </c>
      <c r="J113" s="40">
        <v>1737.7666666666664</v>
      </c>
      <c r="K113" s="31">
        <v>1657</v>
      </c>
      <c r="L113" s="31">
        <v>1582</v>
      </c>
      <c r="M113" s="31">
        <v>12.235749999999999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678.55</v>
      </c>
      <c r="D114" s="40">
        <v>685.51666666666677</v>
      </c>
      <c r="E114" s="40">
        <v>669.03333333333353</v>
      </c>
      <c r="F114" s="40">
        <v>659.51666666666677</v>
      </c>
      <c r="G114" s="40">
        <v>643.03333333333353</v>
      </c>
      <c r="H114" s="40">
        <v>695.03333333333353</v>
      </c>
      <c r="I114" s="40">
        <v>711.51666666666688</v>
      </c>
      <c r="J114" s="40">
        <v>721.03333333333353</v>
      </c>
      <c r="K114" s="31">
        <v>702</v>
      </c>
      <c r="L114" s="31">
        <v>676</v>
      </c>
      <c r="M114" s="31">
        <v>5.1744899999999996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744.4</v>
      </c>
      <c r="D115" s="40">
        <v>739.33333333333337</v>
      </c>
      <c r="E115" s="40">
        <v>731.2166666666667</v>
      </c>
      <c r="F115" s="40">
        <v>718.0333333333333</v>
      </c>
      <c r="G115" s="40">
        <v>709.91666666666663</v>
      </c>
      <c r="H115" s="40">
        <v>752.51666666666677</v>
      </c>
      <c r="I115" s="40">
        <v>760.63333333333333</v>
      </c>
      <c r="J115" s="40">
        <v>773.81666666666683</v>
      </c>
      <c r="K115" s="31">
        <v>747.45</v>
      </c>
      <c r="L115" s="31">
        <v>726.15</v>
      </c>
      <c r="M115" s="31">
        <v>4.7387600000000001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47.85</v>
      </c>
      <c r="D116" s="40">
        <v>48.466666666666669</v>
      </c>
      <c r="E116" s="40">
        <v>46.983333333333334</v>
      </c>
      <c r="F116" s="40">
        <v>46.116666666666667</v>
      </c>
      <c r="G116" s="40">
        <v>44.633333333333333</v>
      </c>
      <c r="H116" s="40">
        <v>49.333333333333336</v>
      </c>
      <c r="I116" s="40">
        <v>50.81666666666667</v>
      </c>
      <c r="J116" s="40">
        <v>51.683333333333337</v>
      </c>
      <c r="K116" s="31">
        <v>49.95</v>
      </c>
      <c r="L116" s="31">
        <v>47.6</v>
      </c>
      <c r="M116" s="31">
        <v>265.94830000000002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233.75</v>
      </c>
      <c r="D117" s="40">
        <v>234.45000000000002</v>
      </c>
      <c r="E117" s="40">
        <v>229.55000000000004</v>
      </c>
      <c r="F117" s="40">
        <v>225.35000000000002</v>
      </c>
      <c r="G117" s="40">
        <v>220.45000000000005</v>
      </c>
      <c r="H117" s="40">
        <v>238.65000000000003</v>
      </c>
      <c r="I117" s="40">
        <v>243.55</v>
      </c>
      <c r="J117" s="40">
        <v>247.75000000000003</v>
      </c>
      <c r="K117" s="31">
        <v>239.35</v>
      </c>
      <c r="L117" s="31">
        <v>230.25</v>
      </c>
      <c r="M117" s="31">
        <v>703.90968999999996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215.6</v>
      </c>
      <c r="D118" s="40">
        <v>219.35</v>
      </c>
      <c r="E118" s="40">
        <v>210.25</v>
      </c>
      <c r="F118" s="40">
        <v>204.9</v>
      </c>
      <c r="G118" s="40">
        <v>195.8</v>
      </c>
      <c r="H118" s="40">
        <v>224.7</v>
      </c>
      <c r="I118" s="40">
        <v>233.79999999999995</v>
      </c>
      <c r="J118" s="40">
        <v>239.14999999999998</v>
      </c>
      <c r="K118" s="31">
        <v>228.45</v>
      </c>
      <c r="L118" s="31">
        <v>214</v>
      </c>
      <c r="M118" s="31">
        <v>125.84957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8099.85</v>
      </c>
      <c r="D119" s="40">
        <v>8246.2833333333328</v>
      </c>
      <c r="E119" s="40">
        <v>7903.5666666666657</v>
      </c>
      <c r="F119" s="40">
        <v>7707.2833333333328</v>
      </c>
      <c r="G119" s="40">
        <v>7364.5666666666657</v>
      </c>
      <c r="H119" s="40">
        <v>8442.5666666666657</v>
      </c>
      <c r="I119" s="40">
        <v>8785.2833333333328</v>
      </c>
      <c r="J119" s="40">
        <v>8981.5666666666657</v>
      </c>
      <c r="K119" s="31">
        <v>8589</v>
      </c>
      <c r="L119" s="31">
        <v>8050</v>
      </c>
      <c r="M119" s="31">
        <v>2.3952100000000001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161.05000000000001</v>
      </c>
      <c r="D120" s="40">
        <v>159.46666666666667</v>
      </c>
      <c r="E120" s="40">
        <v>149.38333333333333</v>
      </c>
      <c r="F120" s="40">
        <v>137.71666666666667</v>
      </c>
      <c r="G120" s="40">
        <v>127.63333333333333</v>
      </c>
      <c r="H120" s="40">
        <v>171.13333333333333</v>
      </c>
      <c r="I120" s="40">
        <v>181.21666666666664</v>
      </c>
      <c r="J120" s="40">
        <v>192.88333333333333</v>
      </c>
      <c r="K120" s="31">
        <v>169.55</v>
      </c>
      <c r="L120" s="31">
        <v>147.80000000000001</v>
      </c>
      <c r="M120" s="31">
        <v>463.73514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114.6</v>
      </c>
      <c r="D121" s="40">
        <v>115.56666666666668</v>
      </c>
      <c r="E121" s="40">
        <v>113.43333333333335</v>
      </c>
      <c r="F121" s="40">
        <v>112.26666666666668</v>
      </c>
      <c r="G121" s="40">
        <v>110.13333333333335</v>
      </c>
      <c r="H121" s="40">
        <v>116.73333333333335</v>
      </c>
      <c r="I121" s="40">
        <v>118.86666666666667</v>
      </c>
      <c r="J121" s="40">
        <v>120.03333333333335</v>
      </c>
      <c r="K121" s="31">
        <v>117.7</v>
      </c>
      <c r="L121" s="31">
        <v>114.4</v>
      </c>
      <c r="M121" s="31">
        <v>91.709239999999994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3707.9</v>
      </c>
      <c r="D122" s="40">
        <v>3745.6333333333337</v>
      </c>
      <c r="E122" s="40">
        <v>3642.4666666666672</v>
      </c>
      <c r="F122" s="40">
        <v>3577.0333333333333</v>
      </c>
      <c r="G122" s="40">
        <v>3473.8666666666668</v>
      </c>
      <c r="H122" s="40">
        <v>3811.0666666666675</v>
      </c>
      <c r="I122" s="40">
        <v>3914.2333333333345</v>
      </c>
      <c r="J122" s="40">
        <v>3979.6666666666679</v>
      </c>
      <c r="K122" s="31">
        <v>3848.8</v>
      </c>
      <c r="L122" s="31">
        <v>3680.2</v>
      </c>
      <c r="M122" s="31">
        <v>46.955109999999998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543.45000000000005</v>
      </c>
      <c r="D123" s="40">
        <v>546.44999999999993</v>
      </c>
      <c r="E123" s="40">
        <v>534.49999999999989</v>
      </c>
      <c r="F123" s="40">
        <v>525.54999999999995</v>
      </c>
      <c r="G123" s="40">
        <v>513.59999999999991</v>
      </c>
      <c r="H123" s="40">
        <v>555.39999999999986</v>
      </c>
      <c r="I123" s="40">
        <v>567.34999999999991</v>
      </c>
      <c r="J123" s="40">
        <v>576.29999999999984</v>
      </c>
      <c r="K123" s="31">
        <v>558.4</v>
      </c>
      <c r="L123" s="31">
        <v>537.5</v>
      </c>
      <c r="M123" s="31">
        <v>19.020409999999998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263.05</v>
      </c>
      <c r="D124" s="40">
        <v>266.23333333333335</v>
      </c>
      <c r="E124" s="40">
        <v>258.31666666666672</v>
      </c>
      <c r="F124" s="40">
        <v>253.58333333333337</v>
      </c>
      <c r="G124" s="40">
        <v>245.66666666666674</v>
      </c>
      <c r="H124" s="40">
        <v>270.9666666666667</v>
      </c>
      <c r="I124" s="40">
        <v>278.88333333333333</v>
      </c>
      <c r="J124" s="40">
        <v>283.61666666666667</v>
      </c>
      <c r="K124" s="31">
        <v>274.14999999999998</v>
      </c>
      <c r="L124" s="31">
        <v>261.5</v>
      </c>
      <c r="M124" s="31">
        <v>53.64134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1089.95</v>
      </c>
      <c r="D125" s="40">
        <v>1102.3166666666668</v>
      </c>
      <c r="E125" s="40">
        <v>1072.2333333333336</v>
      </c>
      <c r="F125" s="40">
        <v>1054.5166666666667</v>
      </c>
      <c r="G125" s="40">
        <v>1024.4333333333334</v>
      </c>
      <c r="H125" s="40">
        <v>1120.0333333333338</v>
      </c>
      <c r="I125" s="40">
        <v>1150.1166666666672</v>
      </c>
      <c r="J125" s="40">
        <v>1167.8333333333339</v>
      </c>
      <c r="K125" s="31">
        <v>1132.4000000000001</v>
      </c>
      <c r="L125" s="31">
        <v>1084.5999999999999</v>
      </c>
      <c r="M125" s="31">
        <v>29.541789999999999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6595.45</v>
      </c>
      <c r="D126" s="40">
        <v>6643.4833333333336</v>
      </c>
      <c r="E126" s="40">
        <v>6511.9666666666672</v>
      </c>
      <c r="F126" s="40">
        <v>6428.4833333333336</v>
      </c>
      <c r="G126" s="40">
        <v>6296.9666666666672</v>
      </c>
      <c r="H126" s="40">
        <v>6726.9666666666672</v>
      </c>
      <c r="I126" s="40">
        <v>6858.4833333333336</v>
      </c>
      <c r="J126" s="40">
        <v>6941.9666666666672</v>
      </c>
      <c r="K126" s="31">
        <v>6775</v>
      </c>
      <c r="L126" s="31">
        <v>6560</v>
      </c>
      <c r="M126" s="31">
        <v>4.9741799999999996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1687.85</v>
      </c>
      <c r="D127" s="40">
        <v>1691.1666666666667</v>
      </c>
      <c r="E127" s="40">
        <v>1674.6333333333334</v>
      </c>
      <c r="F127" s="40">
        <v>1661.4166666666667</v>
      </c>
      <c r="G127" s="40">
        <v>1644.8833333333334</v>
      </c>
      <c r="H127" s="40">
        <v>1704.3833333333334</v>
      </c>
      <c r="I127" s="40">
        <v>1720.9166666666667</v>
      </c>
      <c r="J127" s="40">
        <v>1734.1333333333334</v>
      </c>
      <c r="K127" s="31">
        <v>1707.7</v>
      </c>
      <c r="L127" s="31">
        <v>1677.95</v>
      </c>
      <c r="M127" s="31">
        <v>56.607430000000001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2169.5</v>
      </c>
      <c r="D128" s="40">
        <v>2171.75</v>
      </c>
      <c r="E128" s="40">
        <v>2139</v>
      </c>
      <c r="F128" s="40">
        <v>2108.5</v>
      </c>
      <c r="G128" s="40">
        <v>2075.75</v>
      </c>
      <c r="H128" s="40">
        <v>2202.25</v>
      </c>
      <c r="I128" s="40">
        <v>2235</v>
      </c>
      <c r="J128" s="40">
        <v>2265.5</v>
      </c>
      <c r="K128" s="31">
        <v>2204.5</v>
      </c>
      <c r="L128" s="31">
        <v>2141.25</v>
      </c>
      <c r="M128" s="31">
        <v>28.602630000000001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2411.9499999999998</v>
      </c>
      <c r="D129" s="40">
        <v>2443.3833333333332</v>
      </c>
      <c r="E129" s="40">
        <v>2368.9166666666665</v>
      </c>
      <c r="F129" s="40">
        <v>2325.8833333333332</v>
      </c>
      <c r="G129" s="40">
        <v>2251.4166666666665</v>
      </c>
      <c r="H129" s="40">
        <v>2486.4166666666665</v>
      </c>
      <c r="I129" s="40">
        <v>2560.8833333333337</v>
      </c>
      <c r="J129" s="40">
        <v>2603.9166666666665</v>
      </c>
      <c r="K129" s="31">
        <v>2517.85</v>
      </c>
      <c r="L129" s="31">
        <v>2400.35</v>
      </c>
      <c r="M129" s="31">
        <v>2.5137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330.8</v>
      </c>
      <c r="D130" s="40">
        <v>328.78333333333336</v>
      </c>
      <c r="E130" s="40">
        <v>317.9666666666667</v>
      </c>
      <c r="F130" s="40">
        <v>305.13333333333333</v>
      </c>
      <c r="G130" s="40">
        <v>294.31666666666666</v>
      </c>
      <c r="H130" s="40">
        <v>341.61666666666673</v>
      </c>
      <c r="I130" s="40">
        <v>352.43333333333345</v>
      </c>
      <c r="J130" s="40">
        <v>365.26666666666677</v>
      </c>
      <c r="K130" s="31">
        <v>339.6</v>
      </c>
      <c r="L130" s="31">
        <v>315.95</v>
      </c>
      <c r="M130" s="31">
        <v>16.037980000000001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633.20000000000005</v>
      </c>
      <c r="D131" s="40">
        <v>643.73333333333323</v>
      </c>
      <c r="E131" s="40">
        <v>617.56666666666649</v>
      </c>
      <c r="F131" s="40">
        <v>601.93333333333328</v>
      </c>
      <c r="G131" s="40">
        <v>575.76666666666654</v>
      </c>
      <c r="H131" s="40">
        <v>659.36666666666645</v>
      </c>
      <c r="I131" s="40">
        <v>685.53333333333319</v>
      </c>
      <c r="J131" s="40">
        <v>701.1666666666664</v>
      </c>
      <c r="K131" s="31">
        <v>669.9</v>
      </c>
      <c r="L131" s="31">
        <v>628.1</v>
      </c>
      <c r="M131" s="31">
        <v>103.40873999999999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351.1</v>
      </c>
      <c r="D132" s="40">
        <v>359.5333333333333</v>
      </c>
      <c r="E132" s="40">
        <v>340.56666666666661</v>
      </c>
      <c r="F132" s="40">
        <v>330.0333333333333</v>
      </c>
      <c r="G132" s="40">
        <v>311.06666666666661</v>
      </c>
      <c r="H132" s="40">
        <v>370.06666666666661</v>
      </c>
      <c r="I132" s="40">
        <v>389.0333333333333</v>
      </c>
      <c r="J132" s="40">
        <v>399.56666666666661</v>
      </c>
      <c r="K132" s="31">
        <v>378.5</v>
      </c>
      <c r="L132" s="31">
        <v>349</v>
      </c>
      <c r="M132" s="31">
        <v>186.57173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4083.35</v>
      </c>
      <c r="D133" s="40">
        <v>4104.8166666666666</v>
      </c>
      <c r="E133" s="40">
        <v>4008.6333333333332</v>
      </c>
      <c r="F133" s="40">
        <v>3933.9166666666665</v>
      </c>
      <c r="G133" s="40">
        <v>3837.7333333333331</v>
      </c>
      <c r="H133" s="40">
        <v>4179.5333333333328</v>
      </c>
      <c r="I133" s="40">
        <v>4275.7166666666653</v>
      </c>
      <c r="J133" s="40">
        <v>4350.4333333333334</v>
      </c>
      <c r="K133" s="31">
        <v>4201</v>
      </c>
      <c r="L133" s="31">
        <v>4030.1</v>
      </c>
      <c r="M133" s="31">
        <v>5.5467199999999997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2001.45</v>
      </c>
      <c r="D134" s="40">
        <v>2006.6666666666667</v>
      </c>
      <c r="E134" s="40">
        <v>1976.1333333333334</v>
      </c>
      <c r="F134" s="40">
        <v>1950.8166666666666</v>
      </c>
      <c r="G134" s="40">
        <v>1920.2833333333333</v>
      </c>
      <c r="H134" s="40">
        <v>2031.9833333333336</v>
      </c>
      <c r="I134" s="40">
        <v>2062.5166666666669</v>
      </c>
      <c r="J134" s="40">
        <v>2087.8333333333339</v>
      </c>
      <c r="K134" s="31">
        <v>2037.2</v>
      </c>
      <c r="L134" s="31">
        <v>1981.35</v>
      </c>
      <c r="M134" s="31">
        <v>58.810890000000001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83.8</v>
      </c>
      <c r="D135" s="40">
        <v>84.733333333333334</v>
      </c>
      <c r="E135" s="40">
        <v>82.566666666666663</v>
      </c>
      <c r="F135" s="40">
        <v>81.333333333333329</v>
      </c>
      <c r="G135" s="40">
        <v>79.166666666666657</v>
      </c>
      <c r="H135" s="40">
        <v>85.966666666666669</v>
      </c>
      <c r="I135" s="40">
        <v>88.133333333333326</v>
      </c>
      <c r="J135" s="40">
        <v>89.366666666666674</v>
      </c>
      <c r="K135" s="31">
        <v>86.9</v>
      </c>
      <c r="L135" s="31">
        <v>83.5</v>
      </c>
      <c r="M135" s="31">
        <v>60.522559999999999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4452.6499999999996</v>
      </c>
      <c r="D136" s="40">
        <v>4502.5666666666666</v>
      </c>
      <c r="E136" s="40">
        <v>4371.2333333333336</v>
      </c>
      <c r="F136" s="40">
        <v>4289.8166666666666</v>
      </c>
      <c r="G136" s="40">
        <v>4158.4833333333336</v>
      </c>
      <c r="H136" s="40">
        <v>4583.9833333333336</v>
      </c>
      <c r="I136" s="40">
        <v>4715.3166666666675</v>
      </c>
      <c r="J136" s="40">
        <v>4796.7333333333336</v>
      </c>
      <c r="K136" s="31">
        <v>4633.8999999999996</v>
      </c>
      <c r="L136" s="31">
        <v>4421.1499999999996</v>
      </c>
      <c r="M136" s="31">
        <v>2.6323300000000001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404.4</v>
      </c>
      <c r="D137" s="40">
        <v>407.83333333333331</v>
      </c>
      <c r="E137" s="40">
        <v>397.66666666666663</v>
      </c>
      <c r="F137" s="40">
        <v>390.93333333333334</v>
      </c>
      <c r="G137" s="40">
        <v>380.76666666666665</v>
      </c>
      <c r="H137" s="40">
        <v>414.56666666666661</v>
      </c>
      <c r="I137" s="40">
        <v>424.73333333333323</v>
      </c>
      <c r="J137" s="40">
        <v>431.46666666666658</v>
      </c>
      <c r="K137" s="31">
        <v>418</v>
      </c>
      <c r="L137" s="31">
        <v>401.1</v>
      </c>
      <c r="M137" s="31">
        <v>27.54504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5547.45</v>
      </c>
      <c r="D138" s="40">
        <v>5607.6000000000013</v>
      </c>
      <c r="E138" s="40">
        <v>5416.2000000000025</v>
      </c>
      <c r="F138" s="40">
        <v>5284.9500000000016</v>
      </c>
      <c r="G138" s="40">
        <v>5093.5500000000029</v>
      </c>
      <c r="H138" s="40">
        <v>5738.8500000000022</v>
      </c>
      <c r="I138" s="40">
        <v>5930.2500000000018</v>
      </c>
      <c r="J138" s="40">
        <v>6061.5000000000018</v>
      </c>
      <c r="K138" s="31">
        <v>5799</v>
      </c>
      <c r="L138" s="31">
        <v>5476.35</v>
      </c>
      <c r="M138" s="31">
        <v>2.40211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1704.35</v>
      </c>
      <c r="D139" s="40">
        <v>1713.1000000000001</v>
      </c>
      <c r="E139" s="40">
        <v>1691.2000000000003</v>
      </c>
      <c r="F139" s="40">
        <v>1678.0500000000002</v>
      </c>
      <c r="G139" s="40">
        <v>1656.1500000000003</v>
      </c>
      <c r="H139" s="40">
        <v>1726.2500000000002</v>
      </c>
      <c r="I139" s="40">
        <v>1748.1500000000003</v>
      </c>
      <c r="J139" s="40">
        <v>1761.3000000000002</v>
      </c>
      <c r="K139" s="31">
        <v>1735</v>
      </c>
      <c r="L139" s="31">
        <v>1699.95</v>
      </c>
      <c r="M139" s="31">
        <v>18.20374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632.95000000000005</v>
      </c>
      <c r="D140" s="40">
        <v>637.25</v>
      </c>
      <c r="E140" s="40">
        <v>625.70000000000005</v>
      </c>
      <c r="F140" s="40">
        <v>618.45000000000005</v>
      </c>
      <c r="G140" s="40">
        <v>606.90000000000009</v>
      </c>
      <c r="H140" s="40">
        <v>644.5</v>
      </c>
      <c r="I140" s="40">
        <v>656.05</v>
      </c>
      <c r="J140" s="40">
        <v>663.3</v>
      </c>
      <c r="K140" s="31">
        <v>648.79999999999995</v>
      </c>
      <c r="L140" s="31">
        <v>630</v>
      </c>
      <c r="M140" s="31">
        <v>16.924230000000001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933.75</v>
      </c>
      <c r="D141" s="40">
        <v>929.2166666666667</v>
      </c>
      <c r="E141" s="40">
        <v>916.53333333333342</v>
      </c>
      <c r="F141" s="40">
        <v>899.31666666666672</v>
      </c>
      <c r="G141" s="40">
        <v>886.63333333333344</v>
      </c>
      <c r="H141" s="40">
        <v>946.43333333333339</v>
      </c>
      <c r="I141" s="40">
        <v>959.11666666666679</v>
      </c>
      <c r="J141" s="40">
        <v>976.33333333333337</v>
      </c>
      <c r="K141" s="31">
        <v>941.9</v>
      </c>
      <c r="L141" s="31">
        <v>912</v>
      </c>
      <c r="M141" s="31">
        <v>34.907530000000001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78875.45</v>
      </c>
      <c r="D142" s="40">
        <v>79111.816666666666</v>
      </c>
      <c r="E142" s="40">
        <v>78273.633333333331</v>
      </c>
      <c r="F142" s="40">
        <v>77671.816666666666</v>
      </c>
      <c r="G142" s="40">
        <v>76833.633333333331</v>
      </c>
      <c r="H142" s="40">
        <v>79713.633333333331</v>
      </c>
      <c r="I142" s="40">
        <v>80551.816666666651</v>
      </c>
      <c r="J142" s="40">
        <v>81153.633333333331</v>
      </c>
      <c r="K142" s="31">
        <v>79950</v>
      </c>
      <c r="L142" s="31">
        <v>78510</v>
      </c>
      <c r="M142" s="31">
        <v>0.11737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1107.55</v>
      </c>
      <c r="D143" s="40">
        <v>1117.7333333333333</v>
      </c>
      <c r="E143" s="40">
        <v>1091.8166666666666</v>
      </c>
      <c r="F143" s="40">
        <v>1076.0833333333333</v>
      </c>
      <c r="G143" s="40">
        <v>1050.1666666666665</v>
      </c>
      <c r="H143" s="40">
        <v>1133.4666666666667</v>
      </c>
      <c r="I143" s="40">
        <v>1159.3833333333332</v>
      </c>
      <c r="J143" s="40">
        <v>1175.1166666666668</v>
      </c>
      <c r="K143" s="31">
        <v>1143.6500000000001</v>
      </c>
      <c r="L143" s="31">
        <v>1102</v>
      </c>
      <c r="M143" s="31">
        <v>2.9308000000000001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176.2</v>
      </c>
      <c r="D144" s="40">
        <v>177.45000000000002</v>
      </c>
      <c r="E144" s="40">
        <v>174.00000000000003</v>
      </c>
      <c r="F144" s="40">
        <v>171.8</v>
      </c>
      <c r="G144" s="40">
        <v>168.35000000000002</v>
      </c>
      <c r="H144" s="40">
        <v>179.65000000000003</v>
      </c>
      <c r="I144" s="40">
        <v>183.10000000000002</v>
      </c>
      <c r="J144" s="40">
        <v>185.30000000000004</v>
      </c>
      <c r="K144" s="31">
        <v>180.9</v>
      </c>
      <c r="L144" s="31">
        <v>175.25</v>
      </c>
      <c r="M144" s="31">
        <v>69.029719999999998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738.05</v>
      </c>
      <c r="D145" s="40">
        <v>742.25</v>
      </c>
      <c r="E145" s="40">
        <v>728</v>
      </c>
      <c r="F145" s="40">
        <v>717.95</v>
      </c>
      <c r="G145" s="40">
        <v>703.7</v>
      </c>
      <c r="H145" s="40">
        <v>752.3</v>
      </c>
      <c r="I145" s="40">
        <v>766.55</v>
      </c>
      <c r="J145" s="40">
        <v>776.59999999999991</v>
      </c>
      <c r="K145" s="31">
        <v>756.5</v>
      </c>
      <c r="L145" s="31">
        <v>732.2</v>
      </c>
      <c r="M145" s="31">
        <v>29.333749999999998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161.4</v>
      </c>
      <c r="D146" s="40">
        <v>162.6</v>
      </c>
      <c r="E146" s="40">
        <v>159.79999999999998</v>
      </c>
      <c r="F146" s="40">
        <v>158.19999999999999</v>
      </c>
      <c r="G146" s="40">
        <v>155.39999999999998</v>
      </c>
      <c r="H146" s="40">
        <v>164.2</v>
      </c>
      <c r="I146" s="40">
        <v>167</v>
      </c>
      <c r="J146" s="40">
        <v>168.6</v>
      </c>
      <c r="K146" s="31">
        <v>165.4</v>
      </c>
      <c r="L146" s="31">
        <v>161</v>
      </c>
      <c r="M146" s="31">
        <v>46.845700000000001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567.45000000000005</v>
      </c>
      <c r="D147" s="40">
        <v>565.15</v>
      </c>
      <c r="E147" s="40">
        <v>558.29999999999995</v>
      </c>
      <c r="F147" s="40">
        <v>549.15</v>
      </c>
      <c r="G147" s="40">
        <v>542.29999999999995</v>
      </c>
      <c r="H147" s="40">
        <v>574.29999999999995</v>
      </c>
      <c r="I147" s="40">
        <v>581.15000000000009</v>
      </c>
      <c r="J147" s="40">
        <v>590.29999999999995</v>
      </c>
      <c r="K147" s="31">
        <v>572</v>
      </c>
      <c r="L147" s="31">
        <v>556</v>
      </c>
      <c r="M147" s="31">
        <v>38.666910000000001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6950.4</v>
      </c>
      <c r="D148" s="40">
        <v>6957.3499999999995</v>
      </c>
      <c r="E148" s="40">
        <v>6899.2499999999991</v>
      </c>
      <c r="F148" s="40">
        <v>6848.0999999999995</v>
      </c>
      <c r="G148" s="40">
        <v>6789.9999999999991</v>
      </c>
      <c r="H148" s="40">
        <v>7008.4999999999991</v>
      </c>
      <c r="I148" s="40">
        <v>7066.5999999999995</v>
      </c>
      <c r="J148" s="40">
        <v>7117.7499999999991</v>
      </c>
      <c r="K148" s="31">
        <v>7015.45</v>
      </c>
      <c r="L148" s="31">
        <v>6906.2</v>
      </c>
      <c r="M148" s="31">
        <v>5.5040500000000003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1048</v>
      </c>
      <c r="D149" s="40">
        <v>1056.6833333333334</v>
      </c>
      <c r="E149" s="40">
        <v>1033.2666666666669</v>
      </c>
      <c r="F149" s="40">
        <v>1018.5333333333335</v>
      </c>
      <c r="G149" s="40">
        <v>995.11666666666702</v>
      </c>
      <c r="H149" s="40">
        <v>1071.4166666666667</v>
      </c>
      <c r="I149" s="40">
        <v>1094.8333333333333</v>
      </c>
      <c r="J149" s="40">
        <v>1109.5666666666666</v>
      </c>
      <c r="K149" s="31">
        <v>1080.0999999999999</v>
      </c>
      <c r="L149" s="31">
        <v>1041.95</v>
      </c>
      <c r="M149" s="31">
        <v>6.1610800000000001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4124.25</v>
      </c>
      <c r="D150" s="40">
        <v>4170.666666666667</v>
      </c>
      <c r="E150" s="40">
        <v>4062.3333333333339</v>
      </c>
      <c r="F150" s="40">
        <v>4000.416666666667</v>
      </c>
      <c r="G150" s="40">
        <v>3892.0833333333339</v>
      </c>
      <c r="H150" s="40">
        <v>4232.5833333333339</v>
      </c>
      <c r="I150" s="40">
        <v>4340.9166666666679</v>
      </c>
      <c r="J150" s="40">
        <v>4402.8333333333339</v>
      </c>
      <c r="K150" s="31">
        <v>4279</v>
      </c>
      <c r="L150" s="31">
        <v>4108.75</v>
      </c>
      <c r="M150" s="31">
        <v>10.261760000000001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3106.7</v>
      </c>
      <c r="D151" s="40">
        <v>3156.0499999999997</v>
      </c>
      <c r="E151" s="40">
        <v>3042.0999999999995</v>
      </c>
      <c r="F151" s="40">
        <v>2977.4999999999995</v>
      </c>
      <c r="G151" s="40">
        <v>2863.5499999999993</v>
      </c>
      <c r="H151" s="40">
        <v>3220.6499999999996</v>
      </c>
      <c r="I151" s="40">
        <v>3334.5999999999995</v>
      </c>
      <c r="J151" s="40">
        <v>3399.2</v>
      </c>
      <c r="K151" s="31">
        <v>3270</v>
      </c>
      <c r="L151" s="31">
        <v>3091.45</v>
      </c>
      <c r="M151" s="31">
        <v>6.6439199999999996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1475.45</v>
      </c>
      <c r="D152" s="40">
        <v>1481.1499999999999</v>
      </c>
      <c r="E152" s="40">
        <v>1446.2999999999997</v>
      </c>
      <c r="F152" s="40">
        <v>1417.1499999999999</v>
      </c>
      <c r="G152" s="40">
        <v>1382.2999999999997</v>
      </c>
      <c r="H152" s="40">
        <v>1510.2999999999997</v>
      </c>
      <c r="I152" s="40">
        <v>1545.1499999999996</v>
      </c>
      <c r="J152" s="40">
        <v>1574.2999999999997</v>
      </c>
      <c r="K152" s="31">
        <v>1516</v>
      </c>
      <c r="L152" s="31">
        <v>1452</v>
      </c>
      <c r="M152" s="31">
        <v>6.3616099999999998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923.9</v>
      </c>
      <c r="D153" s="40">
        <v>928.2833333333333</v>
      </c>
      <c r="E153" s="40">
        <v>916.66666666666663</v>
      </c>
      <c r="F153" s="40">
        <v>909.43333333333328</v>
      </c>
      <c r="G153" s="40">
        <v>897.81666666666661</v>
      </c>
      <c r="H153" s="40">
        <v>935.51666666666665</v>
      </c>
      <c r="I153" s="40">
        <v>947.13333333333344</v>
      </c>
      <c r="J153" s="40">
        <v>954.36666666666667</v>
      </c>
      <c r="K153" s="31">
        <v>939.9</v>
      </c>
      <c r="L153" s="31">
        <v>921.05</v>
      </c>
      <c r="M153" s="31">
        <v>1.6535500000000001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136</v>
      </c>
      <c r="D154" s="40">
        <v>138.06666666666666</v>
      </c>
      <c r="E154" s="40">
        <v>132.93333333333334</v>
      </c>
      <c r="F154" s="40">
        <v>129.86666666666667</v>
      </c>
      <c r="G154" s="40">
        <v>124.73333333333335</v>
      </c>
      <c r="H154" s="40">
        <v>141.13333333333333</v>
      </c>
      <c r="I154" s="40">
        <v>146.26666666666665</v>
      </c>
      <c r="J154" s="40">
        <v>149.33333333333331</v>
      </c>
      <c r="K154" s="31">
        <v>143.19999999999999</v>
      </c>
      <c r="L154" s="31">
        <v>135</v>
      </c>
      <c r="M154" s="31">
        <v>228.77537000000001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122.7</v>
      </c>
      <c r="D155" s="40">
        <v>122.81666666666666</v>
      </c>
      <c r="E155" s="40">
        <v>121.68333333333332</v>
      </c>
      <c r="F155" s="40">
        <v>120.66666666666666</v>
      </c>
      <c r="G155" s="40">
        <v>119.53333333333332</v>
      </c>
      <c r="H155" s="40">
        <v>123.83333333333333</v>
      </c>
      <c r="I155" s="40">
        <v>124.96666666666665</v>
      </c>
      <c r="J155" s="40">
        <v>125.98333333333333</v>
      </c>
      <c r="K155" s="31">
        <v>123.95</v>
      </c>
      <c r="L155" s="31">
        <v>121.8</v>
      </c>
      <c r="M155" s="31">
        <v>74.313590000000005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3713.85</v>
      </c>
      <c r="D156" s="40">
        <v>3759.9500000000003</v>
      </c>
      <c r="E156" s="40">
        <v>3659.9000000000005</v>
      </c>
      <c r="F156" s="40">
        <v>3605.9500000000003</v>
      </c>
      <c r="G156" s="40">
        <v>3505.9000000000005</v>
      </c>
      <c r="H156" s="40">
        <v>3813.9000000000005</v>
      </c>
      <c r="I156" s="40">
        <v>3913.9500000000007</v>
      </c>
      <c r="J156" s="40">
        <v>3967.9000000000005</v>
      </c>
      <c r="K156" s="31">
        <v>3860</v>
      </c>
      <c r="L156" s="31">
        <v>3706</v>
      </c>
      <c r="M156" s="31">
        <v>2.3008899999999999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20322.599999999999</v>
      </c>
      <c r="D157" s="40">
        <v>20269.866666666665</v>
      </c>
      <c r="E157" s="40">
        <v>20153.73333333333</v>
      </c>
      <c r="F157" s="40">
        <v>19984.866666666665</v>
      </c>
      <c r="G157" s="40">
        <v>19868.73333333333</v>
      </c>
      <c r="H157" s="40">
        <v>20438.73333333333</v>
      </c>
      <c r="I157" s="40">
        <v>20554.866666666669</v>
      </c>
      <c r="J157" s="40">
        <v>20723.73333333333</v>
      </c>
      <c r="K157" s="31">
        <v>20386</v>
      </c>
      <c r="L157" s="31">
        <v>20101</v>
      </c>
      <c r="M157" s="31">
        <v>0.91513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434.4</v>
      </c>
      <c r="D158" s="40">
        <v>434.63333333333338</v>
      </c>
      <c r="E158" s="40">
        <v>429.76666666666677</v>
      </c>
      <c r="F158" s="40">
        <v>425.13333333333338</v>
      </c>
      <c r="G158" s="40">
        <v>420.26666666666677</v>
      </c>
      <c r="H158" s="40">
        <v>439.26666666666677</v>
      </c>
      <c r="I158" s="40">
        <v>444.13333333333344</v>
      </c>
      <c r="J158" s="40">
        <v>448.76666666666677</v>
      </c>
      <c r="K158" s="31">
        <v>439.5</v>
      </c>
      <c r="L158" s="31">
        <v>430</v>
      </c>
      <c r="M158" s="31">
        <v>11.53389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717.55</v>
      </c>
      <c r="D159" s="40">
        <v>721.51666666666677</v>
      </c>
      <c r="E159" s="40">
        <v>706.03333333333353</v>
      </c>
      <c r="F159" s="40">
        <v>694.51666666666677</v>
      </c>
      <c r="G159" s="40">
        <v>679.03333333333353</v>
      </c>
      <c r="H159" s="40">
        <v>733.03333333333353</v>
      </c>
      <c r="I159" s="40">
        <v>748.51666666666688</v>
      </c>
      <c r="J159" s="40">
        <v>760.03333333333353</v>
      </c>
      <c r="K159" s="31">
        <v>737</v>
      </c>
      <c r="L159" s="31">
        <v>710</v>
      </c>
      <c r="M159" s="31">
        <v>10.119809999999999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128.5</v>
      </c>
      <c r="D160" s="40">
        <v>127.64999999999999</v>
      </c>
      <c r="E160" s="40">
        <v>125.89999999999998</v>
      </c>
      <c r="F160" s="40">
        <v>123.29999999999998</v>
      </c>
      <c r="G160" s="40">
        <v>121.54999999999997</v>
      </c>
      <c r="H160" s="40">
        <v>130.25</v>
      </c>
      <c r="I160" s="40">
        <v>132</v>
      </c>
      <c r="J160" s="40">
        <v>134.6</v>
      </c>
      <c r="K160" s="31">
        <v>129.4</v>
      </c>
      <c r="L160" s="31">
        <v>125.05</v>
      </c>
      <c r="M160" s="31">
        <v>298.57432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195.15</v>
      </c>
      <c r="D161" s="40">
        <v>197.43333333333331</v>
      </c>
      <c r="E161" s="40">
        <v>191.01666666666662</v>
      </c>
      <c r="F161" s="40">
        <v>186.88333333333333</v>
      </c>
      <c r="G161" s="40">
        <v>180.46666666666664</v>
      </c>
      <c r="H161" s="40">
        <v>201.56666666666661</v>
      </c>
      <c r="I161" s="40">
        <v>207.98333333333329</v>
      </c>
      <c r="J161" s="40">
        <v>212.11666666666659</v>
      </c>
      <c r="K161" s="31">
        <v>203.85</v>
      </c>
      <c r="L161" s="31">
        <v>193.3</v>
      </c>
      <c r="M161" s="31">
        <v>10.52258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3247</v>
      </c>
      <c r="D162" s="40">
        <v>3304.9833333333336</v>
      </c>
      <c r="E162" s="40">
        <v>3166.0166666666673</v>
      </c>
      <c r="F162" s="40">
        <v>3085.0333333333338</v>
      </c>
      <c r="G162" s="40">
        <v>2946.0666666666675</v>
      </c>
      <c r="H162" s="40">
        <v>3385.9666666666672</v>
      </c>
      <c r="I162" s="40">
        <v>3524.9333333333334</v>
      </c>
      <c r="J162" s="40">
        <v>3605.916666666667</v>
      </c>
      <c r="K162" s="31">
        <v>3443.95</v>
      </c>
      <c r="L162" s="31">
        <v>3224</v>
      </c>
      <c r="M162" s="31">
        <v>3.8437700000000001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32714.25</v>
      </c>
      <c r="D163" s="40">
        <v>32802.400000000001</v>
      </c>
      <c r="E163" s="40">
        <v>32470.950000000004</v>
      </c>
      <c r="F163" s="40">
        <v>32227.65</v>
      </c>
      <c r="G163" s="40">
        <v>31896.200000000004</v>
      </c>
      <c r="H163" s="40">
        <v>33045.700000000004</v>
      </c>
      <c r="I163" s="40">
        <v>33377.15</v>
      </c>
      <c r="J163" s="40">
        <v>33620.450000000004</v>
      </c>
      <c r="K163" s="31">
        <v>33133.85</v>
      </c>
      <c r="L163" s="31">
        <v>32559.1</v>
      </c>
      <c r="M163" s="31">
        <v>0.1371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228.3</v>
      </c>
      <c r="D164" s="40">
        <v>228.81666666666669</v>
      </c>
      <c r="E164" s="40">
        <v>226.43333333333339</v>
      </c>
      <c r="F164" s="40">
        <v>224.56666666666669</v>
      </c>
      <c r="G164" s="40">
        <v>222.18333333333339</v>
      </c>
      <c r="H164" s="40">
        <v>230.68333333333339</v>
      </c>
      <c r="I164" s="40">
        <v>233.06666666666666</v>
      </c>
      <c r="J164" s="40">
        <v>234.93333333333339</v>
      </c>
      <c r="K164" s="31">
        <v>231.2</v>
      </c>
      <c r="L164" s="31">
        <v>226.95</v>
      </c>
      <c r="M164" s="31">
        <v>25.030329999999999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5765.75</v>
      </c>
      <c r="D165" s="40">
        <v>5798.25</v>
      </c>
      <c r="E165" s="40">
        <v>5724.5</v>
      </c>
      <c r="F165" s="40">
        <v>5683.25</v>
      </c>
      <c r="G165" s="40">
        <v>5609.5</v>
      </c>
      <c r="H165" s="40">
        <v>5839.5</v>
      </c>
      <c r="I165" s="40">
        <v>5913.25</v>
      </c>
      <c r="J165" s="40">
        <v>5954.5</v>
      </c>
      <c r="K165" s="31">
        <v>5872</v>
      </c>
      <c r="L165" s="31">
        <v>5757</v>
      </c>
      <c r="M165" s="31">
        <v>0.25658999999999998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2361.4499999999998</v>
      </c>
      <c r="D166" s="40">
        <v>2371.7833333333333</v>
      </c>
      <c r="E166" s="40">
        <v>2340.7166666666667</v>
      </c>
      <c r="F166" s="40">
        <v>2319.9833333333336</v>
      </c>
      <c r="G166" s="40">
        <v>2288.916666666667</v>
      </c>
      <c r="H166" s="40">
        <v>2392.5166666666664</v>
      </c>
      <c r="I166" s="40">
        <v>2423.583333333333</v>
      </c>
      <c r="J166" s="40">
        <v>2444.3166666666662</v>
      </c>
      <c r="K166" s="31">
        <v>2402.85</v>
      </c>
      <c r="L166" s="31">
        <v>2351.0500000000002</v>
      </c>
      <c r="M166" s="31">
        <v>2.8138200000000002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2503.5500000000002</v>
      </c>
      <c r="D167" s="40">
        <v>2542.7000000000003</v>
      </c>
      <c r="E167" s="40">
        <v>2453.4000000000005</v>
      </c>
      <c r="F167" s="40">
        <v>2403.2500000000005</v>
      </c>
      <c r="G167" s="40">
        <v>2313.9500000000007</v>
      </c>
      <c r="H167" s="40">
        <v>2592.8500000000004</v>
      </c>
      <c r="I167" s="40">
        <v>2682.1500000000005</v>
      </c>
      <c r="J167" s="40">
        <v>2732.3</v>
      </c>
      <c r="K167" s="31">
        <v>2632</v>
      </c>
      <c r="L167" s="31">
        <v>2492.5500000000002</v>
      </c>
      <c r="M167" s="31">
        <v>7.6788400000000001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2482.65</v>
      </c>
      <c r="D168" s="40">
        <v>2524.1166666666663</v>
      </c>
      <c r="E168" s="40">
        <v>2421.2333333333327</v>
      </c>
      <c r="F168" s="40">
        <v>2359.8166666666662</v>
      </c>
      <c r="G168" s="40">
        <v>2256.9333333333325</v>
      </c>
      <c r="H168" s="40">
        <v>2585.5333333333328</v>
      </c>
      <c r="I168" s="40">
        <v>2688.416666666667</v>
      </c>
      <c r="J168" s="40">
        <v>2749.833333333333</v>
      </c>
      <c r="K168" s="31">
        <v>2627</v>
      </c>
      <c r="L168" s="31">
        <v>2462.6999999999998</v>
      </c>
      <c r="M168" s="31">
        <v>17.563030000000001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133.44999999999999</v>
      </c>
      <c r="D169" s="40">
        <v>134.71666666666667</v>
      </c>
      <c r="E169" s="40">
        <v>131.23333333333335</v>
      </c>
      <c r="F169" s="40">
        <v>129.01666666666668</v>
      </c>
      <c r="G169" s="40">
        <v>125.53333333333336</v>
      </c>
      <c r="H169" s="40">
        <v>136.93333333333334</v>
      </c>
      <c r="I169" s="40">
        <v>140.41666666666663</v>
      </c>
      <c r="J169" s="40">
        <v>142.63333333333333</v>
      </c>
      <c r="K169" s="31">
        <v>138.19999999999999</v>
      </c>
      <c r="L169" s="31">
        <v>132.5</v>
      </c>
      <c r="M169" s="31">
        <v>48.94867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177</v>
      </c>
      <c r="D170" s="40">
        <v>177.1</v>
      </c>
      <c r="E170" s="40">
        <v>175</v>
      </c>
      <c r="F170" s="40">
        <v>173</v>
      </c>
      <c r="G170" s="40">
        <v>170.9</v>
      </c>
      <c r="H170" s="40">
        <v>179.1</v>
      </c>
      <c r="I170" s="40">
        <v>181.19999999999996</v>
      </c>
      <c r="J170" s="40">
        <v>183.2</v>
      </c>
      <c r="K170" s="31">
        <v>179.2</v>
      </c>
      <c r="L170" s="31">
        <v>175.1</v>
      </c>
      <c r="M170" s="31">
        <v>58.748019999999997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395.9</v>
      </c>
      <c r="D171" s="40">
        <v>401.09999999999997</v>
      </c>
      <c r="E171" s="40">
        <v>386.79999999999995</v>
      </c>
      <c r="F171" s="40">
        <v>377.7</v>
      </c>
      <c r="G171" s="40">
        <v>363.4</v>
      </c>
      <c r="H171" s="40">
        <v>410.19999999999993</v>
      </c>
      <c r="I171" s="40">
        <v>424.5</v>
      </c>
      <c r="J171" s="40">
        <v>433.59999999999991</v>
      </c>
      <c r="K171" s="31">
        <v>415.4</v>
      </c>
      <c r="L171" s="31">
        <v>392</v>
      </c>
      <c r="M171" s="31">
        <v>11.34714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13862.75</v>
      </c>
      <c r="D172" s="40">
        <v>13844.983333333332</v>
      </c>
      <c r="E172" s="40">
        <v>13762.816666666664</v>
      </c>
      <c r="F172" s="40">
        <v>13662.883333333331</v>
      </c>
      <c r="G172" s="40">
        <v>13580.716666666664</v>
      </c>
      <c r="H172" s="40">
        <v>13944.916666666664</v>
      </c>
      <c r="I172" s="40">
        <v>14027.083333333332</v>
      </c>
      <c r="J172" s="40">
        <v>14127.016666666665</v>
      </c>
      <c r="K172" s="31">
        <v>13927.15</v>
      </c>
      <c r="L172" s="31">
        <v>13745.05</v>
      </c>
      <c r="M172" s="31">
        <v>3.823E-2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38.1</v>
      </c>
      <c r="D173" s="40">
        <v>38.533333333333331</v>
      </c>
      <c r="E173" s="40">
        <v>37.566666666666663</v>
      </c>
      <c r="F173" s="40">
        <v>37.033333333333331</v>
      </c>
      <c r="G173" s="40">
        <v>36.066666666666663</v>
      </c>
      <c r="H173" s="40">
        <v>39.066666666666663</v>
      </c>
      <c r="I173" s="40">
        <v>40.033333333333331</v>
      </c>
      <c r="J173" s="40">
        <v>40.566666666666663</v>
      </c>
      <c r="K173" s="31">
        <v>39.5</v>
      </c>
      <c r="L173" s="31">
        <v>38</v>
      </c>
      <c r="M173" s="31">
        <v>494.54941000000002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174</v>
      </c>
      <c r="D174" s="40">
        <v>176.75</v>
      </c>
      <c r="E174" s="40">
        <v>170.3</v>
      </c>
      <c r="F174" s="40">
        <v>166.60000000000002</v>
      </c>
      <c r="G174" s="40">
        <v>160.15000000000003</v>
      </c>
      <c r="H174" s="40">
        <v>180.45</v>
      </c>
      <c r="I174" s="40">
        <v>186.89999999999998</v>
      </c>
      <c r="J174" s="40">
        <v>190.59999999999997</v>
      </c>
      <c r="K174" s="31">
        <v>183.2</v>
      </c>
      <c r="L174" s="31">
        <v>173.05</v>
      </c>
      <c r="M174" s="31">
        <v>87.930819999999997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151.30000000000001</v>
      </c>
      <c r="D175" s="40">
        <v>152.88333333333333</v>
      </c>
      <c r="E175" s="40">
        <v>149.41666666666666</v>
      </c>
      <c r="F175" s="40">
        <v>147.53333333333333</v>
      </c>
      <c r="G175" s="40">
        <v>144.06666666666666</v>
      </c>
      <c r="H175" s="40">
        <v>154.76666666666665</v>
      </c>
      <c r="I175" s="40">
        <v>158.23333333333335</v>
      </c>
      <c r="J175" s="40">
        <v>160.11666666666665</v>
      </c>
      <c r="K175" s="31">
        <v>156.35</v>
      </c>
      <c r="L175" s="31">
        <v>151</v>
      </c>
      <c r="M175" s="31">
        <v>19.789750000000002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2394.35</v>
      </c>
      <c r="D176" s="40">
        <v>2394.2333333333331</v>
      </c>
      <c r="E176" s="40">
        <v>2370.1166666666663</v>
      </c>
      <c r="F176" s="40">
        <v>2345.8833333333332</v>
      </c>
      <c r="G176" s="40">
        <v>2321.7666666666664</v>
      </c>
      <c r="H176" s="40">
        <v>2418.4666666666662</v>
      </c>
      <c r="I176" s="40">
        <v>2442.583333333333</v>
      </c>
      <c r="J176" s="40">
        <v>2466.8166666666662</v>
      </c>
      <c r="K176" s="31">
        <v>2418.35</v>
      </c>
      <c r="L176" s="31">
        <v>2370</v>
      </c>
      <c r="M176" s="31">
        <v>54.363849999999999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1072.3</v>
      </c>
      <c r="D177" s="40">
        <v>1067.75</v>
      </c>
      <c r="E177" s="40">
        <v>1058.5</v>
      </c>
      <c r="F177" s="40">
        <v>1044.7</v>
      </c>
      <c r="G177" s="40">
        <v>1035.45</v>
      </c>
      <c r="H177" s="40">
        <v>1081.55</v>
      </c>
      <c r="I177" s="40">
        <v>1090.8</v>
      </c>
      <c r="J177" s="40">
        <v>1104.5999999999999</v>
      </c>
      <c r="K177" s="31">
        <v>1077</v>
      </c>
      <c r="L177" s="31">
        <v>1053.95</v>
      </c>
      <c r="M177" s="31">
        <v>11.131679999999999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1177.5</v>
      </c>
      <c r="D178" s="40">
        <v>1183.3999999999999</v>
      </c>
      <c r="E178" s="40">
        <v>1168.0999999999997</v>
      </c>
      <c r="F178" s="40">
        <v>1158.6999999999998</v>
      </c>
      <c r="G178" s="40">
        <v>1143.3999999999996</v>
      </c>
      <c r="H178" s="40">
        <v>1192.7999999999997</v>
      </c>
      <c r="I178" s="40">
        <v>1208.0999999999999</v>
      </c>
      <c r="J178" s="40">
        <v>1217.4999999999998</v>
      </c>
      <c r="K178" s="31">
        <v>1198.7</v>
      </c>
      <c r="L178" s="31">
        <v>1174</v>
      </c>
      <c r="M178" s="31">
        <v>21.17784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10607.4</v>
      </c>
      <c r="D179" s="40">
        <v>10742.133333333333</v>
      </c>
      <c r="E179" s="40">
        <v>10385.266666666666</v>
      </c>
      <c r="F179" s="40">
        <v>10163.133333333333</v>
      </c>
      <c r="G179" s="40">
        <v>9806.2666666666664</v>
      </c>
      <c r="H179" s="40">
        <v>10964.266666666666</v>
      </c>
      <c r="I179" s="40">
        <v>11321.133333333331</v>
      </c>
      <c r="J179" s="40">
        <v>11543.266666666666</v>
      </c>
      <c r="K179" s="31">
        <v>11099</v>
      </c>
      <c r="L179" s="31">
        <v>10520</v>
      </c>
      <c r="M179" s="31">
        <v>3.5034299999999998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7831</v>
      </c>
      <c r="D180" s="40">
        <v>7871.4833333333336</v>
      </c>
      <c r="E180" s="40">
        <v>7762.8666666666668</v>
      </c>
      <c r="F180" s="40">
        <v>7694.7333333333336</v>
      </c>
      <c r="G180" s="40">
        <v>7586.1166666666668</v>
      </c>
      <c r="H180" s="40">
        <v>7939.6166666666668</v>
      </c>
      <c r="I180" s="40">
        <v>8048.2333333333336</v>
      </c>
      <c r="J180" s="40">
        <v>8116.3666666666668</v>
      </c>
      <c r="K180" s="31">
        <v>7980.1</v>
      </c>
      <c r="L180" s="31">
        <v>7803.35</v>
      </c>
      <c r="M180" s="31">
        <v>0.48759999999999998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30101.9</v>
      </c>
      <c r="D181" s="40">
        <v>30213.383333333331</v>
      </c>
      <c r="E181" s="40">
        <v>29726.766666666663</v>
      </c>
      <c r="F181" s="40">
        <v>29351.633333333331</v>
      </c>
      <c r="G181" s="40">
        <v>28865.016666666663</v>
      </c>
      <c r="H181" s="40">
        <v>30588.516666666663</v>
      </c>
      <c r="I181" s="40">
        <v>31075.133333333331</v>
      </c>
      <c r="J181" s="40">
        <v>31450.266666666663</v>
      </c>
      <c r="K181" s="31">
        <v>30700</v>
      </c>
      <c r="L181" s="31">
        <v>29838.25</v>
      </c>
      <c r="M181" s="31">
        <v>0.52781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1320.1</v>
      </c>
      <c r="D182" s="40">
        <v>1334.1333333333332</v>
      </c>
      <c r="E182" s="40">
        <v>1296.7166666666665</v>
      </c>
      <c r="F182" s="40">
        <v>1273.3333333333333</v>
      </c>
      <c r="G182" s="40">
        <v>1235.9166666666665</v>
      </c>
      <c r="H182" s="40">
        <v>1357.5166666666664</v>
      </c>
      <c r="I182" s="40">
        <v>1394.9333333333334</v>
      </c>
      <c r="J182" s="40">
        <v>1418.3166666666664</v>
      </c>
      <c r="K182" s="31">
        <v>1371.55</v>
      </c>
      <c r="L182" s="31">
        <v>1310.75</v>
      </c>
      <c r="M182" s="31">
        <v>9.5769000000000002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2136.25</v>
      </c>
      <c r="D183" s="40">
        <v>2152.8666666666668</v>
      </c>
      <c r="E183" s="40">
        <v>2103.9333333333334</v>
      </c>
      <c r="F183" s="40">
        <v>2071.6166666666668</v>
      </c>
      <c r="G183" s="40">
        <v>2022.6833333333334</v>
      </c>
      <c r="H183" s="40">
        <v>2185.1833333333334</v>
      </c>
      <c r="I183" s="40">
        <v>2234.1166666666668</v>
      </c>
      <c r="J183" s="40">
        <v>2266.4333333333334</v>
      </c>
      <c r="K183" s="31">
        <v>2201.8000000000002</v>
      </c>
      <c r="L183" s="31">
        <v>2120.5500000000002</v>
      </c>
      <c r="M183" s="31">
        <v>2.3098399999999999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437.45</v>
      </c>
      <c r="D184" s="40">
        <v>442.2</v>
      </c>
      <c r="E184" s="40">
        <v>430.9</v>
      </c>
      <c r="F184" s="40">
        <v>424.34999999999997</v>
      </c>
      <c r="G184" s="40">
        <v>413.04999999999995</v>
      </c>
      <c r="H184" s="40">
        <v>448.75</v>
      </c>
      <c r="I184" s="40">
        <v>460.05000000000007</v>
      </c>
      <c r="J184" s="40">
        <v>466.6</v>
      </c>
      <c r="K184" s="31">
        <v>453.5</v>
      </c>
      <c r="L184" s="31">
        <v>435.65</v>
      </c>
      <c r="M184" s="31">
        <v>183.76916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105.8</v>
      </c>
      <c r="D185" s="40">
        <v>108.01666666666667</v>
      </c>
      <c r="E185" s="40">
        <v>102.78333333333333</v>
      </c>
      <c r="F185" s="40">
        <v>99.766666666666666</v>
      </c>
      <c r="G185" s="40">
        <v>94.533333333333331</v>
      </c>
      <c r="H185" s="40">
        <v>111.03333333333333</v>
      </c>
      <c r="I185" s="40">
        <v>116.26666666666665</v>
      </c>
      <c r="J185" s="40">
        <v>119.28333333333333</v>
      </c>
      <c r="K185" s="31">
        <v>113.25</v>
      </c>
      <c r="L185" s="31">
        <v>105</v>
      </c>
      <c r="M185" s="31">
        <v>649.45986000000005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756.5</v>
      </c>
      <c r="D186" s="40">
        <v>760.94999999999993</v>
      </c>
      <c r="E186" s="40">
        <v>747.14999999999986</v>
      </c>
      <c r="F186" s="40">
        <v>737.8</v>
      </c>
      <c r="G186" s="40">
        <v>723.99999999999989</v>
      </c>
      <c r="H186" s="40">
        <v>770.29999999999984</v>
      </c>
      <c r="I186" s="40">
        <v>784.0999999999998</v>
      </c>
      <c r="J186" s="40">
        <v>793.44999999999982</v>
      </c>
      <c r="K186" s="31">
        <v>774.75</v>
      </c>
      <c r="L186" s="31">
        <v>751.6</v>
      </c>
      <c r="M186" s="31">
        <v>22.063690000000001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488.1</v>
      </c>
      <c r="D187" s="40">
        <v>492.05</v>
      </c>
      <c r="E187" s="40">
        <v>479.15000000000003</v>
      </c>
      <c r="F187" s="40">
        <v>470.20000000000005</v>
      </c>
      <c r="G187" s="40">
        <v>457.30000000000007</v>
      </c>
      <c r="H187" s="40">
        <v>501</v>
      </c>
      <c r="I187" s="40">
        <v>513.9</v>
      </c>
      <c r="J187" s="40">
        <v>522.84999999999991</v>
      </c>
      <c r="K187" s="31">
        <v>504.95</v>
      </c>
      <c r="L187" s="31">
        <v>483.1</v>
      </c>
      <c r="M187" s="31">
        <v>15.66926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643.54999999999995</v>
      </c>
      <c r="D188" s="40">
        <v>641.58333333333337</v>
      </c>
      <c r="E188" s="40">
        <v>633.9666666666667</v>
      </c>
      <c r="F188" s="40">
        <v>624.38333333333333</v>
      </c>
      <c r="G188" s="40">
        <v>616.76666666666665</v>
      </c>
      <c r="H188" s="40">
        <v>651.16666666666674</v>
      </c>
      <c r="I188" s="40">
        <v>658.7833333333333</v>
      </c>
      <c r="J188" s="40">
        <v>668.36666666666679</v>
      </c>
      <c r="K188" s="31">
        <v>649.20000000000005</v>
      </c>
      <c r="L188" s="31">
        <v>632</v>
      </c>
      <c r="M188" s="31">
        <v>6.8696799999999998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545.4</v>
      </c>
      <c r="D189" s="40">
        <v>543.43333333333339</v>
      </c>
      <c r="E189" s="40">
        <v>537.11666666666679</v>
      </c>
      <c r="F189" s="40">
        <v>528.83333333333337</v>
      </c>
      <c r="G189" s="40">
        <v>522.51666666666677</v>
      </c>
      <c r="H189" s="40">
        <v>551.71666666666681</v>
      </c>
      <c r="I189" s="40">
        <v>558.03333333333342</v>
      </c>
      <c r="J189" s="40">
        <v>566.31666666666683</v>
      </c>
      <c r="K189" s="31">
        <v>549.75</v>
      </c>
      <c r="L189" s="31">
        <v>535.15</v>
      </c>
      <c r="M189" s="31">
        <v>13.6342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799.75</v>
      </c>
      <c r="D190" s="40">
        <v>811.75</v>
      </c>
      <c r="E190" s="40">
        <v>783.5</v>
      </c>
      <c r="F190" s="40">
        <v>767.25</v>
      </c>
      <c r="G190" s="40">
        <v>739</v>
      </c>
      <c r="H190" s="40">
        <v>828</v>
      </c>
      <c r="I190" s="40">
        <v>856.25</v>
      </c>
      <c r="J190" s="40">
        <v>872.5</v>
      </c>
      <c r="K190" s="31">
        <v>840</v>
      </c>
      <c r="L190" s="31">
        <v>795.5</v>
      </c>
      <c r="M190" s="31">
        <v>26.784510000000001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3823.5</v>
      </c>
      <c r="D191" s="40">
        <v>3834.1166666666668</v>
      </c>
      <c r="E191" s="40">
        <v>3797.2333333333336</v>
      </c>
      <c r="F191" s="40">
        <v>3770.9666666666667</v>
      </c>
      <c r="G191" s="40">
        <v>3734.0833333333335</v>
      </c>
      <c r="H191" s="40">
        <v>3860.3833333333337</v>
      </c>
      <c r="I191" s="40">
        <v>3897.2666666666669</v>
      </c>
      <c r="J191" s="40">
        <v>3923.5333333333338</v>
      </c>
      <c r="K191" s="31">
        <v>3871</v>
      </c>
      <c r="L191" s="31">
        <v>3807.85</v>
      </c>
      <c r="M191" s="31">
        <v>20.02008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857</v>
      </c>
      <c r="D192" s="40">
        <v>862.98333333333323</v>
      </c>
      <c r="E192" s="40">
        <v>849.01666666666642</v>
      </c>
      <c r="F192" s="40">
        <v>841.03333333333319</v>
      </c>
      <c r="G192" s="40">
        <v>827.06666666666638</v>
      </c>
      <c r="H192" s="40">
        <v>870.96666666666647</v>
      </c>
      <c r="I192" s="40">
        <v>884.93333333333339</v>
      </c>
      <c r="J192" s="40">
        <v>892.91666666666652</v>
      </c>
      <c r="K192" s="31">
        <v>876.95</v>
      </c>
      <c r="L192" s="31">
        <v>855</v>
      </c>
      <c r="M192" s="31">
        <v>10.814500000000001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5831.7</v>
      </c>
      <c r="D193" s="40">
        <v>5713</v>
      </c>
      <c r="E193" s="40">
        <v>5471</v>
      </c>
      <c r="F193" s="40">
        <v>5110.3</v>
      </c>
      <c r="G193" s="40">
        <v>4868.3</v>
      </c>
      <c r="H193" s="40">
        <v>6073.7</v>
      </c>
      <c r="I193" s="40">
        <v>6315.7</v>
      </c>
      <c r="J193" s="40">
        <v>6676.4</v>
      </c>
      <c r="K193" s="31">
        <v>5955</v>
      </c>
      <c r="L193" s="31">
        <v>5352.3</v>
      </c>
      <c r="M193" s="31">
        <v>7.3012300000000003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298.95</v>
      </c>
      <c r="D194" s="40">
        <v>302.16666666666669</v>
      </c>
      <c r="E194" s="40">
        <v>294.08333333333337</v>
      </c>
      <c r="F194" s="40">
        <v>289.2166666666667</v>
      </c>
      <c r="G194" s="40">
        <v>281.13333333333338</v>
      </c>
      <c r="H194" s="40">
        <v>307.03333333333336</v>
      </c>
      <c r="I194" s="40">
        <v>315.11666666666673</v>
      </c>
      <c r="J194" s="40">
        <v>319.98333333333335</v>
      </c>
      <c r="K194" s="31">
        <v>310.25</v>
      </c>
      <c r="L194" s="31">
        <v>297.3</v>
      </c>
      <c r="M194" s="31">
        <v>196.32687999999999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134.30000000000001</v>
      </c>
      <c r="D195" s="40">
        <v>135.61666666666665</v>
      </c>
      <c r="E195" s="40">
        <v>131.8833333333333</v>
      </c>
      <c r="F195" s="40">
        <v>129.46666666666664</v>
      </c>
      <c r="G195" s="40">
        <v>125.73333333333329</v>
      </c>
      <c r="H195" s="40">
        <v>138.0333333333333</v>
      </c>
      <c r="I195" s="40">
        <v>141.76666666666665</v>
      </c>
      <c r="J195" s="40">
        <v>144.18333333333331</v>
      </c>
      <c r="K195" s="31">
        <v>139.35</v>
      </c>
      <c r="L195" s="31">
        <v>133.19999999999999</v>
      </c>
      <c r="M195" s="31">
        <v>215.35092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1253.0999999999999</v>
      </c>
      <c r="D196" s="40">
        <v>1284.1166666666666</v>
      </c>
      <c r="E196" s="40">
        <v>1216.333333333333</v>
      </c>
      <c r="F196" s="40">
        <v>1179.5666666666664</v>
      </c>
      <c r="G196" s="40">
        <v>1111.7833333333328</v>
      </c>
      <c r="H196" s="40">
        <v>1320.8833333333332</v>
      </c>
      <c r="I196" s="40">
        <v>1388.6666666666665</v>
      </c>
      <c r="J196" s="40">
        <v>1425.4333333333334</v>
      </c>
      <c r="K196" s="31">
        <v>1351.9</v>
      </c>
      <c r="L196" s="31">
        <v>1247.3499999999999</v>
      </c>
      <c r="M196" s="31">
        <v>282.38412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1431.3</v>
      </c>
      <c r="D197" s="40">
        <v>1450.2666666666664</v>
      </c>
      <c r="E197" s="40">
        <v>1407.3833333333328</v>
      </c>
      <c r="F197" s="40">
        <v>1383.4666666666662</v>
      </c>
      <c r="G197" s="40">
        <v>1340.5833333333326</v>
      </c>
      <c r="H197" s="40">
        <v>1474.1833333333329</v>
      </c>
      <c r="I197" s="40">
        <v>1517.0666666666666</v>
      </c>
      <c r="J197" s="40">
        <v>1540.9833333333331</v>
      </c>
      <c r="K197" s="31">
        <v>1493.15</v>
      </c>
      <c r="L197" s="31">
        <v>1426.35</v>
      </c>
      <c r="M197" s="31">
        <v>25.26342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980.85</v>
      </c>
      <c r="D198" s="40">
        <v>988.80000000000007</v>
      </c>
      <c r="E198" s="40">
        <v>965.00000000000011</v>
      </c>
      <c r="F198" s="40">
        <v>949.15000000000009</v>
      </c>
      <c r="G198" s="40">
        <v>925.35000000000014</v>
      </c>
      <c r="H198" s="40">
        <v>1004.6500000000001</v>
      </c>
      <c r="I198" s="40">
        <v>1028.45</v>
      </c>
      <c r="J198" s="40">
        <v>1044.3000000000002</v>
      </c>
      <c r="K198" s="31">
        <v>1012.6</v>
      </c>
      <c r="L198" s="31">
        <v>972.95</v>
      </c>
      <c r="M198" s="31">
        <v>2.97729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2077.35</v>
      </c>
      <c r="D199" s="40">
        <v>2081.3000000000002</v>
      </c>
      <c r="E199" s="40">
        <v>2066.6000000000004</v>
      </c>
      <c r="F199" s="40">
        <v>2055.8500000000004</v>
      </c>
      <c r="G199" s="40">
        <v>2041.1500000000005</v>
      </c>
      <c r="H199" s="40">
        <v>2092.0500000000002</v>
      </c>
      <c r="I199" s="40">
        <v>2106.75</v>
      </c>
      <c r="J199" s="40">
        <v>2117.5</v>
      </c>
      <c r="K199" s="31">
        <v>2096</v>
      </c>
      <c r="L199" s="31">
        <v>2070.5500000000002</v>
      </c>
      <c r="M199" s="31">
        <v>4.1173799999999998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3057.85</v>
      </c>
      <c r="D200" s="40">
        <v>3071.6166666666663</v>
      </c>
      <c r="E200" s="40">
        <v>3023.7833333333328</v>
      </c>
      <c r="F200" s="40">
        <v>2989.7166666666667</v>
      </c>
      <c r="G200" s="40">
        <v>2941.8833333333332</v>
      </c>
      <c r="H200" s="40">
        <v>3105.6833333333325</v>
      </c>
      <c r="I200" s="40">
        <v>3153.5166666666655</v>
      </c>
      <c r="J200" s="40">
        <v>3187.5833333333321</v>
      </c>
      <c r="K200" s="31">
        <v>3119.45</v>
      </c>
      <c r="L200" s="31">
        <v>3037.55</v>
      </c>
      <c r="M200" s="31">
        <v>0.63780999999999999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484.5</v>
      </c>
      <c r="D201" s="40">
        <v>484.36666666666662</v>
      </c>
      <c r="E201" s="40">
        <v>474.73333333333323</v>
      </c>
      <c r="F201" s="40">
        <v>464.96666666666664</v>
      </c>
      <c r="G201" s="40">
        <v>455.33333333333326</v>
      </c>
      <c r="H201" s="40">
        <v>494.13333333333321</v>
      </c>
      <c r="I201" s="40">
        <v>503.76666666666654</v>
      </c>
      <c r="J201" s="40">
        <v>513.53333333333319</v>
      </c>
      <c r="K201" s="31">
        <v>494</v>
      </c>
      <c r="L201" s="31">
        <v>474.6</v>
      </c>
      <c r="M201" s="31">
        <v>11.26158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979.15</v>
      </c>
      <c r="D202" s="40">
        <v>978.19999999999993</v>
      </c>
      <c r="E202" s="40">
        <v>953.94999999999982</v>
      </c>
      <c r="F202" s="40">
        <v>928.74999999999989</v>
      </c>
      <c r="G202" s="40">
        <v>904.49999999999977</v>
      </c>
      <c r="H202" s="40">
        <v>1003.3999999999999</v>
      </c>
      <c r="I202" s="40">
        <v>1027.6500000000001</v>
      </c>
      <c r="J202" s="40">
        <v>1052.8499999999999</v>
      </c>
      <c r="K202" s="31">
        <v>1002.45</v>
      </c>
      <c r="L202" s="31">
        <v>953</v>
      </c>
      <c r="M202" s="31">
        <v>5.6947700000000001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705.6</v>
      </c>
      <c r="D203" s="40">
        <v>714.86666666666667</v>
      </c>
      <c r="E203" s="40">
        <v>691.73333333333335</v>
      </c>
      <c r="F203" s="40">
        <v>677.86666666666667</v>
      </c>
      <c r="G203" s="40">
        <v>654.73333333333335</v>
      </c>
      <c r="H203" s="40">
        <v>728.73333333333335</v>
      </c>
      <c r="I203" s="40">
        <v>751.86666666666679</v>
      </c>
      <c r="J203" s="40">
        <v>765.73333333333335</v>
      </c>
      <c r="K203" s="31">
        <v>738</v>
      </c>
      <c r="L203" s="31">
        <v>701</v>
      </c>
      <c r="M203" s="31">
        <v>30.821449999999999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7576</v>
      </c>
      <c r="D204" s="40">
        <v>7617.2666666666664</v>
      </c>
      <c r="E204" s="40">
        <v>7504.3833333333332</v>
      </c>
      <c r="F204" s="40">
        <v>7432.7666666666664</v>
      </c>
      <c r="G204" s="40">
        <v>7319.8833333333332</v>
      </c>
      <c r="H204" s="40">
        <v>7688.8833333333332</v>
      </c>
      <c r="I204" s="40">
        <v>7801.7666666666664</v>
      </c>
      <c r="J204" s="40">
        <v>7873.3833333333332</v>
      </c>
      <c r="K204" s="31">
        <v>7730.15</v>
      </c>
      <c r="L204" s="31">
        <v>7545.65</v>
      </c>
      <c r="M204" s="31">
        <v>2.9108100000000001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34.6</v>
      </c>
      <c r="D205" s="40">
        <v>34.966666666666669</v>
      </c>
      <c r="E205" s="40">
        <v>34.13333333333334</v>
      </c>
      <c r="F205" s="40">
        <v>33.666666666666671</v>
      </c>
      <c r="G205" s="40">
        <v>32.833333333333343</v>
      </c>
      <c r="H205" s="40">
        <v>35.433333333333337</v>
      </c>
      <c r="I205" s="40">
        <v>36.266666666666666</v>
      </c>
      <c r="J205" s="40">
        <v>36.733333333333334</v>
      </c>
      <c r="K205" s="31">
        <v>35.799999999999997</v>
      </c>
      <c r="L205" s="31">
        <v>34.5</v>
      </c>
      <c r="M205" s="31">
        <v>75.418490000000006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1555.2</v>
      </c>
      <c r="D206" s="40">
        <v>1571.6666666666667</v>
      </c>
      <c r="E206" s="40">
        <v>1523.8833333333334</v>
      </c>
      <c r="F206" s="40">
        <v>1492.5666666666666</v>
      </c>
      <c r="G206" s="40">
        <v>1444.7833333333333</v>
      </c>
      <c r="H206" s="40">
        <v>1602.9833333333336</v>
      </c>
      <c r="I206" s="40">
        <v>1650.7666666666669</v>
      </c>
      <c r="J206" s="40">
        <v>1682.0833333333337</v>
      </c>
      <c r="K206" s="31">
        <v>1619.45</v>
      </c>
      <c r="L206" s="31">
        <v>1540.35</v>
      </c>
      <c r="M206" s="31">
        <v>3.5984699999999998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738</v>
      </c>
      <c r="D207" s="40">
        <v>740.7833333333333</v>
      </c>
      <c r="E207" s="40">
        <v>729.71666666666658</v>
      </c>
      <c r="F207" s="40">
        <v>721.43333333333328</v>
      </c>
      <c r="G207" s="40">
        <v>710.36666666666656</v>
      </c>
      <c r="H207" s="40">
        <v>749.06666666666661</v>
      </c>
      <c r="I207" s="40">
        <v>760.13333333333321</v>
      </c>
      <c r="J207" s="40">
        <v>768.41666666666663</v>
      </c>
      <c r="K207" s="31">
        <v>751.85</v>
      </c>
      <c r="L207" s="31">
        <v>732.5</v>
      </c>
      <c r="M207" s="31">
        <v>16.324560000000002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254.25</v>
      </c>
      <c r="D208" s="40">
        <v>255.11666666666667</v>
      </c>
      <c r="E208" s="40">
        <v>248.23333333333335</v>
      </c>
      <c r="F208" s="40">
        <v>242.21666666666667</v>
      </c>
      <c r="G208" s="40">
        <v>235.33333333333334</v>
      </c>
      <c r="H208" s="40">
        <v>261.13333333333333</v>
      </c>
      <c r="I208" s="40">
        <v>268.01666666666665</v>
      </c>
      <c r="J208" s="40">
        <v>274.03333333333336</v>
      </c>
      <c r="K208" s="31">
        <v>262</v>
      </c>
      <c r="L208" s="31">
        <v>249.1</v>
      </c>
      <c r="M208" s="31">
        <v>15.486420000000001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876.3</v>
      </c>
      <c r="D209" s="40">
        <v>885.38333333333333</v>
      </c>
      <c r="E209" s="40">
        <v>863.01666666666665</v>
      </c>
      <c r="F209" s="40">
        <v>849.73333333333335</v>
      </c>
      <c r="G209" s="40">
        <v>827.36666666666667</v>
      </c>
      <c r="H209" s="40">
        <v>898.66666666666663</v>
      </c>
      <c r="I209" s="40">
        <v>921.03333333333319</v>
      </c>
      <c r="J209" s="40">
        <v>934.31666666666661</v>
      </c>
      <c r="K209" s="31">
        <v>907.75</v>
      </c>
      <c r="L209" s="31">
        <v>872.1</v>
      </c>
      <c r="M209" s="31">
        <v>3.8503500000000002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286.55</v>
      </c>
      <c r="D210" s="40">
        <v>288.75</v>
      </c>
      <c r="E210" s="40">
        <v>282.2</v>
      </c>
      <c r="F210" s="40">
        <v>277.84999999999997</v>
      </c>
      <c r="G210" s="40">
        <v>271.29999999999995</v>
      </c>
      <c r="H210" s="40">
        <v>293.10000000000002</v>
      </c>
      <c r="I210" s="40">
        <v>299.64999999999998</v>
      </c>
      <c r="J210" s="40">
        <v>304.00000000000006</v>
      </c>
      <c r="K210" s="31">
        <v>295.3</v>
      </c>
      <c r="L210" s="31">
        <v>284.39999999999998</v>
      </c>
      <c r="M210" s="31">
        <v>131.57823999999999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10.75</v>
      </c>
      <c r="D211" s="40">
        <v>11.066666666666668</v>
      </c>
      <c r="E211" s="40">
        <v>10.283333333333337</v>
      </c>
      <c r="F211" s="40">
        <v>9.8166666666666682</v>
      </c>
      <c r="G211" s="40">
        <v>9.0333333333333368</v>
      </c>
      <c r="H211" s="40">
        <v>11.533333333333337</v>
      </c>
      <c r="I211" s="40">
        <v>12.316666666666668</v>
      </c>
      <c r="J211" s="40">
        <v>12.783333333333337</v>
      </c>
      <c r="K211" s="31">
        <v>11.85</v>
      </c>
      <c r="L211" s="31">
        <v>10.6</v>
      </c>
      <c r="M211" s="31">
        <v>6817.0792700000002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1221.0999999999999</v>
      </c>
      <c r="D212" s="40">
        <v>1229.8666666666668</v>
      </c>
      <c r="E212" s="40">
        <v>1207.7833333333335</v>
      </c>
      <c r="F212" s="40">
        <v>1194.4666666666667</v>
      </c>
      <c r="G212" s="40">
        <v>1172.3833333333334</v>
      </c>
      <c r="H212" s="40">
        <v>1243.1833333333336</v>
      </c>
      <c r="I212" s="40">
        <v>1265.2666666666667</v>
      </c>
      <c r="J212" s="40">
        <v>1278.5833333333337</v>
      </c>
      <c r="K212" s="31">
        <v>1251.95</v>
      </c>
      <c r="L212" s="31">
        <v>1216.55</v>
      </c>
      <c r="M212" s="31">
        <v>14.05843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2289.9</v>
      </c>
      <c r="D213" s="40">
        <v>2263.9666666666667</v>
      </c>
      <c r="E213" s="40">
        <v>2230.9333333333334</v>
      </c>
      <c r="F213" s="40">
        <v>2171.9666666666667</v>
      </c>
      <c r="G213" s="40">
        <v>2138.9333333333334</v>
      </c>
      <c r="H213" s="40">
        <v>2322.9333333333334</v>
      </c>
      <c r="I213" s="40">
        <v>2355.9666666666672</v>
      </c>
      <c r="J213" s="40">
        <v>2414.9333333333334</v>
      </c>
      <c r="K213" s="31">
        <v>2297</v>
      </c>
      <c r="L213" s="31">
        <v>2205</v>
      </c>
      <c r="M213" s="31">
        <v>1.08196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662.5</v>
      </c>
      <c r="D214" s="40">
        <v>662.13333333333333</v>
      </c>
      <c r="E214" s="40">
        <v>653.76666666666665</v>
      </c>
      <c r="F214" s="40">
        <v>645.0333333333333</v>
      </c>
      <c r="G214" s="40">
        <v>636.66666666666663</v>
      </c>
      <c r="H214" s="40">
        <v>670.86666666666667</v>
      </c>
      <c r="I214" s="40">
        <v>679.23333333333323</v>
      </c>
      <c r="J214" s="40">
        <v>687.9666666666667</v>
      </c>
      <c r="K214" s="40">
        <v>670.5</v>
      </c>
      <c r="L214" s="40">
        <v>653.4</v>
      </c>
      <c r="M214" s="40">
        <v>45.464300000000001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12.8</v>
      </c>
      <c r="D215" s="40">
        <v>13.083333333333334</v>
      </c>
      <c r="E215" s="40">
        <v>12.416666666666668</v>
      </c>
      <c r="F215" s="40">
        <v>12.033333333333333</v>
      </c>
      <c r="G215" s="40">
        <v>11.366666666666667</v>
      </c>
      <c r="H215" s="40">
        <v>13.466666666666669</v>
      </c>
      <c r="I215" s="40">
        <v>14.133333333333336</v>
      </c>
      <c r="J215" s="40">
        <v>14.516666666666669</v>
      </c>
      <c r="K215" s="40">
        <v>13.75</v>
      </c>
      <c r="L215" s="40">
        <v>12.7</v>
      </c>
      <c r="M215" s="40">
        <v>1806.81962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255.45</v>
      </c>
      <c r="D216" s="40">
        <v>257.7833333333333</v>
      </c>
      <c r="E216" s="40">
        <v>247.86666666666662</v>
      </c>
      <c r="F216" s="40">
        <v>240.2833333333333</v>
      </c>
      <c r="G216" s="40">
        <v>230.36666666666662</v>
      </c>
      <c r="H216" s="40">
        <v>265.36666666666662</v>
      </c>
      <c r="I216" s="40">
        <v>275.28333333333336</v>
      </c>
      <c r="J216" s="40">
        <v>282.86666666666662</v>
      </c>
      <c r="K216" s="40">
        <v>267.7</v>
      </c>
      <c r="L216" s="40">
        <v>250.2</v>
      </c>
      <c r="M216" s="40">
        <v>527.71510999999998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9"/>
      <c r="B1" s="49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44460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2" t="s">
        <v>16</v>
      </c>
      <c r="B9" s="484" t="s">
        <v>18</v>
      </c>
      <c r="C9" s="488" t="s">
        <v>20</v>
      </c>
      <c r="D9" s="488" t="s">
        <v>21</v>
      </c>
      <c r="E9" s="479" t="s">
        <v>22</v>
      </c>
      <c r="F9" s="480"/>
      <c r="G9" s="481"/>
      <c r="H9" s="479" t="s">
        <v>23</v>
      </c>
      <c r="I9" s="480"/>
      <c r="J9" s="481"/>
      <c r="K9" s="26"/>
      <c r="L9" s="27"/>
      <c r="M9" s="53"/>
      <c r="N9" s="1"/>
      <c r="O9" s="1"/>
    </row>
    <row r="10" spans="1:15" ht="42.75" customHeight="1">
      <c r="A10" s="486"/>
      <c r="B10" s="487"/>
      <c r="C10" s="487"/>
      <c r="D10" s="48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25128</v>
      </c>
      <c r="D11" s="40">
        <v>25014.016666666666</v>
      </c>
      <c r="E11" s="40">
        <v>24681.033333333333</v>
      </c>
      <c r="F11" s="40">
        <v>24234.066666666666</v>
      </c>
      <c r="G11" s="40">
        <v>23901.083333333332</v>
      </c>
      <c r="H11" s="40">
        <v>25460.983333333334</v>
      </c>
      <c r="I11" s="40">
        <v>25793.966666666664</v>
      </c>
      <c r="J11" s="40">
        <v>26240.933333333334</v>
      </c>
      <c r="K11" s="31">
        <v>25347</v>
      </c>
      <c r="L11" s="31">
        <v>24567.05</v>
      </c>
      <c r="M11" s="31">
        <v>3.5340000000000003E-2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1875.15</v>
      </c>
      <c r="D12" s="40">
        <v>1866.6000000000001</v>
      </c>
      <c r="E12" s="40">
        <v>1848.5500000000002</v>
      </c>
      <c r="F12" s="40">
        <v>1821.95</v>
      </c>
      <c r="G12" s="40">
        <v>1803.9</v>
      </c>
      <c r="H12" s="40">
        <v>1893.2000000000003</v>
      </c>
      <c r="I12" s="40">
        <v>1911.25</v>
      </c>
      <c r="J12" s="40">
        <v>1937.8500000000004</v>
      </c>
      <c r="K12" s="31">
        <v>1884.65</v>
      </c>
      <c r="L12" s="31">
        <v>1840</v>
      </c>
      <c r="M12" s="31">
        <v>1.0595600000000001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2307.25</v>
      </c>
      <c r="D13" s="40">
        <v>2335.4166666666665</v>
      </c>
      <c r="E13" s="40">
        <v>2261.833333333333</v>
      </c>
      <c r="F13" s="40">
        <v>2216.4166666666665</v>
      </c>
      <c r="G13" s="40">
        <v>2142.833333333333</v>
      </c>
      <c r="H13" s="40">
        <v>2380.833333333333</v>
      </c>
      <c r="I13" s="40">
        <v>2454.4166666666661</v>
      </c>
      <c r="J13" s="40">
        <v>2499.833333333333</v>
      </c>
      <c r="K13" s="31">
        <v>2409</v>
      </c>
      <c r="L13" s="31">
        <v>2290</v>
      </c>
      <c r="M13" s="31">
        <v>0.32522000000000001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2325.9499999999998</v>
      </c>
      <c r="D14" s="40">
        <v>2345.3166666666666</v>
      </c>
      <c r="E14" s="40">
        <v>2300.6333333333332</v>
      </c>
      <c r="F14" s="40">
        <v>2275.3166666666666</v>
      </c>
      <c r="G14" s="40">
        <v>2230.6333333333332</v>
      </c>
      <c r="H14" s="40">
        <v>2370.6333333333332</v>
      </c>
      <c r="I14" s="40">
        <v>2415.3166666666666</v>
      </c>
      <c r="J14" s="40">
        <v>2440.6333333333332</v>
      </c>
      <c r="K14" s="31">
        <v>2390</v>
      </c>
      <c r="L14" s="31">
        <v>2320</v>
      </c>
      <c r="M14" s="31">
        <v>2.9916999999999998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2061.6999999999998</v>
      </c>
      <c r="D15" s="40">
        <v>2071.5666666666671</v>
      </c>
      <c r="E15" s="40">
        <v>2032.983333333334</v>
      </c>
      <c r="F15" s="40">
        <v>2004.2666666666669</v>
      </c>
      <c r="G15" s="40">
        <v>1965.6833333333338</v>
      </c>
      <c r="H15" s="40">
        <v>2100.2833333333342</v>
      </c>
      <c r="I15" s="40">
        <v>2138.8666666666672</v>
      </c>
      <c r="J15" s="40">
        <v>2167.5833333333344</v>
      </c>
      <c r="K15" s="31">
        <v>2110.15</v>
      </c>
      <c r="L15" s="31">
        <v>2042.85</v>
      </c>
      <c r="M15" s="31">
        <v>0.31104999999999999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918.55</v>
      </c>
      <c r="D16" s="40">
        <v>927.51666666666677</v>
      </c>
      <c r="E16" s="40">
        <v>906.03333333333353</v>
      </c>
      <c r="F16" s="40">
        <v>893.51666666666677</v>
      </c>
      <c r="G16" s="40">
        <v>872.03333333333353</v>
      </c>
      <c r="H16" s="40">
        <v>940.03333333333353</v>
      </c>
      <c r="I16" s="40">
        <v>961.51666666666688</v>
      </c>
      <c r="J16" s="40">
        <v>974.03333333333353</v>
      </c>
      <c r="K16" s="31">
        <v>949</v>
      </c>
      <c r="L16" s="31">
        <v>915</v>
      </c>
      <c r="M16" s="31">
        <v>2.4987699999999999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1103.25</v>
      </c>
      <c r="D17" s="40">
        <v>1106.0833333333333</v>
      </c>
      <c r="E17" s="40">
        <v>1082.1666666666665</v>
      </c>
      <c r="F17" s="40">
        <v>1061.0833333333333</v>
      </c>
      <c r="G17" s="40">
        <v>1037.1666666666665</v>
      </c>
      <c r="H17" s="40">
        <v>1127.1666666666665</v>
      </c>
      <c r="I17" s="40">
        <v>1151.083333333333</v>
      </c>
      <c r="J17" s="40">
        <v>1172.1666666666665</v>
      </c>
      <c r="K17" s="31">
        <v>1130</v>
      </c>
      <c r="L17" s="31">
        <v>1085</v>
      </c>
      <c r="M17" s="31">
        <v>10.75174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630.75</v>
      </c>
      <c r="D18" s="40">
        <v>633.06666666666661</v>
      </c>
      <c r="E18" s="40">
        <v>617.83333333333326</v>
      </c>
      <c r="F18" s="40">
        <v>604.91666666666663</v>
      </c>
      <c r="G18" s="40">
        <v>589.68333333333328</v>
      </c>
      <c r="H18" s="40">
        <v>645.98333333333323</v>
      </c>
      <c r="I18" s="40">
        <v>661.21666666666658</v>
      </c>
      <c r="J18" s="40">
        <v>674.13333333333321</v>
      </c>
      <c r="K18" s="31">
        <v>648.29999999999995</v>
      </c>
      <c r="L18" s="31">
        <v>620.15</v>
      </c>
      <c r="M18" s="31">
        <v>6.7240599999999997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901</v>
      </c>
      <c r="D19" s="40">
        <v>905.66666666666663</v>
      </c>
      <c r="E19" s="40">
        <v>892.33333333333326</v>
      </c>
      <c r="F19" s="40">
        <v>883.66666666666663</v>
      </c>
      <c r="G19" s="40">
        <v>870.33333333333326</v>
      </c>
      <c r="H19" s="40">
        <v>914.33333333333326</v>
      </c>
      <c r="I19" s="40">
        <v>927.66666666666652</v>
      </c>
      <c r="J19" s="40">
        <v>936.33333333333326</v>
      </c>
      <c r="K19" s="31">
        <v>919</v>
      </c>
      <c r="L19" s="31">
        <v>897</v>
      </c>
      <c r="M19" s="31">
        <v>9.0482399999999998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2449.0500000000002</v>
      </c>
      <c r="D20" s="40">
        <v>2454.9</v>
      </c>
      <c r="E20" s="40">
        <v>2405.2000000000003</v>
      </c>
      <c r="F20" s="40">
        <v>2361.3500000000004</v>
      </c>
      <c r="G20" s="40">
        <v>2311.6500000000005</v>
      </c>
      <c r="H20" s="40">
        <v>2498.75</v>
      </c>
      <c r="I20" s="40">
        <v>2548.4499999999998</v>
      </c>
      <c r="J20" s="40">
        <v>2592.2999999999997</v>
      </c>
      <c r="K20" s="31">
        <v>2504.6</v>
      </c>
      <c r="L20" s="31">
        <v>2411.0500000000002</v>
      </c>
      <c r="M20" s="31">
        <v>0.38427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20559.3</v>
      </c>
      <c r="D21" s="40">
        <v>20536.216666666667</v>
      </c>
      <c r="E21" s="40">
        <v>20184.483333333334</v>
      </c>
      <c r="F21" s="40">
        <v>19809.666666666668</v>
      </c>
      <c r="G21" s="40">
        <v>19457.933333333334</v>
      </c>
      <c r="H21" s="40">
        <v>20911.033333333333</v>
      </c>
      <c r="I21" s="40">
        <v>21262.76666666667</v>
      </c>
      <c r="J21" s="40">
        <v>21637.583333333332</v>
      </c>
      <c r="K21" s="31">
        <v>20887.95</v>
      </c>
      <c r="L21" s="31">
        <v>20161.400000000001</v>
      </c>
      <c r="M21" s="31">
        <v>0.12343999999999999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1418.85</v>
      </c>
      <c r="D22" s="40">
        <v>1439.1000000000001</v>
      </c>
      <c r="E22" s="40">
        <v>1389.7000000000003</v>
      </c>
      <c r="F22" s="40">
        <v>1360.5500000000002</v>
      </c>
      <c r="G22" s="40">
        <v>1311.1500000000003</v>
      </c>
      <c r="H22" s="40">
        <v>1468.2500000000002</v>
      </c>
      <c r="I22" s="40">
        <v>1517.6500000000003</v>
      </c>
      <c r="J22" s="40">
        <v>1546.8000000000002</v>
      </c>
      <c r="K22" s="31">
        <v>1488.5</v>
      </c>
      <c r="L22" s="31">
        <v>1409.95</v>
      </c>
      <c r="M22" s="31">
        <v>22.73312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1131.1500000000001</v>
      </c>
      <c r="D23" s="40">
        <v>1129.7166666666669</v>
      </c>
      <c r="E23" s="40">
        <v>1113.4833333333338</v>
      </c>
      <c r="F23" s="40">
        <v>1095.8166666666668</v>
      </c>
      <c r="G23" s="40">
        <v>1079.5833333333337</v>
      </c>
      <c r="H23" s="40">
        <v>1147.3833333333339</v>
      </c>
      <c r="I23" s="40">
        <v>1163.616666666667</v>
      </c>
      <c r="J23" s="40">
        <v>1181.283333333334</v>
      </c>
      <c r="K23" s="31">
        <v>1145.95</v>
      </c>
      <c r="L23" s="31">
        <v>1112.05</v>
      </c>
      <c r="M23" s="31">
        <v>17.813500000000001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748.9</v>
      </c>
      <c r="D24" s="40">
        <v>757</v>
      </c>
      <c r="E24" s="40">
        <v>738</v>
      </c>
      <c r="F24" s="40">
        <v>727.1</v>
      </c>
      <c r="G24" s="40">
        <v>708.1</v>
      </c>
      <c r="H24" s="40">
        <v>767.9</v>
      </c>
      <c r="I24" s="40">
        <v>786.9</v>
      </c>
      <c r="J24" s="40">
        <v>797.8</v>
      </c>
      <c r="K24" s="31">
        <v>776</v>
      </c>
      <c r="L24" s="31">
        <v>746.1</v>
      </c>
      <c r="M24" s="31">
        <v>55.704329999999999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1392.8</v>
      </c>
      <c r="D25" s="40">
        <v>1393.2666666666667</v>
      </c>
      <c r="E25" s="40">
        <v>1340.5333333333333</v>
      </c>
      <c r="F25" s="40">
        <v>1288.2666666666667</v>
      </c>
      <c r="G25" s="40">
        <v>1235.5333333333333</v>
      </c>
      <c r="H25" s="40">
        <v>1445.5333333333333</v>
      </c>
      <c r="I25" s="40">
        <v>1498.2666666666664</v>
      </c>
      <c r="J25" s="40">
        <v>1550.5333333333333</v>
      </c>
      <c r="K25" s="31">
        <v>1446</v>
      </c>
      <c r="L25" s="31">
        <v>1341</v>
      </c>
      <c r="M25" s="31">
        <v>4.3765099999999997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1729.35</v>
      </c>
      <c r="D26" s="40">
        <v>1729.3499999999997</v>
      </c>
      <c r="E26" s="40">
        <v>1729.3499999999995</v>
      </c>
      <c r="F26" s="40">
        <v>1729.3499999999997</v>
      </c>
      <c r="G26" s="40">
        <v>1729.3499999999995</v>
      </c>
      <c r="H26" s="40">
        <v>1729.3499999999995</v>
      </c>
      <c r="I26" s="40">
        <v>1729.35</v>
      </c>
      <c r="J26" s="40">
        <v>1729.3499999999995</v>
      </c>
      <c r="K26" s="31">
        <v>1729.35</v>
      </c>
      <c r="L26" s="31">
        <v>1729.35</v>
      </c>
      <c r="M26" s="31">
        <v>6.7767499999999998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107.35</v>
      </c>
      <c r="D27" s="40">
        <v>108.26666666666667</v>
      </c>
      <c r="E27" s="40">
        <v>106.13333333333333</v>
      </c>
      <c r="F27" s="40">
        <v>104.91666666666666</v>
      </c>
      <c r="G27" s="40">
        <v>102.78333333333332</v>
      </c>
      <c r="H27" s="40">
        <v>109.48333333333333</v>
      </c>
      <c r="I27" s="40">
        <v>111.61666666666669</v>
      </c>
      <c r="J27" s="40">
        <v>112.83333333333334</v>
      </c>
      <c r="K27" s="31">
        <v>110.4</v>
      </c>
      <c r="L27" s="31">
        <v>107.05</v>
      </c>
      <c r="M27" s="31">
        <v>23.95673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201.45</v>
      </c>
      <c r="D28" s="40">
        <v>204.13333333333333</v>
      </c>
      <c r="E28" s="40">
        <v>197.71666666666664</v>
      </c>
      <c r="F28" s="40">
        <v>193.98333333333332</v>
      </c>
      <c r="G28" s="40">
        <v>187.56666666666663</v>
      </c>
      <c r="H28" s="40">
        <v>207.86666666666665</v>
      </c>
      <c r="I28" s="40">
        <v>214.28333333333333</v>
      </c>
      <c r="J28" s="40">
        <v>218.01666666666665</v>
      </c>
      <c r="K28" s="31">
        <v>210.55</v>
      </c>
      <c r="L28" s="31">
        <v>200.4</v>
      </c>
      <c r="M28" s="31">
        <v>29.064720000000001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390.9</v>
      </c>
      <c r="D29" s="40">
        <v>394.93333333333334</v>
      </c>
      <c r="E29" s="40">
        <v>383.91666666666669</v>
      </c>
      <c r="F29" s="40">
        <v>376.93333333333334</v>
      </c>
      <c r="G29" s="40">
        <v>365.91666666666669</v>
      </c>
      <c r="H29" s="40">
        <v>401.91666666666669</v>
      </c>
      <c r="I29" s="40">
        <v>412.93333333333334</v>
      </c>
      <c r="J29" s="40">
        <v>419.91666666666669</v>
      </c>
      <c r="K29" s="31">
        <v>405.95</v>
      </c>
      <c r="L29" s="31">
        <v>387.95</v>
      </c>
      <c r="M29" s="31">
        <v>5.2074299999999996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239.6</v>
      </c>
      <c r="D30" s="40">
        <v>242.70000000000002</v>
      </c>
      <c r="E30" s="40">
        <v>234.90000000000003</v>
      </c>
      <c r="F30" s="40">
        <v>230.20000000000002</v>
      </c>
      <c r="G30" s="40">
        <v>222.40000000000003</v>
      </c>
      <c r="H30" s="40">
        <v>247.40000000000003</v>
      </c>
      <c r="I30" s="40">
        <v>255.20000000000005</v>
      </c>
      <c r="J30" s="40">
        <v>259.90000000000003</v>
      </c>
      <c r="K30" s="31">
        <v>250.5</v>
      </c>
      <c r="L30" s="31">
        <v>238</v>
      </c>
      <c r="M30" s="31">
        <v>11.682090000000001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4715.05</v>
      </c>
      <c r="D31" s="40">
        <v>4778.3499999999995</v>
      </c>
      <c r="E31" s="40">
        <v>4636.6999999999989</v>
      </c>
      <c r="F31" s="40">
        <v>4558.3499999999995</v>
      </c>
      <c r="G31" s="40">
        <v>4416.6999999999989</v>
      </c>
      <c r="H31" s="40">
        <v>4856.6999999999989</v>
      </c>
      <c r="I31" s="40">
        <v>4998.3499999999985</v>
      </c>
      <c r="J31" s="40">
        <v>5076.6999999999989</v>
      </c>
      <c r="K31" s="31">
        <v>4920</v>
      </c>
      <c r="L31" s="31">
        <v>4700</v>
      </c>
      <c r="M31" s="31">
        <v>0.59455000000000002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2219.9499999999998</v>
      </c>
      <c r="D32" s="40">
        <v>2208.7333333333331</v>
      </c>
      <c r="E32" s="40">
        <v>2174.7166666666662</v>
      </c>
      <c r="F32" s="40">
        <v>2129.4833333333331</v>
      </c>
      <c r="G32" s="40">
        <v>2095.4666666666662</v>
      </c>
      <c r="H32" s="40">
        <v>2253.9666666666662</v>
      </c>
      <c r="I32" s="40">
        <v>2287.9833333333336</v>
      </c>
      <c r="J32" s="40">
        <v>2333.2166666666662</v>
      </c>
      <c r="K32" s="31">
        <v>2242.75</v>
      </c>
      <c r="L32" s="31">
        <v>2163.5</v>
      </c>
      <c r="M32" s="31">
        <v>0.53305999999999998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2200.6999999999998</v>
      </c>
      <c r="D33" s="40">
        <v>2205.4</v>
      </c>
      <c r="E33" s="40">
        <v>2186.3000000000002</v>
      </c>
      <c r="F33" s="40">
        <v>2171.9</v>
      </c>
      <c r="G33" s="40">
        <v>2152.8000000000002</v>
      </c>
      <c r="H33" s="40">
        <v>2219.8000000000002</v>
      </c>
      <c r="I33" s="40">
        <v>2238.8999999999996</v>
      </c>
      <c r="J33" s="40">
        <v>2253.3000000000002</v>
      </c>
      <c r="K33" s="31">
        <v>2224.5</v>
      </c>
      <c r="L33" s="31">
        <v>2191</v>
      </c>
      <c r="M33" s="31">
        <v>6.5110000000000001E-2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116.5</v>
      </c>
      <c r="D34" s="40">
        <v>116.06666666666666</v>
      </c>
      <c r="E34" s="40">
        <v>114.68333333333332</v>
      </c>
      <c r="F34" s="40">
        <v>112.86666666666666</v>
      </c>
      <c r="G34" s="40">
        <v>111.48333333333332</v>
      </c>
      <c r="H34" s="40">
        <v>117.88333333333333</v>
      </c>
      <c r="I34" s="40">
        <v>119.26666666666665</v>
      </c>
      <c r="J34" s="40">
        <v>121.08333333333333</v>
      </c>
      <c r="K34" s="31">
        <v>117.45</v>
      </c>
      <c r="L34" s="31">
        <v>114.25</v>
      </c>
      <c r="M34" s="31">
        <v>4.9691099999999997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781.7</v>
      </c>
      <c r="D35" s="40">
        <v>779.98333333333323</v>
      </c>
      <c r="E35" s="40">
        <v>766.96666666666647</v>
      </c>
      <c r="F35" s="40">
        <v>752.23333333333323</v>
      </c>
      <c r="G35" s="40">
        <v>739.21666666666647</v>
      </c>
      <c r="H35" s="40">
        <v>794.71666666666647</v>
      </c>
      <c r="I35" s="40">
        <v>807.73333333333312</v>
      </c>
      <c r="J35" s="40">
        <v>822.46666666666647</v>
      </c>
      <c r="K35" s="31">
        <v>793</v>
      </c>
      <c r="L35" s="31">
        <v>765.25</v>
      </c>
      <c r="M35" s="31">
        <v>5.2809799999999996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3787.7</v>
      </c>
      <c r="D36" s="40">
        <v>3784.2166666666667</v>
      </c>
      <c r="E36" s="40">
        <v>3748.4333333333334</v>
      </c>
      <c r="F36" s="40">
        <v>3709.1666666666665</v>
      </c>
      <c r="G36" s="40">
        <v>3673.3833333333332</v>
      </c>
      <c r="H36" s="40">
        <v>3823.4833333333336</v>
      </c>
      <c r="I36" s="40">
        <v>3859.2666666666673</v>
      </c>
      <c r="J36" s="40">
        <v>3898.5333333333338</v>
      </c>
      <c r="K36" s="31">
        <v>3820</v>
      </c>
      <c r="L36" s="31">
        <v>3744.95</v>
      </c>
      <c r="M36" s="31">
        <v>1.10948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3777.8</v>
      </c>
      <c r="D37" s="40">
        <v>3795.5</v>
      </c>
      <c r="E37" s="40">
        <v>3692.3</v>
      </c>
      <c r="F37" s="40">
        <v>3606.8</v>
      </c>
      <c r="G37" s="40">
        <v>3503.6000000000004</v>
      </c>
      <c r="H37" s="40">
        <v>3881</v>
      </c>
      <c r="I37" s="40">
        <v>3984.2</v>
      </c>
      <c r="J37" s="40">
        <v>4069.7</v>
      </c>
      <c r="K37" s="31">
        <v>3898.7</v>
      </c>
      <c r="L37" s="31">
        <v>3710</v>
      </c>
      <c r="M37" s="31">
        <v>2.8760699999999999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</v>
      </c>
      <c r="D38" s="40">
        <v>23.25</v>
      </c>
      <c r="E38" s="40">
        <v>22.5</v>
      </c>
      <c r="F38" s="40">
        <v>22</v>
      </c>
      <c r="G38" s="40">
        <v>21.25</v>
      </c>
      <c r="H38" s="40">
        <v>23.75</v>
      </c>
      <c r="I38" s="40">
        <v>24.5</v>
      </c>
      <c r="J38" s="40">
        <v>25</v>
      </c>
      <c r="K38" s="31">
        <v>24</v>
      </c>
      <c r="L38" s="31">
        <v>22.75</v>
      </c>
      <c r="M38" s="31">
        <v>77.538340000000005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729.2</v>
      </c>
      <c r="D39" s="40">
        <v>730.11666666666667</v>
      </c>
      <c r="E39" s="40">
        <v>722.23333333333335</v>
      </c>
      <c r="F39" s="40">
        <v>715.26666666666665</v>
      </c>
      <c r="G39" s="40">
        <v>707.38333333333333</v>
      </c>
      <c r="H39" s="40">
        <v>737.08333333333337</v>
      </c>
      <c r="I39" s="40">
        <v>744.96666666666681</v>
      </c>
      <c r="J39" s="40">
        <v>751.93333333333339</v>
      </c>
      <c r="K39" s="31">
        <v>738</v>
      </c>
      <c r="L39" s="31">
        <v>723.15</v>
      </c>
      <c r="M39" s="31">
        <v>6.7528699999999997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3155.7</v>
      </c>
      <c r="D40" s="40">
        <v>3159.4666666666667</v>
      </c>
      <c r="E40" s="40">
        <v>3128.9333333333334</v>
      </c>
      <c r="F40" s="40">
        <v>3102.1666666666665</v>
      </c>
      <c r="G40" s="40">
        <v>3071.6333333333332</v>
      </c>
      <c r="H40" s="40">
        <v>3186.2333333333336</v>
      </c>
      <c r="I40" s="40">
        <v>3216.7666666666673</v>
      </c>
      <c r="J40" s="40">
        <v>3243.5333333333338</v>
      </c>
      <c r="K40" s="31">
        <v>3190</v>
      </c>
      <c r="L40" s="31">
        <v>3132.7</v>
      </c>
      <c r="M40" s="31">
        <v>0.41325000000000001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409.8</v>
      </c>
      <c r="D41" s="40">
        <v>412.41666666666669</v>
      </c>
      <c r="E41" s="40">
        <v>405.63333333333338</v>
      </c>
      <c r="F41" s="40">
        <v>401.4666666666667</v>
      </c>
      <c r="G41" s="40">
        <v>394.68333333333339</v>
      </c>
      <c r="H41" s="40">
        <v>416.58333333333337</v>
      </c>
      <c r="I41" s="40">
        <v>423.36666666666667</v>
      </c>
      <c r="J41" s="40">
        <v>427.53333333333336</v>
      </c>
      <c r="K41" s="31">
        <v>419.2</v>
      </c>
      <c r="L41" s="31">
        <v>408.25</v>
      </c>
      <c r="M41" s="31">
        <v>41.8262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1226.2</v>
      </c>
      <c r="D42" s="40">
        <v>1239.5</v>
      </c>
      <c r="E42" s="40">
        <v>1189</v>
      </c>
      <c r="F42" s="40">
        <v>1151.8</v>
      </c>
      <c r="G42" s="40">
        <v>1101.3</v>
      </c>
      <c r="H42" s="40">
        <v>1276.7</v>
      </c>
      <c r="I42" s="40">
        <v>1327.2</v>
      </c>
      <c r="J42" s="40">
        <v>1364.4</v>
      </c>
      <c r="K42" s="31">
        <v>1290</v>
      </c>
      <c r="L42" s="31">
        <v>1202.3</v>
      </c>
      <c r="M42" s="31">
        <v>2.7047400000000001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4878.1000000000004</v>
      </c>
      <c r="D43" s="40">
        <v>4870.7833333333338</v>
      </c>
      <c r="E43" s="40">
        <v>4789.0166666666673</v>
      </c>
      <c r="F43" s="40">
        <v>4699.9333333333334</v>
      </c>
      <c r="G43" s="40">
        <v>4618.166666666667</v>
      </c>
      <c r="H43" s="40">
        <v>4959.8666666666677</v>
      </c>
      <c r="I43" s="40">
        <v>5041.6333333333341</v>
      </c>
      <c r="J43" s="40">
        <v>5130.7166666666681</v>
      </c>
      <c r="K43" s="31">
        <v>4952.55</v>
      </c>
      <c r="L43" s="31">
        <v>4781.7</v>
      </c>
      <c r="M43" s="31">
        <v>4.3464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218</v>
      </c>
      <c r="D44" s="40">
        <v>220.1</v>
      </c>
      <c r="E44" s="40">
        <v>214.54999999999998</v>
      </c>
      <c r="F44" s="40">
        <v>211.1</v>
      </c>
      <c r="G44" s="40">
        <v>205.54999999999998</v>
      </c>
      <c r="H44" s="40">
        <v>223.54999999999998</v>
      </c>
      <c r="I44" s="40">
        <v>229.1</v>
      </c>
      <c r="J44" s="40">
        <v>232.54999999999998</v>
      </c>
      <c r="K44" s="31">
        <v>225.65</v>
      </c>
      <c r="L44" s="31">
        <v>216.65</v>
      </c>
      <c r="M44" s="31">
        <v>29.85529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358.7</v>
      </c>
      <c r="D45" s="40">
        <v>360.38333333333338</v>
      </c>
      <c r="E45" s="40">
        <v>353.31666666666678</v>
      </c>
      <c r="F45" s="40">
        <v>347.93333333333339</v>
      </c>
      <c r="G45" s="40">
        <v>340.86666666666679</v>
      </c>
      <c r="H45" s="40">
        <v>365.76666666666677</v>
      </c>
      <c r="I45" s="40">
        <v>372.83333333333337</v>
      </c>
      <c r="J45" s="40">
        <v>378.21666666666675</v>
      </c>
      <c r="K45" s="31">
        <v>367.45</v>
      </c>
      <c r="L45" s="31">
        <v>355</v>
      </c>
      <c r="M45" s="31">
        <v>0.46407999999999999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125.1</v>
      </c>
      <c r="D46" s="40">
        <v>125.16666666666667</v>
      </c>
      <c r="E46" s="40">
        <v>121.93333333333334</v>
      </c>
      <c r="F46" s="40">
        <v>118.76666666666667</v>
      </c>
      <c r="G46" s="40">
        <v>115.53333333333333</v>
      </c>
      <c r="H46" s="40">
        <v>128.33333333333334</v>
      </c>
      <c r="I46" s="40">
        <v>131.56666666666666</v>
      </c>
      <c r="J46" s="40">
        <v>134.73333333333335</v>
      </c>
      <c r="K46" s="31">
        <v>128.4</v>
      </c>
      <c r="L46" s="31">
        <v>122</v>
      </c>
      <c r="M46" s="31">
        <v>150.58652000000001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97.15</v>
      </c>
      <c r="D47" s="40">
        <v>98.3</v>
      </c>
      <c r="E47" s="40">
        <v>95.85</v>
      </c>
      <c r="F47" s="40">
        <v>94.55</v>
      </c>
      <c r="G47" s="40">
        <v>92.1</v>
      </c>
      <c r="H47" s="40">
        <v>99.6</v>
      </c>
      <c r="I47" s="40">
        <v>102.05000000000001</v>
      </c>
      <c r="J47" s="40">
        <v>103.35</v>
      </c>
      <c r="K47" s="31">
        <v>100.75</v>
      </c>
      <c r="L47" s="31">
        <v>97</v>
      </c>
      <c r="M47" s="31">
        <v>8.9607100000000006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3271.55</v>
      </c>
      <c r="D48" s="40">
        <v>3283.85</v>
      </c>
      <c r="E48" s="40">
        <v>3252.7</v>
      </c>
      <c r="F48" s="40">
        <v>3233.85</v>
      </c>
      <c r="G48" s="40">
        <v>3202.7</v>
      </c>
      <c r="H48" s="40">
        <v>3302.7</v>
      </c>
      <c r="I48" s="40">
        <v>3333.8500000000004</v>
      </c>
      <c r="J48" s="40">
        <v>3352.7</v>
      </c>
      <c r="K48" s="31">
        <v>3315</v>
      </c>
      <c r="L48" s="31">
        <v>3265</v>
      </c>
      <c r="M48" s="31">
        <v>6.8928799999999999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214.1</v>
      </c>
      <c r="D49" s="40">
        <v>217.33333333333334</v>
      </c>
      <c r="E49" s="40">
        <v>207.76666666666668</v>
      </c>
      <c r="F49" s="40">
        <v>201.43333333333334</v>
      </c>
      <c r="G49" s="40">
        <v>191.86666666666667</v>
      </c>
      <c r="H49" s="40">
        <v>223.66666666666669</v>
      </c>
      <c r="I49" s="40">
        <v>233.23333333333335</v>
      </c>
      <c r="J49" s="40">
        <v>239.56666666666669</v>
      </c>
      <c r="K49" s="31">
        <v>226.9</v>
      </c>
      <c r="L49" s="31">
        <v>211</v>
      </c>
      <c r="M49" s="31">
        <v>16.049479999999999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3117.4</v>
      </c>
      <c r="D50" s="40">
        <v>3129.0833333333335</v>
      </c>
      <c r="E50" s="40">
        <v>3093.3666666666668</v>
      </c>
      <c r="F50" s="40">
        <v>3069.3333333333335</v>
      </c>
      <c r="G50" s="40">
        <v>3033.6166666666668</v>
      </c>
      <c r="H50" s="40">
        <v>3153.1166666666668</v>
      </c>
      <c r="I50" s="40">
        <v>3188.833333333333</v>
      </c>
      <c r="J50" s="40">
        <v>3212.8666666666668</v>
      </c>
      <c r="K50" s="31">
        <v>3164.8</v>
      </c>
      <c r="L50" s="31">
        <v>3105.05</v>
      </c>
      <c r="M50" s="31">
        <v>9.5899999999999999E-2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2064</v>
      </c>
      <c r="D51" s="40">
        <v>2082.5333333333333</v>
      </c>
      <c r="E51" s="40">
        <v>2019.5666666666666</v>
      </c>
      <c r="F51" s="40">
        <v>1975.1333333333332</v>
      </c>
      <c r="G51" s="40">
        <v>1912.1666666666665</v>
      </c>
      <c r="H51" s="40">
        <v>2126.9666666666667</v>
      </c>
      <c r="I51" s="40">
        <v>2189.9333333333329</v>
      </c>
      <c r="J51" s="40">
        <v>2234.3666666666668</v>
      </c>
      <c r="K51" s="31">
        <v>2145.5</v>
      </c>
      <c r="L51" s="31">
        <v>2038.1</v>
      </c>
      <c r="M51" s="31">
        <v>3.7803300000000002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9575.65</v>
      </c>
      <c r="D52" s="40">
        <v>9671.8833333333332</v>
      </c>
      <c r="E52" s="40">
        <v>9463.7666666666664</v>
      </c>
      <c r="F52" s="40">
        <v>9351.8833333333332</v>
      </c>
      <c r="G52" s="40">
        <v>9143.7666666666664</v>
      </c>
      <c r="H52" s="40">
        <v>9783.7666666666664</v>
      </c>
      <c r="I52" s="40">
        <v>9991.8833333333314</v>
      </c>
      <c r="J52" s="40">
        <v>10103.766666666666</v>
      </c>
      <c r="K52" s="31">
        <v>9880</v>
      </c>
      <c r="L52" s="31">
        <v>9560</v>
      </c>
      <c r="M52" s="31">
        <v>0.10353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712.4</v>
      </c>
      <c r="D53" s="40">
        <v>721.35</v>
      </c>
      <c r="E53" s="40">
        <v>699.05000000000007</v>
      </c>
      <c r="F53" s="40">
        <v>685.7</v>
      </c>
      <c r="G53" s="40">
        <v>663.40000000000009</v>
      </c>
      <c r="H53" s="40">
        <v>734.7</v>
      </c>
      <c r="I53" s="40">
        <v>757</v>
      </c>
      <c r="J53" s="40">
        <v>770.35</v>
      </c>
      <c r="K53" s="31">
        <v>743.65</v>
      </c>
      <c r="L53" s="31">
        <v>708</v>
      </c>
      <c r="M53" s="31">
        <v>29.3215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555.1</v>
      </c>
      <c r="D54" s="40">
        <v>553.36666666666667</v>
      </c>
      <c r="E54" s="40">
        <v>548.13333333333333</v>
      </c>
      <c r="F54" s="40">
        <v>541.16666666666663</v>
      </c>
      <c r="G54" s="40">
        <v>535.93333333333328</v>
      </c>
      <c r="H54" s="40">
        <v>560.33333333333337</v>
      </c>
      <c r="I54" s="40">
        <v>565.56666666666672</v>
      </c>
      <c r="J54" s="40">
        <v>572.53333333333342</v>
      </c>
      <c r="K54" s="31">
        <v>558.6</v>
      </c>
      <c r="L54" s="31">
        <v>546.4</v>
      </c>
      <c r="M54" s="31">
        <v>1.21515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4355.8999999999996</v>
      </c>
      <c r="D55" s="40">
        <v>4312.3</v>
      </c>
      <c r="E55" s="40">
        <v>4194.6000000000004</v>
      </c>
      <c r="F55" s="40">
        <v>4033.3</v>
      </c>
      <c r="G55" s="40">
        <v>3915.6000000000004</v>
      </c>
      <c r="H55" s="40">
        <v>4473.6000000000004</v>
      </c>
      <c r="I55" s="40">
        <v>4591.2999999999993</v>
      </c>
      <c r="J55" s="40">
        <v>4752.6000000000004</v>
      </c>
      <c r="K55" s="31">
        <v>4430</v>
      </c>
      <c r="L55" s="31">
        <v>4151</v>
      </c>
      <c r="M55" s="31">
        <v>4.3843199999999998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795.85</v>
      </c>
      <c r="D56" s="40">
        <v>798.63333333333333</v>
      </c>
      <c r="E56" s="40">
        <v>788.7166666666667</v>
      </c>
      <c r="F56" s="40">
        <v>781.58333333333337</v>
      </c>
      <c r="G56" s="40">
        <v>771.66666666666674</v>
      </c>
      <c r="H56" s="40">
        <v>805.76666666666665</v>
      </c>
      <c r="I56" s="40">
        <v>815.68333333333339</v>
      </c>
      <c r="J56" s="40">
        <v>822.81666666666661</v>
      </c>
      <c r="K56" s="31">
        <v>808.55</v>
      </c>
      <c r="L56" s="31">
        <v>791.5</v>
      </c>
      <c r="M56" s="31">
        <v>63.064839999999997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3376.3</v>
      </c>
      <c r="D57" s="40">
        <v>3392.1833333333329</v>
      </c>
      <c r="E57" s="40">
        <v>3336.3666666666659</v>
      </c>
      <c r="F57" s="40">
        <v>3296.4333333333329</v>
      </c>
      <c r="G57" s="40">
        <v>3240.6166666666659</v>
      </c>
      <c r="H57" s="40">
        <v>3432.1166666666659</v>
      </c>
      <c r="I57" s="40">
        <v>3487.9333333333325</v>
      </c>
      <c r="J57" s="40">
        <v>3527.8666666666659</v>
      </c>
      <c r="K57" s="31">
        <v>3448</v>
      </c>
      <c r="L57" s="31">
        <v>3352.25</v>
      </c>
      <c r="M57" s="31">
        <v>0.35521999999999998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1396.9</v>
      </c>
      <c r="D58" s="40">
        <v>1407.4166666666667</v>
      </c>
      <c r="E58" s="40">
        <v>1372.8333333333335</v>
      </c>
      <c r="F58" s="40">
        <v>1348.7666666666667</v>
      </c>
      <c r="G58" s="40">
        <v>1314.1833333333334</v>
      </c>
      <c r="H58" s="40">
        <v>1431.4833333333336</v>
      </c>
      <c r="I58" s="40">
        <v>1466.0666666666671</v>
      </c>
      <c r="J58" s="40">
        <v>1490.1333333333337</v>
      </c>
      <c r="K58" s="31">
        <v>1442</v>
      </c>
      <c r="L58" s="31">
        <v>1383.35</v>
      </c>
      <c r="M58" s="31">
        <v>2.7702900000000001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1157.8499999999999</v>
      </c>
      <c r="D59" s="40">
        <v>1172.2833333333333</v>
      </c>
      <c r="E59" s="40">
        <v>1140.5666666666666</v>
      </c>
      <c r="F59" s="40">
        <v>1123.2833333333333</v>
      </c>
      <c r="G59" s="40">
        <v>1091.5666666666666</v>
      </c>
      <c r="H59" s="40">
        <v>1189.5666666666666</v>
      </c>
      <c r="I59" s="40">
        <v>1221.2833333333333</v>
      </c>
      <c r="J59" s="40">
        <v>1238.5666666666666</v>
      </c>
      <c r="K59" s="31">
        <v>1204</v>
      </c>
      <c r="L59" s="31">
        <v>1155</v>
      </c>
      <c r="M59" s="31">
        <v>3.3593600000000001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3776.05</v>
      </c>
      <c r="D60" s="40">
        <v>3774.8166666666671</v>
      </c>
      <c r="E60" s="40">
        <v>3736.233333333334</v>
      </c>
      <c r="F60" s="40">
        <v>3696.416666666667</v>
      </c>
      <c r="G60" s="40">
        <v>3657.8333333333339</v>
      </c>
      <c r="H60" s="40">
        <v>3814.6333333333341</v>
      </c>
      <c r="I60" s="40">
        <v>3853.2166666666672</v>
      </c>
      <c r="J60" s="40">
        <v>3893.0333333333342</v>
      </c>
      <c r="K60" s="31">
        <v>3813.4</v>
      </c>
      <c r="L60" s="31">
        <v>3735</v>
      </c>
      <c r="M60" s="31">
        <v>3.99648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255.55</v>
      </c>
      <c r="D61" s="40">
        <v>257.23333333333329</v>
      </c>
      <c r="E61" s="40">
        <v>252.96666666666658</v>
      </c>
      <c r="F61" s="40">
        <v>250.3833333333333</v>
      </c>
      <c r="G61" s="40">
        <v>246.11666666666659</v>
      </c>
      <c r="H61" s="40">
        <v>259.81666666666661</v>
      </c>
      <c r="I61" s="40">
        <v>264.08333333333337</v>
      </c>
      <c r="J61" s="40">
        <v>266.66666666666657</v>
      </c>
      <c r="K61" s="31">
        <v>261.5</v>
      </c>
      <c r="L61" s="31">
        <v>254.65</v>
      </c>
      <c r="M61" s="31">
        <v>7.4458000000000002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1518.95</v>
      </c>
      <c r="D62" s="40">
        <v>1505</v>
      </c>
      <c r="E62" s="40">
        <v>1452</v>
      </c>
      <c r="F62" s="40">
        <v>1385.05</v>
      </c>
      <c r="G62" s="40">
        <v>1332.05</v>
      </c>
      <c r="H62" s="40">
        <v>1571.95</v>
      </c>
      <c r="I62" s="40">
        <v>1624.95</v>
      </c>
      <c r="J62" s="40">
        <v>1691.9</v>
      </c>
      <c r="K62" s="31">
        <v>1558</v>
      </c>
      <c r="L62" s="31">
        <v>1438.05</v>
      </c>
      <c r="M62" s="31">
        <v>5.8120700000000003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7442.45</v>
      </c>
      <c r="D63" s="40">
        <v>7448.0666666666666</v>
      </c>
      <c r="E63" s="40">
        <v>7315.1333333333332</v>
      </c>
      <c r="F63" s="40">
        <v>7187.8166666666666</v>
      </c>
      <c r="G63" s="40">
        <v>7054.8833333333332</v>
      </c>
      <c r="H63" s="40">
        <v>7575.3833333333332</v>
      </c>
      <c r="I63" s="40">
        <v>7708.3166666666657</v>
      </c>
      <c r="J63" s="40">
        <v>7835.6333333333332</v>
      </c>
      <c r="K63" s="31">
        <v>7581</v>
      </c>
      <c r="L63" s="31">
        <v>7320.75</v>
      </c>
      <c r="M63" s="31">
        <v>10.83806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17018.95</v>
      </c>
      <c r="D64" s="40">
        <v>17017.683333333331</v>
      </c>
      <c r="E64" s="40">
        <v>16701.366666666661</v>
      </c>
      <c r="F64" s="40">
        <v>16383.783333333329</v>
      </c>
      <c r="G64" s="40">
        <v>16067.46666666666</v>
      </c>
      <c r="H64" s="40">
        <v>17335.266666666663</v>
      </c>
      <c r="I64" s="40">
        <v>17651.583333333336</v>
      </c>
      <c r="J64" s="40">
        <v>17969.166666666664</v>
      </c>
      <c r="K64" s="31">
        <v>17334</v>
      </c>
      <c r="L64" s="31">
        <v>16700.099999999999</v>
      </c>
      <c r="M64" s="31">
        <v>3.25204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4482.8999999999996</v>
      </c>
      <c r="D65" s="40">
        <v>4562.6333333333332</v>
      </c>
      <c r="E65" s="40">
        <v>4325.2666666666664</v>
      </c>
      <c r="F65" s="40">
        <v>4167.6333333333332</v>
      </c>
      <c r="G65" s="40">
        <v>3930.2666666666664</v>
      </c>
      <c r="H65" s="40">
        <v>4720.2666666666664</v>
      </c>
      <c r="I65" s="40">
        <v>4957.6333333333332</v>
      </c>
      <c r="J65" s="40">
        <v>5115.2666666666664</v>
      </c>
      <c r="K65" s="31">
        <v>4800</v>
      </c>
      <c r="L65" s="31">
        <v>4405</v>
      </c>
      <c r="M65" s="31">
        <v>4.1344000000000003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4594.3</v>
      </c>
      <c r="D66" s="40">
        <v>4622.6833333333334</v>
      </c>
      <c r="E66" s="40">
        <v>4546.6166666666668</v>
      </c>
      <c r="F66" s="40">
        <v>4498.9333333333334</v>
      </c>
      <c r="G66" s="40">
        <v>4422.8666666666668</v>
      </c>
      <c r="H66" s="40">
        <v>4670.3666666666668</v>
      </c>
      <c r="I66" s="40">
        <v>4746.4333333333343</v>
      </c>
      <c r="J66" s="40">
        <v>4794.1166666666668</v>
      </c>
      <c r="K66" s="31">
        <v>4698.75</v>
      </c>
      <c r="L66" s="31">
        <v>4575</v>
      </c>
      <c r="M66" s="31">
        <v>1.4553199999999999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2480.1</v>
      </c>
      <c r="D67" s="40">
        <v>2480.1499999999996</v>
      </c>
      <c r="E67" s="40">
        <v>2450.3499999999995</v>
      </c>
      <c r="F67" s="40">
        <v>2420.6</v>
      </c>
      <c r="G67" s="40">
        <v>2390.7999999999997</v>
      </c>
      <c r="H67" s="40">
        <v>2509.8999999999992</v>
      </c>
      <c r="I67" s="40">
        <v>2539.6999999999994</v>
      </c>
      <c r="J67" s="40">
        <v>2569.4499999999989</v>
      </c>
      <c r="K67" s="31">
        <v>2509.9499999999998</v>
      </c>
      <c r="L67" s="31">
        <v>2450.4</v>
      </c>
      <c r="M67" s="31">
        <v>2.7031000000000001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132.75</v>
      </c>
      <c r="D68" s="40">
        <v>133.26666666666668</v>
      </c>
      <c r="E68" s="40">
        <v>131.48333333333335</v>
      </c>
      <c r="F68" s="40">
        <v>130.21666666666667</v>
      </c>
      <c r="G68" s="40">
        <v>128.43333333333334</v>
      </c>
      <c r="H68" s="40">
        <v>134.53333333333336</v>
      </c>
      <c r="I68" s="40">
        <v>136.31666666666672</v>
      </c>
      <c r="J68" s="40">
        <v>137.58333333333337</v>
      </c>
      <c r="K68" s="31">
        <v>135.05000000000001</v>
      </c>
      <c r="L68" s="31">
        <v>132</v>
      </c>
      <c r="M68" s="31">
        <v>4.9109999999999996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349.4</v>
      </c>
      <c r="D69" s="40">
        <v>350.59999999999997</v>
      </c>
      <c r="E69" s="40">
        <v>345.79999999999995</v>
      </c>
      <c r="F69" s="40">
        <v>342.2</v>
      </c>
      <c r="G69" s="40">
        <v>337.4</v>
      </c>
      <c r="H69" s="40">
        <v>354.19999999999993</v>
      </c>
      <c r="I69" s="40">
        <v>359</v>
      </c>
      <c r="J69" s="40">
        <v>362.59999999999991</v>
      </c>
      <c r="K69" s="31">
        <v>355.4</v>
      </c>
      <c r="L69" s="31">
        <v>347</v>
      </c>
      <c r="M69" s="31">
        <v>11.619910000000001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281.2</v>
      </c>
      <c r="D70" s="40">
        <v>283.53333333333336</v>
      </c>
      <c r="E70" s="40">
        <v>278.06666666666672</v>
      </c>
      <c r="F70" s="40">
        <v>274.93333333333334</v>
      </c>
      <c r="G70" s="40">
        <v>269.4666666666667</v>
      </c>
      <c r="H70" s="40">
        <v>286.66666666666674</v>
      </c>
      <c r="I70" s="40">
        <v>292.13333333333333</v>
      </c>
      <c r="J70" s="40">
        <v>295.26666666666677</v>
      </c>
      <c r="K70" s="31">
        <v>289</v>
      </c>
      <c r="L70" s="31">
        <v>280.39999999999998</v>
      </c>
      <c r="M70" s="31">
        <v>34.080979999999997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78.25</v>
      </c>
      <c r="D71" s="40">
        <v>79.466666666666669</v>
      </c>
      <c r="E71" s="40">
        <v>76.783333333333331</v>
      </c>
      <c r="F71" s="40">
        <v>75.316666666666663</v>
      </c>
      <c r="G71" s="40">
        <v>72.633333333333326</v>
      </c>
      <c r="H71" s="40">
        <v>80.933333333333337</v>
      </c>
      <c r="I71" s="40">
        <v>83.616666666666674</v>
      </c>
      <c r="J71" s="40">
        <v>85.083333333333343</v>
      </c>
      <c r="K71" s="31">
        <v>82.15</v>
      </c>
      <c r="L71" s="31">
        <v>78</v>
      </c>
      <c r="M71" s="31">
        <v>304.66537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55.95</v>
      </c>
      <c r="D72" s="40">
        <v>56.4</v>
      </c>
      <c r="E72" s="40">
        <v>54.849999999999994</v>
      </c>
      <c r="F72" s="40">
        <v>53.749999999999993</v>
      </c>
      <c r="G72" s="40">
        <v>52.199999999999989</v>
      </c>
      <c r="H72" s="40">
        <v>57.5</v>
      </c>
      <c r="I72" s="40">
        <v>59.05</v>
      </c>
      <c r="J72" s="40">
        <v>60.150000000000006</v>
      </c>
      <c r="K72" s="31">
        <v>57.95</v>
      </c>
      <c r="L72" s="31">
        <v>55.3</v>
      </c>
      <c r="M72" s="31">
        <v>66.159099999999995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18.55</v>
      </c>
      <c r="D73" s="40">
        <v>18.75</v>
      </c>
      <c r="E73" s="40">
        <v>18.3</v>
      </c>
      <c r="F73" s="40">
        <v>18.05</v>
      </c>
      <c r="G73" s="40">
        <v>17.600000000000001</v>
      </c>
      <c r="H73" s="40">
        <v>19</v>
      </c>
      <c r="I73" s="40">
        <v>19.450000000000003</v>
      </c>
      <c r="J73" s="40">
        <v>19.7</v>
      </c>
      <c r="K73" s="31">
        <v>19.2</v>
      </c>
      <c r="L73" s="31">
        <v>18.5</v>
      </c>
      <c r="M73" s="31">
        <v>62.921329999999998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1758.4</v>
      </c>
      <c r="D74" s="40">
        <v>1773.8333333333333</v>
      </c>
      <c r="E74" s="40">
        <v>1736.6666666666665</v>
      </c>
      <c r="F74" s="40">
        <v>1714.9333333333332</v>
      </c>
      <c r="G74" s="40">
        <v>1677.7666666666664</v>
      </c>
      <c r="H74" s="40">
        <v>1795.5666666666666</v>
      </c>
      <c r="I74" s="40">
        <v>1832.7333333333331</v>
      </c>
      <c r="J74" s="40">
        <v>1854.4666666666667</v>
      </c>
      <c r="K74" s="31">
        <v>1811</v>
      </c>
      <c r="L74" s="31">
        <v>1752.1</v>
      </c>
      <c r="M74" s="31">
        <v>4.7397799999999997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5347.2</v>
      </c>
      <c r="D75" s="40">
        <v>5372.4000000000005</v>
      </c>
      <c r="E75" s="40">
        <v>5304.8000000000011</v>
      </c>
      <c r="F75" s="40">
        <v>5262.4000000000005</v>
      </c>
      <c r="G75" s="40">
        <v>5194.8000000000011</v>
      </c>
      <c r="H75" s="40">
        <v>5414.8000000000011</v>
      </c>
      <c r="I75" s="40">
        <v>5482.4000000000015</v>
      </c>
      <c r="J75" s="40">
        <v>5524.8000000000011</v>
      </c>
      <c r="K75" s="31">
        <v>5440</v>
      </c>
      <c r="L75" s="31">
        <v>5330</v>
      </c>
      <c r="M75" s="31">
        <v>0.10967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813.55</v>
      </c>
      <c r="D76" s="40">
        <v>816.48333333333323</v>
      </c>
      <c r="E76" s="40">
        <v>806.81666666666649</v>
      </c>
      <c r="F76" s="40">
        <v>800.08333333333326</v>
      </c>
      <c r="G76" s="40">
        <v>790.41666666666652</v>
      </c>
      <c r="H76" s="40">
        <v>823.21666666666647</v>
      </c>
      <c r="I76" s="40">
        <v>832.88333333333321</v>
      </c>
      <c r="J76" s="40">
        <v>839.61666666666645</v>
      </c>
      <c r="K76" s="31">
        <v>826.15</v>
      </c>
      <c r="L76" s="31">
        <v>809.75</v>
      </c>
      <c r="M76" s="31">
        <v>3.86714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386.85</v>
      </c>
      <c r="D77" s="40">
        <v>391.05</v>
      </c>
      <c r="E77" s="40">
        <v>381.1</v>
      </c>
      <c r="F77" s="40">
        <v>375.35</v>
      </c>
      <c r="G77" s="40">
        <v>365.40000000000003</v>
      </c>
      <c r="H77" s="40">
        <v>396.8</v>
      </c>
      <c r="I77" s="40">
        <v>406.74999999999994</v>
      </c>
      <c r="J77" s="40">
        <v>412.5</v>
      </c>
      <c r="K77" s="31">
        <v>401</v>
      </c>
      <c r="L77" s="31">
        <v>385.3</v>
      </c>
      <c r="M77" s="31">
        <v>1.17039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201.6</v>
      </c>
      <c r="D78" s="40">
        <v>202.86666666666665</v>
      </c>
      <c r="E78" s="40">
        <v>199.7833333333333</v>
      </c>
      <c r="F78" s="40">
        <v>197.96666666666667</v>
      </c>
      <c r="G78" s="40">
        <v>194.88333333333333</v>
      </c>
      <c r="H78" s="40">
        <v>204.68333333333328</v>
      </c>
      <c r="I78" s="40">
        <v>207.76666666666659</v>
      </c>
      <c r="J78" s="40">
        <v>209.58333333333326</v>
      </c>
      <c r="K78" s="31">
        <v>205.95</v>
      </c>
      <c r="L78" s="31">
        <v>201.05</v>
      </c>
      <c r="M78" s="31">
        <v>40.811970000000002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740.1</v>
      </c>
      <c r="D79" s="40">
        <v>747.53333333333342</v>
      </c>
      <c r="E79" s="40">
        <v>726.61666666666679</v>
      </c>
      <c r="F79" s="40">
        <v>713.13333333333333</v>
      </c>
      <c r="G79" s="40">
        <v>692.2166666666667</v>
      </c>
      <c r="H79" s="40">
        <v>761.01666666666688</v>
      </c>
      <c r="I79" s="40">
        <v>781.93333333333362</v>
      </c>
      <c r="J79" s="40">
        <v>795.41666666666697</v>
      </c>
      <c r="K79" s="31">
        <v>768.45</v>
      </c>
      <c r="L79" s="31">
        <v>734.05</v>
      </c>
      <c r="M79" s="31">
        <v>19.247869999999999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54.05</v>
      </c>
      <c r="D80" s="40">
        <v>54.75</v>
      </c>
      <c r="E80" s="40">
        <v>52.9</v>
      </c>
      <c r="F80" s="40">
        <v>51.75</v>
      </c>
      <c r="G80" s="40">
        <v>49.9</v>
      </c>
      <c r="H80" s="40">
        <v>55.9</v>
      </c>
      <c r="I80" s="40">
        <v>57.749999999999993</v>
      </c>
      <c r="J80" s="40">
        <v>58.9</v>
      </c>
      <c r="K80" s="31">
        <v>56.6</v>
      </c>
      <c r="L80" s="31">
        <v>53.6</v>
      </c>
      <c r="M80" s="31">
        <v>267.66122000000001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420.4</v>
      </c>
      <c r="D81" s="40">
        <v>424.33333333333331</v>
      </c>
      <c r="E81" s="40">
        <v>415.01666666666665</v>
      </c>
      <c r="F81" s="40">
        <v>409.63333333333333</v>
      </c>
      <c r="G81" s="40">
        <v>400.31666666666666</v>
      </c>
      <c r="H81" s="40">
        <v>429.71666666666664</v>
      </c>
      <c r="I81" s="40">
        <v>439.03333333333336</v>
      </c>
      <c r="J81" s="40">
        <v>444.41666666666663</v>
      </c>
      <c r="K81" s="31">
        <v>433.65</v>
      </c>
      <c r="L81" s="31">
        <v>418.95</v>
      </c>
      <c r="M81" s="31">
        <v>73.721379999999996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12324.85</v>
      </c>
      <c r="D82" s="40">
        <v>12369.616666666667</v>
      </c>
      <c r="E82" s="40">
        <v>12255.233333333334</v>
      </c>
      <c r="F82" s="40">
        <v>12185.616666666667</v>
      </c>
      <c r="G82" s="40">
        <v>12071.233333333334</v>
      </c>
      <c r="H82" s="40">
        <v>12439.233333333334</v>
      </c>
      <c r="I82" s="40">
        <v>12553.616666666669</v>
      </c>
      <c r="J82" s="40">
        <v>12623.233333333334</v>
      </c>
      <c r="K82" s="31">
        <v>12484</v>
      </c>
      <c r="L82" s="31">
        <v>12300</v>
      </c>
      <c r="M82" s="31">
        <v>1.405E-2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724.95</v>
      </c>
      <c r="D83" s="40">
        <v>726.31666666666661</v>
      </c>
      <c r="E83" s="40">
        <v>718.93333333333317</v>
      </c>
      <c r="F83" s="40">
        <v>712.91666666666652</v>
      </c>
      <c r="G83" s="40">
        <v>705.53333333333308</v>
      </c>
      <c r="H83" s="40">
        <v>732.33333333333326</v>
      </c>
      <c r="I83" s="40">
        <v>739.7166666666667</v>
      </c>
      <c r="J83" s="40">
        <v>745.73333333333335</v>
      </c>
      <c r="K83" s="31">
        <v>733.7</v>
      </c>
      <c r="L83" s="31">
        <v>720.3</v>
      </c>
      <c r="M83" s="31">
        <v>140.66794999999999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360.4</v>
      </c>
      <c r="D84" s="40">
        <v>365.13333333333338</v>
      </c>
      <c r="E84" s="40">
        <v>354.26666666666677</v>
      </c>
      <c r="F84" s="40">
        <v>348.13333333333338</v>
      </c>
      <c r="G84" s="40">
        <v>337.26666666666677</v>
      </c>
      <c r="H84" s="40">
        <v>371.26666666666677</v>
      </c>
      <c r="I84" s="40">
        <v>382.13333333333344</v>
      </c>
      <c r="J84" s="40">
        <v>388.26666666666677</v>
      </c>
      <c r="K84" s="31">
        <v>376</v>
      </c>
      <c r="L84" s="31">
        <v>359</v>
      </c>
      <c r="M84" s="31">
        <v>31.697220000000002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1317.55</v>
      </c>
      <c r="D85" s="40">
        <v>1313.8666666666666</v>
      </c>
      <c r="E85" s="40">
        <v>1300.7833333333331</v>
      </c>
      <c r="F85" s="40">
        <v>1284.0166666666664</v>
      </c>
      <c r="G85" s="40">
        <v>1270.9333333333329</v>
      </c>
      <c r="H85" s="40">
        <v>1330.6333333333332</v>
      </c>
      <c r="I85" s="40">
        <v>1343.7166666666667</v>
      </c>
      <c r="J85" s="40">
        <v>1360.4833333333333</v>
      </c>
      <c r="K85" s="31">
        <v>1326.95</v>
      </c>
      <c r="L85" s="31">
        <v>1297.0999999999999</v>
      </c>
      <c r="M85" s="31">
        <v>0.90668000000000004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411.25</v>
      </c>
      <c r="D86" s="40">
        <v>416.59999999999997</v>
      </c>
      <c r="E86" s="40">
        <v>403.64999999999992</v>
      </c>
      <c r="F86" s="40">
        <v>396.04999999999995</v>
      </c>
      <c r="G86" s="40">
        <v>383.09999999999991</v>
      </c>
      <c r="H86" s="40">
        <v>424.19999999999993</v>
      </c>
      <c r="I86" s="40">
        <v>437.15</v>
      </c>
      <c r="J86" s="40">
        <v>444.74999999999994</v>
      </c>
      <c r="K86" s="31">
        <v>429.55</v>
      </c>
      <c r="L86" s="31">
        <v>409</v>
      </c>
      <c r="M86" s="31">
        <v>14.61923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112.1</v>
      </c>
      <c r="D87" s="40">
        <v>112.96666666666665</v>
      </c>
      <c r="E87" s="40">
        <v>110.5333333333333</v>
      </c>
      <c r="F87" s="40">
        <v>108.96666666666665</v>
      </c>
      <c r="G87" s="40">
        <v>106.5333333333333</v>
      </c>
      <c r="H87" s="40">
        <v>114.5333333333333</v>
      </c>
      <c r="I87" s="40">
        <v>116.96666666666667</v>
      </c>
      <c r="J87" s="40">
        <v>118.5333333333333</v>
      </c>
      <c r="K87" s="31">
        <v>115.4</v>
      </c>
      <c r="L87" s="31">
        <v>111.4</v>
      </c>
      <c r="M87" s="31">
        <v>5.7970800000000002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6324.45</v>
      </c>
      <c r="D88" s="40">
        <v>6358.8500000000013</v>
      </c>
      <c r="E88" s="40">
        <v>6237.7000000000025</v>
      </c>
      <c r="F88" s="40">
        <v>6150.9500000000016</v>
      </c>
      <c r="G88" s="40">
        <v>6029.8000000000029</v>
      </c>
      <c r="H88" s="40">
        <v>6445.6000000000022</v>
      </c>
      <c r="I88" s="40">
        <v>6566.7500000000018</v>
      </c>
      <c r="J88" s="40">
        <v>6653.5000000000018</v>
      </c>
      <c r="K88" s="31">
        <v>6480</v>
      </c>
      <c r="L88" s="31">
        <v>6272.1</v>
      </c>
      <c r="M88" s="31">
        <v>0.24382000000000001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840.35</v>
      </c>
      <c r="D89" s="40">
        <v>847.2166666666667</v>
      </c>
      <c r="E89" s="40">
        <v>830.13333333333344</v>
      </c>
      <c r="F89" s="40">
        <v>819.91666666666674</v>
      </c>
      <c r="G89" s="40">
        <v>802.83333333333348</v>
      </c>
      <c r="H89" s="40">
        <v>857.43333333333339</v>
      </c>
      <c r="I89" s="40">
        <v>874.51666666666665</v>
      </c>
      <c r="J89" s="40">
        <v>884.73333333333335</v>
      </c>
      <c r="K89" s="31">
        <v>864.3</v>
      </c>
      <c r="L89" s="31">
        <v>837</v>
      </c>
      <c r="M89" s="31">
        <v>0.62324000000000002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1140.4000000000001</v>
      </c>
      <c r="D90" s="40">
        <v>1151.7666666666667</v>
      </c>
      <c r="E90" s="40">
        <v>1125.6333333333332</v>
      </c>
      <c r="F90" s="40">
        <v>1110.8666666666666</v>
      </c>
      <c r="G90" s="40">
        <v>1084.7333333333331</v>
      </c>
      <c r="H90" s="40">
        <v>1166.5333333333333</v>
      </c>
      <c r="I90" s="40">
        <v>1192.666666666667</v>
      </c>
      <c r="J90" s="40">
        <v>1207.4333333333334</v>
      </c>
      <c r="K90" s="31">
        <v>1177.9000000000001</v>
      </c>
      <c r="L90" s="31">
        <v>1137</v>
      </c>
      <c r="M90" s="31">
        <v>0.64883999999999997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15154.55</v>
      </c>
      <c r="D91" s="40">
        <v>15164.866666666667</v>
      </c>
      <c r="E91" s="40">
        <v>14899.783333333333</v>
      </c>
      <c r="F91" s="40">
        <v>14645.016666666666</v>
      </c>
      <c r="G91" s="40">
        <v>14379.933333333332</v>
      </c>
      <c r="H91" s="40">
        <v>15419.633333333333</v>
      </c>
      <c r="I91" s="40">
        <v>15684.716666666665</v>
      </c>
      <c r="J91" s="40">
        <v>15939.483333333334</v>
      </c>
      <c r="K91" s="31">
        <v>15429.95</v>
      </c>
      <c r="L91" s="31">
        <v>14910.1</v>
      </c>
      <c r="M91" s="31">
        <v>0.65330999999999995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367.25</v>
      </c>
      <c r="D92" s="40">
        <v>372</v>
      </c>
      <c r="E92" s="40">
        <v>358</v>
      </c>
      <c r="F92" s="40">
        <v>348.75</v>
      </c>
      <c r="G92" s="40">
        <v>334.75</v>
      </c>
      <c r="H92" s="40">
        <v>381.25</v>
      </c>
      <c r="I92" s="40">
        <v>395.25</v>
      </c>
      <c r="J92" s="40">
        <v>404.5</v>
      </c>
      <c r="K92" s="31">
        <v>386</v>
      </c>
      <c r="L92" s="31">
        <v>362.75</v>
      </c>
      <c r="M92" s="31">
        <v>5.4071400000000001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4084.5</v>
      </c>
      <c r="D93" s="40">
        <v>4066.5</v>
      </c>
      <c r="E93" s="40">
        <v>4018</v>
      </c>
      <c r="F93" s="40">
        <v>3951.5</v>
      </c>
      <c r="G93" s="40">
        <v>3903</v>
      </c>
      <c r="H93" s="40">
        <v>4133</v>
      </c>
      <c r="I93" s="40">
        <v>4181.5</v>
      </c>
      <c r="J93" s="40">
        <v>4248</v>
      </c>
      <c r="K93" s="31">
        <v>4115</v>
      </c>
      <c r="L93" s="31">
        <v>4000</v>
      </c>
      <c r="M93" s="31">
        <v>2.9109699999999998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161.4</v>
      </c>
      <c r="D94" s="40">
        <v>162.88333333333333</v>
      </c>
      <c r="E94" s="40">
        <v>159.26666666666665</v>
      </c>
      <c r="F94" s="40">
        <v>157.13333333333333</v>
      </c>
      <c r="G94" s="40">
        <v>153.51666666666665</v>
      </c>
      <c r="H94" s="40">
        <v>165.01666666666665</v>
      </c>
      <c r="I94" s="40">
        <v>168.63333333333333</v>
      </c>
      <c r="J94" s="40">
        <v>170.76666666666665</v>
      </c>
      <c r="K94" s="31">
        <v>166.5</v>
      </c>
      <c r="L94" s="31">
        <v>160.75</v>
      </c>
      <c r="M94" s="31">
        <v>15.83512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394.35</v>
      </c>
      <c r="D95" s="40">
        <v>397.63333333333338</v>
      </c>
      <c r="E95" s="40">
        <v>386.26666666666677</v>
      </c>
      <c r="F95" s="40">
        <v>378.18333333333339</v>
      </c>
      <c r="G95" s="40">
        <v>366.81666666666678</v>
      </c>
      <c r="H95" s="40">
        <v>405.71666666666675</v>
      </c>
      <c r="I95" s="40">
        <v>417.08333333333343</v>
      </c>
      <c r="J95" s="40">
        <v>425.16666666666674</v>
      </c>
      <c r="K95" s="31">
        <v>409</v>
      </c>
      <c r="L95" s="31">
        <v>389.55</v>
      </c>
      <c r="M95" s="31">
        <v>4.68323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92.95</v>
      </c>
      <c r="D96" s="40">
        <v>93.149999999999991</v>
      </c>
      <c r="E96" s="40">
        <v>91.749999999999986</v>
      </c>
      <c r="F96" s="40">
        <v>90.55</v>
      </c>
      <c r="G96" s="40">
        <v>89.149999999999991</v>
      </c>
      <c r="H96" s="40">
        <v>94.34999999999998</v>
      </c>
      <c r="I96" s="40">
        <v>95.749999999999986</v>
      </c>
      <c r="J96" s="40">
        <v>96.949999999999974</v>
      </c>
      <c r="K96" s="31">
        <v>94.55</v>
      </c>
      <c r="L96" s="31">
        <v>91.95</v>
      </c>
      <c r="M96" s="31">
        <v>60.807549999999999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2878.45</v>
      </c>
      <c r="D97" s="40">
        <v>2879.9</v>
      </c>
      <c r="E97" s="40">
        <v>2799.8</v>
      </c>
      <c r="F97" s="40">
        <v>2721.15</v>
      </c>
      <c r="G97" s="40">
        <v>2641.05</v>
      </c>
      <c r="H97" s="40">
        <v>2958.55</v>
      </c>
      <c r="I97" s="40">
        <v>3038.6499999999996</v>
      </c>
      <c r="J97" s="40">
        <v>3117.3</v>
      </c>
      <c r="K97" s="31">
        <v>2960</v>
      </c>
      <c r="L97" s="31">
        <v>2801.25</v>
      </c>
      <c r="M97" s="31">
        <v>0.53637000000000001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303.3</v>
      </c>
      <c r="D98" s="40">
        <v>303.58333333333331</v>
      </c>
      <c r="E98" s="40">
        <v>300.16666666666663</v>
      </c>
      <c r="F98" s="40">
        <v>297.0333333333333</v>
      </c>
      <c r="G98" s="40">
        <v>293.61666666666662</v>
      </c>
      <c r="H98" s="40">
        <v>306.71666666666664</v>
      </c>
      <c r="I98" s="40">
        <v>310.13333333333327</v>
      </c>
      <c r="J98" s="40">
        <v>313.26666666666665</v>
      </c>
      <c r="K98" s="31">
        <v>307</v>
      </c>
      <c r="L98" s="31">
        <v>300.45</v>
      </c>
      <c r="M98" s="31">
        <v>1.09158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546</v>
      </c>
      <c r="D99" s="40">
        <v>549.13333333333333</v>
      </c>
      <c r="E99" s="40">
        <v>538.36666666666667</v>
      </c>
      <c r="F99" s="40">
        <v>530.73333333333335</v>
      </c>
      <c r="G99" s="40">
        <v>519.9666666666667</v>
      </c>
      <c r="H99" s="40">
        <v>556.76666666666665</v>
      </c>
      <c r="I99" s="40">
        <v>567.5333333333333</v>
      </c>
      <c r="J99" s="40">
        <v>575.16666666666663</v>
      </c>
      <c r="K99" s="31">
        <v>559.9</v>
      </c>
      <c r="L99" s="31">
        <v>541.5</v>
      </c>
      <c r="M99" s="31">
        <v>20.102630000000001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599.45000000000005</v>
      </c>
      <c r="D100" s="40">
        <v>604.86666666666667</v>
      </c>
      <c r="E100" s="40">
        <v>588.73333333333335</v>
      </c>
      <c r="F100" s="40">
        <v>578.01666666666665</v>
      </c>
      <c r="G100" s="40">
        <v>561.88333333333333</v>
      </c>
      <c r="H100" s="40">
        <v>615.58333333333337</v>
      </c>
      <c r="I100" s="40">
        <v>631.71666666666681</v>
      </c>
      <c r="J100" s="40">
        <v>642.43333333333339</v>
      </c>
      <c r="K100" s="31">
        <v>621</v>
      </c>
      <c r="L100" s="31">
        <v>594.15</v>
      </c>
      <c r="M100" s="31">
        <v>12.24826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154.94999999999999</v>
      </c>
      <c r="D101" s="40">
        <v>157.51666666666665</v>
      </c>
      <c r="E101" s="40">
        <v>151.83333333333331</v>
      </c>
      <c r="F101" s="40">
        <v>148.71666666666667</v>
      </c>
      <c r="G101" s="40">
        <v>143.03333333333333</v>
      </c>
      <c r="H101" s="40">
        <v>160.6333333333333</v>
      </c>
      <c r="I101" s="40">
        <v>166.31666666666663</v>
      </c>
      <c r="J101" s="40">
        <v>169.43333333333328</v>
      </c>
      <c r="K101" s="31">
        <v>163.19999999999999</v>
      </c>
      <c r="L101" s="31">
        <v>154.4</v>
      </c>
      <c r="M101" s="31">
        <v>137.18062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865.2</v>
      </c>
      <c r="D102" s="40">
        <v>880.65</v>
      </c>
      <c r="E102" s="40">
        <v>835.75</v>
      </c>
      <c r="F102" s="40">
        <v>806.30000000000007</v>
      </c>
      <c r="G102" s="40">
        <v>761.40000000000009</v>
      </c>
      <c r="H102" s="40">
        <v>910.09999999999991</v>
      </c>
      <c r="I102" s="40">
        <v>954.99999999999977</v>
      </c>
      <c r="J102" s="40">
        <v>984.44999999999982</v>
      </c>
      <c r="K102" s="31">
        <v>925.55</v>
      </c>
      <c r="L102" s="31">
        <v>851.2</v>
      </c>
      <c r="M102" s="31">
        <v>4.12723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501.75</v>
      </c>
      <c r="D103" s="40">
        <v>502.48333333333335</v>
      </c>
      <c r="E103" s="40">
        <v>500.06666666666672</v>
      </c>
      <c r="F103" s="40">
        <v>498.38333333333338</v>
      </c>
      <c r="G103" s="40">
        <v>495.96666666666675</v>
      </c>
      <c r="H103" s="40">
        <v>504.16666666666669</v>
      </c>
      <c r="I103" s="40">
        <v>506.58333333333331</v>
      </c>
      <c r="J103" s="40">
        <v>508.26666666666665</v>
      </c>
      <c r="K103" s="31">
        <v>504.9</v>
      </c>
      <c r="L103" s="31">
        <v>500.8</v>
      </c>
      <c r="M103" s="31">
        <v>0.1948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850.15</v>
      </c>
      <c r="D104" s="40">
        <v>854.7166666666667</v>
      </c>
      <c r="E104" s="40">
        <v>831.43333333333339</v>
      </c>
      <c r="F104" s="40">
        <v>812.7166666666667</v>
      </c>
      <c r="G104" s="40">
        <v>789.43333333333339</v>
      </c>
      <c r="H104" s="40">
        <v>873.43333333333339</v>
      </c>
      <c r="I104" s="40">
        <v>896.7166666666667</v>
      </c>
      <c r="J104" s="40">
        <v>915.43333333333339</v>
      </c>
      <c r="K104" s="31">
        <v>878</v>
      </c>
      <c r="L104" s="31">
        <v>836</v>
      </c>
      <c r="M104" s="31">
        <v>1.3630100000000001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137.75</v>
      </c>
      <c r="D105" s="40">
        <v>137.80000000000001</v>
      </c>
      <c r="E105" s="40">
        <v>135.75000000000003</v>
      </c>
      <c r="F105" s="40">
        <v>133.75000000000003</v>
      </c>
      <c r="G105" s="40">
        <v>131.70000000000005</v>
      </c>
      <c r="H105" s="40">
        <v>139.80000000000001</v>
      </c>
      <c r="I105" s="40">
        <v>141.84999999999997</v>
      </c>
      <c r="J105" s="40">
        <v>143.85</v>
      </c>
      <c r="K105" s="31">
        <v>139.85</v>
      </c>
      <c r="L105" s="31">
        <v>135.80000000000001</v>
      </c>
      <c r="M105" s="31">
        <v>9.6487999999999996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1314.95</v>
      </c>
      <c r="D106" s="40">
        <v>1319.3166666666666</v>
      </c>
      <c r="E106" s="40">
        <v>1301.6333333333332</v>
      </c>
      <c r="F106" s="40">
        <v>1288.3166666666666</v>
      </c>
      <c r="G106" s="40">
        <v>1270.6333333333332</v>
      </c>
      <c r="H106" s="40">
        <v>1332.6333333333332</v>
      </c>
      <c r="I106" s="40">
        <v>1350.3166666666666</v>
      </c>
      <c r="J106" s="40">
        <v>1363.6333333333332</v>
      </c>
      <c r="K106" s="31">
        <v>1337</v>
      </c>
      <c r="L106" s="31">
        <v>1306</v>
      </c>
      <c r="M106" s="31">
        <v>0.97709000000000001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21.45</v>
      </c>
      <c r="D107" s="40">
        <v>21.849999999999998</v>
      </c>
      <c r="E107" s="40">
        <v>20.899999999999995</v>
      </c>
      <c r="F107" s="40">
        <v>20.349999999999998</v>
      </c>
      <c r="G107" s="40">
        <v>19.399999999999995</v>
      </c>
      <c r="H107" s="40">
        <v>22.399999999999995</v>
      </c>
      <c r="I107" s="40">
        <v>23.349999999999998</v>
      </c>
      <c r="J107" s="40">
        <v>23.899999999999995</v>
      </c>
      <c r="K107" s="31">
        <v>22.8</v>
      </c>
      <c r="L107" s="31">
        <v>21.3</v>
      </c>
      <c r="M107" s="31">
        <v>67.289760000000001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1292.8</v>
      </c>
      <c r="D108" s="40">
        <v>1309.2666666666667</v>
      </c>
      <c r="E108" s="40">
        <v>1273.5333333333333</v>
      </c>
      <c r="F108" s="40">
        <v>1254.2666666666667</v>
      </c>
      <c r="G108" s="40">
        <v>1218.5333333333333</v>
      </c>
      <c r="H108" s="40">
        <v>1328.5333333333333</v>
      </c>
      <c r="I108" s="40">
        <v>1364.2666666666664</v>
      </c>
      <c r="J108" s="40">
        <v>1383.5333333333333</v>
      </c>
      <c r="K108" s="31">
        <v>1345</v>
      </c>
      <c r="L108" s="31">
        <v>1290</v>
      </c>
      <c r="M108" s="31">
        <v>3.65219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417.55</v>
      </c>
      <c r="D109" s="40">
        <v>419.01666666666665</v>
      </c>
      <c r="E109" s="40">
        <v>407.5333333333333</v>
      </c>
      <c r="F109" s="40">
        <v>397.51666666666665</v>
      </c>
      <c r="G109" s="40">
        <v>386.0333333333333</v>
      </c>
      <c r="H109" s="40">
        <v>429.0333333333333</v>
      </c>
      <c r="I109" s="40">
        <v>440.51666666666665</v>
      </c>
      <c r="J109" s="40">
        <v>450.5333333333333</v>
      </c>
      <c r="K109" s="31">
        <v>430.5</v>
      </c>
      <c r="L109" s="31">
        <v>409</v>
      </c>
      <c r="M109" s="31">
        <v>4.13408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844.9</v>
      </c>
      <c r="D110" s="40">
        <v>842.5333333333333</v>
      </c>
      <c r="E110" s="40">
        <v>832.66666666666663</v>
      </c>
      <c r="F110" s="40">
        <v>820.43333333333328</v>
      </c>
      <c r="G110" s="40">
        <v>810.56666666666661</v>
      </c>
      <c r="H110" s="40">
        <v>854.76666666666665</v>
      </c>
      <c r="I110" s="40">
        <v>864.63333333333344</v>
      </c>
      <c r="J110" s="40">
        <v>876.86666666666667</v>
      </c>
      <c r="K110" s="31">
        <v>852.4</v>
      </c>
      <c r="L110" s="31">
        <v>830.3</v>
      </c>
      <c r="M110" s="31">
        <v>2.8292099999999998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4427.75</v>
      </c>
      <c r="D111" s="40">
        <v>4434.25</v>
      </c>
      <c r="E111" s="40">
        <v>4393.5</v>
      </c>
      <c r="F111" s="40">
        <v>4359.25</v>
      </c>
      <c r="G111" s="40">
        <v>4318.5</v>
      </c>
      <c r="H111" s="40">
        <v>4468.5</v>
      </c>
      <c r="I111" s="40">
        <v>4509.25</v>
      </c>
      <c r="J111" s="40">
        <v>4543.5</v>
      </c>
      <c r="K111" s="31">
        <v>4475</v>
      </c>
      <c r="L111" s="31">
        <v>4400</v>
      </c>
      <c r="M111" s="31">
        <v>4.5519999999999998E-2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183.5</v>
      </c>
      <c r="D112" s="40">
        <v>186.79999999999998</v>
      </c>
      <c r="E112" s="40">
        <v>174.59999999999997</v>
      </c>
      <c r="F112" s="40">
        <v>165.7</v>
      </c>
      <c r="G112" s="40">
        <v>153.49999999999997</v>
      </c>
      <c r="H112" s="40">
        <v>195.69999999999996</v>
      </c>
      <c r="I112" s="40">
        <v>207.89999999999995</v>
      </c>
      <c r="J112" s="40">
        <v>216.79999999999995</v>
      </c>
      <c r="K112" s="31">
        <v>199</v>
      </c>
      <c r="L112" s="31">
        <v>177.9</v>
      </c>
      <c r="M112" s="31">
        <v>21.785830000000001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306.05</v>
      </c>
      <c r="D113" s="40">
        <v>307.65000000000003</v>
      </c>
      <c r="E113" s="40">
        <v>303.40000000000009</v>
      </c>
      <c r="F113" s="40">
        <v>300.75000000000006</v>
      </c>
      <c r="G113" s="40">
        <v>296.50000000000011</v>
      </c>
      <c r="H113" s="40">
        <v>310.30000000000007</v>
      </c>
      <c r="I113" s="40">
        <v>314.54999999999995</v>
      </c>
      <c r="J113" s="40">
        <v>317.20000000000005</v>
      </c>
      <c r="K113" s="31">
        <v>311.89999999999998</v>
      </c>
      <c r="L113" s="31">
        <v>305</v>
      </c>
      <c r="M113" s="31">
        <v>6.1060400000000001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688.85</v>
      </c>
      <c r="D114" s="40">
        <v>691.80000000000007</v>
      </c>
      <c r="E114" s="40">
        <v>682.15000000000009</v>
      </c>
      <c r="F114" s="40">
        <v>675.45</v>
      </c>
      <c r="G114" s="40">
        <v>665.80000000000007</v>
      </c>
      <c r="H114" s="40">
        <v>698.50000000000011</v>
      </c>
      <c r="I114" s="40">
        <v>708.15</v>
      </c>
      <c r="J114" s="40">
        <v>714.85000000000014</v>
      </c>
      <c r="K114" s="31">
        <v>701.45</v>
      </c>
      <c r="L114" s="31">
        <v>685.1</v>
      </c>
      <c r="M114" s="31">
        <v>0.38599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587.35</v>
      </c>
      <c r="D115" s="40">
        <v>591.9666666666667</v>
      </c>
      <c r="E115" s="40">
        <v>577.38333333333344</v>
      </c>
      <c r="F115" s="40">
        <v>567.41666666666674</v>
      </c>
      <c r="G115" s="40">
        <v>552.83333333333348</v>
      </c>
      <c r="H115" s="40">
        <v>601.93333333333339</v>
      </c>
      <c r="I115" s="40">
        <v>616.51666666666665</v>
      </c>
      <c r="J115" s="40">
        <v>626.48333333333335</v>
      </c>
      <c r="K115" s="31">
        <v>606.54999999999995</v>
      </c>
      <c r="L115" s="31">
        <v>582</v>
      </c>
      <c r="M115" s="31">
        <v>13.97415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938.1</v>
      </c>
      <c r="D116" s="40">
        <v>940.29999999999984</v>
      </c>
      <c r="E116" s="40">
        <v>927.59999999999968</v>
      </c>
      <c r="F116" s="40">
        <v>917.0999999999998</v>
      </c>
      <c r="G116" s="40">
        <v>904.39999999999964</v>
      </c>
      <c r="H116" s="40">
        <v>950.79999999999973</v>
      </c>
      <c r="I116" s="40">
        <v>963.49999999999977</v>
      </c>
      <c r="J116" s="40">
        <v>973.99999999999977</v>
      </c>
      <c r="K116" s="31">
        <v>953</v>
      </c>
      <c r="L116" s="31">
        <v>929.8</v>
      </c>
      <c r="M116" s="31">
        <v>23.082940000000001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149.69999999999999</v>
      </c>
      <c r="D117" s="40">
        <v>150.96666666666667</v>
      </c>
      <c r="E117" s="40">
        <v>147.78333333333333</v>
      </c>
      <c r="F117" s="40">
        <v>145.86666666666667</v>
      </c>
      <c r="G117" s="40">
        <v>142.68333333333334</v>
      </c>
      <c r="H117" s="40">
        <v>152.88333333333333</v>
      </c>
      <c r="I117" s="40">
        <v>156.06666666666666</v>
      </c>
      <c r="J117" s="40">
        <v>157.98333333333332</v>
      </c>
      <c r="K117" s="31">
        <v>154.15</v>
      </c>
      <c r="L117" s="31">
        <v>149.05000000000001</v>
      </c>
      <c r="M117" s="31">
        <v>12.849869999999999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154.19999999999999</v>
      </c>
      <c r="D118" s="40">
        <v>154.85</v>
      </c>
      <c r="E118" s="40">
        <v>152.14999999999998</v>
      </c>
      <c r="F118" s="40">
        <v>150.1</v>
      </c>
      <c r="G118" s="40">
        <v>147.39999999999998</v>
      </c>
      <c r="H118" s="40">
        <v>156.89999999999998</v>
      </c>
      <c r="I118" s="40">
        <v>159.59999999999997</v>
      </c>
      <c r="J118" s="40">
        <v>161.64999999999998</v>
      </c>
      <c r="K118" s="31">
        <v>157.55000000000001</v>
      </c>
      <c r="L118" s="31">
        <v>152.80000000000001</v>
      </c>
      <c r="M118" s="31">
        <v>125.41522999999999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368.6</v>
      </c>
      <c r="D119" s="40">
        <v>371.40000000000003</v>
      </c>
      <c r="E119" s="40">
        <v>363.25000000000006</v>
      </c>
      <c r="F119" s="40">
        <v>357.90000000000003</v>
      </c>
      <c r="G119" s="40">
        <v>349.75000000000006</v>
      </c>
      <c r="H119" s="40">
        <v>376.75000000000006</v>
      </c>
      <c r="I119" s="40">
        <v>384.90000000000003</v>
      </c>
      <c r="J119" s="40">
        <v>390.25000000000006</v>
      </c>
      <c r="K119" s="31">
        <v>379.55</v>
      </c>
      <c r="L119" s="31">
        <v>366.05</v>
      </c>
      <c r="M119" s="31">
        <v>2.0779700000000001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5350.65</v>
      </c>
      <c r="D120" s="40">
        <v>5407.0999999999995</v>
      </c>
      <c r="E120" s="40">
        <v>5269.5499999999993</v>
      </c>
      <c r="F120" s="40">
        <v>5188.45</v>
      </c>
      <c r="G120" s="40">
        <v>5050.8999999999996</v>
      </c>
      <c r="H120" s="40">
        <v>5488.1999999999989</v>
      </c>
      <c r="I120" s="40">
        <v>5625.75</v>
      </c>
      <c r="J120" s="40">
        <v>5706.8499999999985</v>
      </c>
      <c r="K120" s="31">
        <v>5544.65</v>
      </c>
      <c r="L120" s="31">
        <v>5326</v>
      </c>
      <c r="M120" s="31">
        <v>3.1315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1726.75</v>
      </c>
      <c r="D121" s="40">
        <v>1728.9166666666667</v>
      </c>
      <c r="E121" s="40">
        <v>1717.8333333333335</v>
      </c>
      <c r="F121" s="40">
        <v>1708.9166666666667</v>
      </c>
      <c r="G121" s="40">
        <v>1697.8333333333335</v>
      </c>
      <c r="H121" s="40">
        <v>1737.8333333333335</v>
      </c>
      <c r="I121" s="40">
        <v>1748.916666666667</v>
      </c>
      <c r="J121" s="40">
        <v>1757.8333333333335</v>
      </c>
      <c r="K121" s="31">
        <v>1740</v>
      </c>
      <c r="L121" s="31">
        <v>1720</v>
      </c>
      <c r="M121" s="31">
        <v>2.3673500000000001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3557.4</v>
      </c>
      <c r="D122" s="40">
        <v>3611.9833333333336</v>
      </c>
      <c r="E122" s="40">
        <v>3485.416666666667</v>
      </c>
      <c r="F122" s="40">
        <v>3413.4333333333334</v>
      </c>
      <c r="G122" s="40">
        <v>3286.8666666666668</v>
      </c>
      <c r="H122" s="40">
        <v>3683.9666666666672</v>
      </c>
      <c r="I122" s="40">
        <v>3810.5333333333338</v>
      </c>
      <c r="J122" s="40">
        <v>3882.5166666666673</v>
      </c>
      <c r="K122" s="31">
        <v>3738.55</v>
      </c>
      <c r="L122" s="31">
        <v>3540</v>
      </c>
      <c r="M122" s="31">
        <v>3.0647500000000001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708</v>
      </c>
      <c r="D123" s="40">
        <v>711.94999999999993</v>
      </c>
      <c r="E123" s="40">
        <v>692.54999999999984</v>
      </c>
      <c r="F123" s="40">
        <v>677.09999999999991</v>
      </c>
      <c r="G123" s="40">
        <v>657.69999999999982</v>
      </c>
      <c r="H123" s="40">
        <v>727.39999999999986</v>
      </c>
      <c r="I123" s="40">
        <v>746.8</v>
      </c>
      <c r="J123" s="40">
        <v>762.24999999999989</v>
      </c>
      <c r="K123" s="31">
        <v>731.35</v>
      </c>
      <c r="L123" s="31">
        <v>696.5</v>
      </c>
      <c r="M123" s="31">
        <v>10.58006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793.5</v>
      </c>
      <c r="D124" s="40">
        <v>797.7166666666667</v>
      </c>
      <c r="E124" s="40">
        <v>780.78333333333342</v>
      </c>
      <c r="F124" s="40">
        <v>768.06666666666672</v>
      </c>
      <c r="G124" s="40">
        <v>751.13333333333344</v>
      </c>
      <c r="H124" s="40">
        <v>810.43333333333339</v>
      </c>
      <c r="I124" s="40">
        <v>827.36666666666679</v>
      </c>
      <c r="J124" s="40">
        <v>840.08333333333337</v>
      </c>
      <c r="K124" s="31">
        <v>814.65</v>
      </c>
      <c r="L124" s="31">
        <v>785</v>
      </c>
      <c r="M124" s="31">
        <v>12.063179999999999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638.6</v>
      </c>
      <c r="D125" s="40">
        <v>641.19999999999993</v>
      </c>
      <c r="E125" s="40">
        <v>624.39999999999986</v>
      </c>
      <c r="F125" s="40">
        <v>610.19999999999993</v>
      </c>
      <c r="G125" s="40">
        <v>593.39999999999986</v>
      </c>
      <c r="H125" s="40">
        <v>655.39999999999986</v>
      </c>
      <c r="I125" s="40">
        <v>672.19999999999982</v>
      </c>
      <c r="J125" s="40">
        <v>686.39999999999986</v>
      </c>
      <c r="K125" s="31">
        <v>658</v>
      </c>
      <c r="L125" s="31">
        <v>627</v>
      </c>
      <c r="M125" s="31">
        <v>1.0199499999999999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483.7</v>
      </c>
      <c r="D126" s="40">
        <v>482.79999999999995</v>
      </c>
      <c r="E126" s="40">
        <v>476.19999999999993</v>
      </c>
      <c r="F126" s="40">
        <v>468.7</v>
      </c>
      <c r="G126" s="40">
        <v>462.09999999999997</v>
      </c>
      <c r="H126" s="40">
        <v>490.2999999999999</v>
      </c>
      <c r="I126" s="40">
        <v>496.89999999999992</v>
      </c>
      <c r="J126" s="40">
        <v>504.39999999999986</v>
      </c>
      <c r="K126" s="31">
        <v>489.4</v>
      </c>
      <c r="L126" s="31">
        <v>475.3</v>
      </c>
      <c r="M126" s="31">
        <v>20.786840000000002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984.2</v>
      </c>
      <c r="D127" s="40">
        <v>994.25</v>
      </c>
      <c r="E127" s="40">
        <v>966</v>
      </c>
      <c r="F127" s="40">
        <v>947.8</v>
      </c>
      <c r="G127" s="40">
        <v>919.55</v>
      </c>
      <c r="H127" s="40">
        <v>1012.45</v>
      </c>
      <c r="I127" s="40">
        <v>1040.7</v>
      </c>
      <c r="J127" s="40">
        <v>1058.9000000000001</v>
      </c>
      <c r="K127" s="31">
        <v>1022.5</v>
      </c>
      <c r="L127" s="31">
        <v>976.05</v>
      </c>
      <c r="M127" s="31">
        <v>6.6814299999999998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1085.1500000000001</v>
      </c>
      <c r="D128" s="40">
        <v>1089</v>
      </c>
      <c r="E128" s="40">
        <v>1065.0999999999999</v>
      </c>
      <c r="F128" s="40">
        <v>1045.05</v>
      </c>
      <c r="G128" s="40">
        <v>1021.1499999999999</v>
      </c>
      <c r="H128" s="40">
        <v>1109.05</v>
      </c>
      <c r="I128" s="40">
        <v>1132.95</v>
      </c>
      <c r="J128" s="40">
        <v>1153</v>
      </c>
      <c r="K128" s="31">
        <v>1112.9000000000001</v>
      </c>
      <c r="L128" s="31">
        <v>1068.95</v>
      </c>
      <c r="M128" s="31">
        <v>5.8755499999999996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89.8</v>
      </c>
      <c r="D129" s="40">
        <v>90.600000000000009</v>
      </c>
      <c r="E129" s="40">
        <v>88.200000000000017</v>
      </c>
      <c r="F129" s="40">
        <v>86.600000000000009</v>
      </c>
      <c r="G129" s="40">
        <v>84.200000000000017</v>
      </c>
      <c r="H129" s="40">
        <v>92.200000000000017</v>
      </c>
      <c r="I129" s="40">
        <v>94.600000000000023</v>
      </c>
      <c r="J129" s="40">
        <v>96.200000000000017</v>
      </c>
      <c r="K129" s="31">
        <v>93</v>
      </c>
      <c r="L129" s="31">
        <v>89</v>
      </c>
      <c r="M129" s="31">
        <v>9.41249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1007.85</v>
      </c>
      <c r="D130" s="40">
        <v>1022.9833333333332</v>
      </c>
      <c r="E130" s="40">
        <v>982.96666666666647</v>
      </c>
      <c r="F130" s="40">
        <v>958.08333333333326</v>
      </c>
      <c r="G130" s="40">
        <v>918.06666666666649</v>
      </c>
      <c r="H130" s="40">
        <v>1047.8666666666663</v>
      </c>
      <c r="I130" s="40">
        <v>1087.8833333333332</v>
      </c>
      <c r="J130" s="40">
        <v>1112.7666666666664</v>
      </c>
      <c r="K130" s="31">
        <v>1063</v>
      </c>
      <c r="L130" s="31">
        <v>998.1</v>
      </c>
      <c r="M130" s="31">
        <v>1.06908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323</v>
      </c>
      <c r="D131" s="40">
        <v>326.85000000000002</v>
      </c>
      <c r="E131" s="40">
        <v>316.25000000000006</v>
      </c>
      <c r="F131" s="40">
        <v>309.50000000000006</v>
      </c>
      <c r="G131" s="40">
        <v>298.90000000000009</v>
      </c>
      <c r="H131" s="40">
        <v>333.6</v>
      </c>
      <c r="I131" s="40">
        <v>344.19999999999993</v>
      </c>
      <c r="J131" s="40">
        <v>350.95</v>
      </c>
      <c r="K131" s="31">
        <v>337.45</v>
      </c>
      <c r="L131" s="31">
        <v>320.10000000000002</v>
      </c>
      <c r="M131" s="31">
        <v>58.885730000000002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645.65</v>
      </c>
      <c r="D132" s="40">
        <v>649.01666666666665</v>
      </c>
      <c r="E132" s="40">
        <v>639.63333333333333</v>
      </c>
      <c r="F132" s="40">
        <v>633.61666666666667</v>
      </c>
      <c r="G132" s="40">
        <v>624.23333333333335</v>
      </c>
      <c r="H132" s="40">
        <v>655.0333333333333</v>
      </c>
      <c r="I132" s="40">
        <v>664.41666666666652</v>
      </c>
      <c r="J132" s="40">
        <v>670.43333333333328</v>
      </c>
      <c r="K132" s="31">
        <v>658.4</v>
      </c>
      <c r="L132" s="31">
        <v>643</v>
      </c>
      <c r="M132" s="31">
        <v>28.047830000000001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2221.5</v>
      </c>
      <c r="D133" s="40">
        <v>2217.9500000000003</v>
      </c>
      <c r="E133" s="40">
        <v>2176.9000000000005</v>
      </c>
      <c r="F133" s="40">
        <v>2132.3000000000002</v>
      </c>
      <c r="G133" s="40">
        <v>2091.2500000000005</v>
      </c>
      <c r="H133" s="40">
        <v>2262.5500000000006</v>
      </c>
      <c r="I133" s="40">
        <v>2303.6000000000008</v>
      </c>
      <c r="J133" s="40">
        <v>2348.2000000000007</v>
      </c>
      <c r="K133" s="31">
        <v>2259</v>
      </c>
      <c r="L133" s="31">
        <v>2173.35</v>
      </c>
      <c r="M133" s="31">
        <v>2.22126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2375.5</v>
      </c>
      <c r="D134" s="40">
        <v>2384.1333333333332</v>
      </c>
      <c r="E134" s="40">
        <v>2348.4666666666662</v>
      </c>
      <c r="F134" s="40">
        <v>2321.4333333333329</v>
      </c>
      <c r="G134" s="40">
        <v>2285.766666666666</v>
      </c>
      <c r="H134" s="40">
        <v>2411.1666666666665</v>
      </c>
      <c r="I134" s="40">
        <v>2446.8333333333335</v>
      </c>
      <c r="J134" s="40">
        <v>2473.8666666666668</v>
      </c>
      <c r="K134" s="31">
        <v>2419.8000000000002</v>
      </c>
      <c r="L134" s="31">
        <v>2357.1</v>
      </c>
      <c r="M134" s="31">
        <v>5.3481100000000001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223.45</v>
      </c>
      <c r="D135" s="40">
        <v>228.15</v>
      </c>
      <c r="E135" s="40">
        <v>216.3</v>
      </c>
      <c r="F135" s="40">
        <v>209.15</v>
      </c>
      <c r="G135" s="40">
        <v>197.3</v>
      </c>
      <c r="H135" s="40">
        <v>235.3</v>
      </c>
      <c r="I135" s="40">
        <v>247.14999999999998</v>
      </c>
      <c r="J135" s="40">
        <v>254.3</v>
      </c>
      <c r="K135" s="31">
        <v>240</v>
      </c>
      <c r="L135" s="31">
        <v>221</v>
      </c>
      <c r="M135" s="31">
        <v>109.47216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182.55</v>
      </c>
      <c r="D136" s="40">
        <v>183.88333333333333</v>
      </c>
      <c r="E136" s="40">
        <v>179.76666666666665</v>
      </c>
      <c r="F136" s="40">
        <v>176.98333333333332</v>
      </c>
      <c r="G136" s="40">
        <v>172.86666666666665</v>
      </c>
      <c r="H136" s="40">
        <v>186.66666666666666</v>
      </c>
      <c r="I136" s="40">
        <v>190.78333333333333</v>
      </c>
      <c r="J136" s="40">
        <v>193.56666666666666</v>
      </c>
      <c r="K136" s="31">
        <v>188</v>
      </c>
      <c r="L136" s="31">
        <v>181.1</v>
      </c>
      <c r="M136" s="31">
        <v>9.7660099999999996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820.65</v>
      </c>
      <c r="D137" s="40">
        <v>827.01666666666677</v>
      </c>
      <c r="E137" s="40">
        <v>809.03333333333353</v>
      </c>
      <c r="F137" s="40">
        <v>797.41666666666674</v>
      </c>
      <c r="G137" s="40">
        <v>779.43333333333351</v>
      </c>
      <c r="H137" s="40">
        <v>838.63333333333355</v>
      </c>
      <c r="I137" s="40">
        <v>856.6166666666669</v>
      </c>
      <c r="J137" s="40">
        <v>868.23333333333358</v>
      </c>
      <c r="K137" s="31">
        <v>845</v>
      </c>
      <c r="L137" s="31">
        <v>815.4</v>
      </c>
      <c r="M137" s="31">
        <v>0.68011999999999995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513.95000000000005</v>
      </c>
      <c r="D138" s="40">
        <v>512.76666666666677</v>
      </c>
      <c r="E138" s="40">
        <v>508.68333333333351</v>
      </c>
      <c r="F138" s="40">
        <v>503.41666666666674</v>
      </c>
      <c r="G138" s="40">
        <v>499.33333333333348</v>
      </c>
      <c r="H138" s="40">
        <v>518.03333333333353</v>
      </c>
      <c r="I138" s="40">
        <v>522.11666666666679</v>
      </c>
      <c r="J138" s="40">
        <v>527.38333333333355</v>
      </c>
      <c r="K138" s="31">
        <v>516.85</v>
      </c>
      <c r="L138" s="31">
        <v>507.5</v>
      </c>
      <c r="M138" s="31">
        <v>2.5214400000000001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19.45</v>
      </c>
      <c r="D139" s="40">
        <v>20.099999999999998</v>
      </c>
      <c r="E139" s="40">
        <v>18.499999999999996</v>
      </c>
      <c r="F139" s="40">
        <v>17.549999999999997</v>
      </c>
      <c r="G139" s="40">
        <v>15.949999999999996</v>
      </c>
      <c r="H139" s="40">
        <v>21.049999999999997</v>
      </c>
      <c r="I139" s="40">
        <v>22.65</v>
      </c>
      <c r="J139" s="40">
        <v>23.599999999999998</v>
      </c>
      <c r="K139" s="31">
        <v>21.7</v>
      </c>
      <c r="L139" s="31">
        <v>19.149999999999999</v>
      </c>
      <c r="M139" s="31">
        <v>246.41579999999999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202.25</v>
      </c>
      <c r="D140" s="40">
        <v>206.4</v>
      </c>
      <c r="E140" s="40">
        <v>196.85000000000002</v>
      </c>
      <c r="F140" s="40">
        <v>191.45000000000002</v>
      </c>
      <c r="G140" s="40">
        <v>181.90000000000003</v>
      </c>
      <c r="H140" s="40">
        <v>211.8</v>
      </c>
      <c r="I140" s="40">
        <v>221.35000000000002</v>
      </c>
      <c r="J140" s="40">
        <v>226.75</v>
      </c>
      <c r="K140" s="31">
        <v>215.95</v>
      </c>
      <c r="L140" s="31">
        <v>201</v>
      </c>
      <c r="M140" s="31">
        <v>13.85389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5110.1000000000004</v>
      </c>
      <c r="D141" s="40">
        <v>5141.7833333333338</v>
      </c>
      <c r="E141" s="40">
        <v>5047.9666666666672</v>
      </c>
      <c r="F141" s="40">
        <v>4985.833333333333</v>
      </c>
      <c r="G141" s="40">
        <v>4892.0166666666664</v>
      </c>
      <c r="H141" s="40">
        <v>5203.9166666666679</v>
      </c>
      <c r="I141" s="40">
        <v>5297.7333333333354</v>
      </c>
      <c r="J141" s="40">
        <v>5359.8666666666686</v>
      </c>
      <c r="K141" s="31">
        <v>5235.6000000000004</v>
      </c>
      <c r="L141" s="31">
        <v>5079.6499999999996</v>
      </c>
      <c r="M141" s="31">
        <v>4.51356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4168.7</v>
      </c>
      <c r="D142" s="40">
        <v>4179.9833333333336</v>
      </c>
      <c r="E142" s="40">
        <v>4106.7166666666672</v>
      </c>
      <c r="F142" s="40">
        <v>4044.7333333333336</v>
      </c>
      <c r="G142" s="40">
        <v>3971.4666666666672</v>
      </c>
      <c r="H142" s="40">
        <v>4241.9666666666672</v>
      </c>
      <c r="I142" s="40">
        <v>4315.2333333333336</v>
      </c>
      <c r="J142" s="40">
        <v>4377.2166666666672</v>
      </c>
      <c r="K142" s="31">
        <v>4253.25</v>
      </c>
      <c r="L142" s="31">
        <v>4118</v>
      </c>
      <c r="M142" s="31">
        <v>2.1095899999999999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3945.75</v>
      </c>
      <c r="D143" s="40">
        <v>3932.0833333333335</v>
      </c>
      <c r="E143" s="40">
        <v>3889.166666666667</v>
      </c>
      <c r="F143" s="40">
        <v>3832.5833333333335</v>
      </c>
      <c r="G143" s="40">
        <v>3789.666666666667</v>
      </c>
      <c r="H143" s="40">
        <v>3988.666666666667</v>
      </c>
      <c r="I143" s="40">
        <v>4031.5833333333339</v>
      </c>
      <c r="J143" s="40">
        <v>4088.166666666667</v>
      </c>
      <c r="K143" s="31">
        <v>3975</v>
      </c>
      <c r="L143" s="31">
        <v>3875.5</v>
      </c>
      <c r="M143" s="31">
        <v>1.97939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4774.95</v>
      </c>
      <c r="D144" s="40">
        <v>4802.9000000000005</v>
      </c>
      <c r="E144" s="40">
        <v>4720.2500000000009</v>
      </c>
      <c r="F144" s="40">
        <v>4665.55</v>
      </c>
      <c r="G144" s="40">
        <v>4582.9000000000005</v>
      </c>
      <c r="H144" s="40">
        <v>4857.6000000000013</v>
      </c>
      <c r="I144" s="40">
        <v>4940.2500000000009</v>
      </c>
      <c r="J144" s="40">
        <v>4994.9500000000016</v>
      </c>
      <c r="K144" s="31">
        <v>4885.55</v>
      </c>
      <c r="L144" s="31">
        <v>4748.2</v>
      </c>
      <c r="M144" s="31">
        <v>3.3206600000000002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419.1</v>
      </c>
      <c r="D145" s="40">
        <v>423.40000000000003</v>
      </c>
      <c r="E145" s="40">
        <v>409.70000000000005</v>
      </c>
      <c r="F145" s="40">
        <v>400.3</v>
      </c>
      <c r="G145" s="40">
        <v>386.6</v>
      </c>
      <c r="H145" s="40">
        <v>432.80000000000007</v>
      </c>
      <c r="I145" s="40">
        <v>446.5</v>
      </c>
      <c r="J145" s="40">
        <v>455.90000000000009</v>
      </c>
      <c r="K145" s="31">
        <v>437.1</v>
      </c>
      <c r="L145" s="31">
        <v>414</v>
      </c>
      <c r="M145" s="31">
        <v>2.1314899999999999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110.8</v>
      </c>
      <c r="D146" s="40">
        <v>113.23333333333335</v>
      </c>
      <c r="E146" s="40">
        <v>105.2166666666667</v>
      </c>
      <c r="F146" s="40">
        <v>99.633333333333354</v>
      </c>
      <c r="G146" s="40">
        <v>91.616666666666703</v>
      </c>
      <c r="H146" s="40">
        <v>118.81666666666669</v>
      </c>
      <c r="I146" s="40">
        <v>126.83333333333334</v>
      </c>
      <c r="J146" s="40">
        <v>132.41666666666669</v>
      </c>
      <c r="K146" s="31">
        <v>121.25</v>
      </c>
      <c r="L146" s="31">
        <v>107.65</v>
      </c>
      <c r="M146" s="31">
        <v>48.976950000000002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245.9</v>
      </c>
      <c r="D147" s="40">
        <v>242.70000000000002</v>
      </c>
      <c r="E147" s="40">
        <v>236.50000000000003</v>
      </c>
      <c r="F147" s="40">
        <v>227.10000000000002</v>
      </c>
      <c r="G147" s="40">
        <v>220.90000000000003</v>
      </c>
      <c r="H147" s="40">
        <v>252.10000000000002</v>
      </c>
      <c r="I147" s="40">
        <v>258.3</v>
      </c>
      <c r="J147" s="40">
        <v>267.70000000000005</v>
      </c>
      <c r="K147" s="31">
        <v>248.9</v>
      </c>
      <c r="L147" s="31">
        <v>233.3</v>
      </c>
      <c r="M147" s="31">
        <v>3.1888700000000001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79.45</v>
      </c>
      <c r="D148" s="40">
        <v>80.38333333333334</v>
      </c>
      <c r="E148" s="40">
        <v>77.866666666666674</v>
      </c>
      <c r="F148" s="40">
        <v>76.283333333333331</v>
      </c>
      <c r="G148" s="40">
        <v>73.766666666666666</v>
      </c>
      <c r="H148" s="40">
        <v>81.966666666666683</v>
      </c>
      <c r="I148" s="40">
        <v>84.483333333333363</v>
      </c>
      <c r="J148" s="40">
        <v>86.066666666666691</v>
      </c>
      <c r="K148" s="31">
        <v>82.9</v>
      </c>
      <c r="L148" s="31">
        <v>78.8</v>
      </c>
      <c r="M148" s="31">
        <v>23.554469999999998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2813</v>
      </c>
      <c r="D149" s="40">
        <v>2809.4</v>
      </c>
      <c r="E149" s="40">
        <v>2760.25</v>
      </c>
      <c r="F149" s="40">
        <v>2707.5</v>
      </c>
      <c r="G149" s="40">
        <v>2658.35</v>
      </c>
      <c r="H149" s="40">
        <v>2862.15</v>
      </c>
      <c r="I149" s="40">
        <v>2911.3000000000006</v>
      </c>
      <c r="J149" s="40">
        <v>2964.05</v>
      </c>
      <c r="K149" s="31">
        <v>2858.55</v>
      </c>
      <c r="L149" s="31">
        <v>2756.65</v>
      </c>
      <c r="M149" s="31">
        <v>11.90719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202.9</v>
      </c>
      <c r="D150" s="40">
        <v>204.9</v>
      </c>
      <c r="E150" s="40">
        <v>199</v>
      </c>
      <c r="F150" s="40">
        <v>195.1</v>
      </c>
      <c r="G150" s="40">
        <v>189.2</v>
      </c>
      <c r="H150" s="40">
        <v>208.8</v>
      </c>
      <c r="I150" s="40">
        <v>214.70000000000005</v>
      </c>
      <c r="J150" s="40">
        <v>218.60000000000002</v>
      </c>
      <c r="K150" s="31">
        <v>210.8</v>
      </c>
      <c r="L150" s="31">
        <v>201</v>
      </c>
      <c r="M150" s="31">
        <v>1.68584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575.15</v>
      </c>
      <c r="D151" s="40">
        <v>578.06666666666661</v>
      </c>
      <c r="E151" s="40">
        <v>563.48333333333323</v>
      </c>
      <c r="F151" s="40">
        <v>551.81666666666661</v>
      </c>
      <c r="G151" s="40">
        <v>537.23333333333323</v>
      </c>
      <c r="H151" s="40">
        <v>589.73333333333323</v>
      </c>
      <c r="I151" s="40">
        <v>604.31666666666672</v>
      </c>
      <c r="J151" s="40">
        <v>615.98333333333323</v>
      </c>
      <c r="K151" s="31">
        <v>592.65</v>
      </c>
      <c r="L151" s="31">
        <v>566.4</v>
      </c>
      <c r="M151" s="31">
        <v>5.1908899999999996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1560.9</v>
      </c>
      <c r="D152" s="40">
        <v>1571.5333333333335</v>
      </c>
      <c r="E152" s="40">
        <v>1529.366666666667</v>
      </c>
      <c r="F152" s="40">
        <v>1497.8333333333335</v>
      </c>
      <c r="G152" s="40">
        <v>1455.666666666667</v>
      </c>
      <c r="H152" s="40">
        <v>1603.0666666666671</v>
      </c>
      <c r="I152" s="40">
        <v>1645.2333333333336</v>
      </c>
      <c r="J152" s="40">
        <v>1676.7666666666671</v>
      </c>
      <c r="K152" s="31">
        <v>1613.7</v>
      </c>
      <c r="L152" s="31">
        <v>1540</v>
      </c>
      <c r="M152" s="31">
        <v>1.39046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73.150000000000006</v>
      </c>
      <c r="D153" s="40">
        <v>73.683333333333337</v>
      </c>
      <c r="E153" s="40">
        <v>72.01666666666668</v>
      </c>
      <c r="F153" s="40">
        <v>70.88333333333334</v>
      </c>
      <c r="G153" s="40">
        <v>69.216666666666683</v>
      </c>
      <c r="H153" s="40">
        <v>74.816666666666677</v>
      </c>
      <c r="I153" s="40">
        <v>76.483333333333334</v>
      </c>
      <c r="J153" s="40">
        <v>77.616666666666674</v>
      </c>
      <c r="K153" s="31">
        <v>75.349999999999994</v>
      </c>
      <c r="L153" s="31">
        <v>72.55</v>
      </c>
      <c r="M153" s="31">
        <v>26.24389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120.6</v>
      </c>
      <c r="D154" s="40">
        <v>120.86666666666667</v>
      </c>
      <c r="E154" s="40">
        <v>117.73333333333335</v>
      </c>
      <c r="F154" s="40">
        <v>114.86666666666667</v>
      </c>
      <c r="G154" s="40">
        <v>111.73333333333335</v>
      </c>
      <c r="H154" s="40">
        <v>123.73333333333335</v>
      </c>
      <c r="I154" s="40">
        <v>126.86666666666667</v>
      </c>
      <c r="J154" s="40">
        <v>129.73333333333335</v>
      </c>
      <c r="K154" s="31">
        <v>124</v>
      </c>
      <c r="L154" s="31">
        <v>118</v>
      </c>
      <c r="M154" s="31">
        <v>3.83175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757.05</v>
      </c>
      <c r="D155" s="40">
        <v>759.5333333333333</v>
      </c>
      <c r="E155" s="40">
        <v>742.51666666666665</v>
      </c>
      <c r="F155" s="40">
        <v>727.98333333333335</v>
      </c>
      <c r="G155" s="40">
        <v>710.9666666666667</v>
      </c>
      <c r="H155" s="40">
        <v>774.06666666666661</v>
      </c>
      <c r="I155" s="40">
        <v>791.08333333333326</v>
      </c>
      <c r="J155" s="40">
        <v>805.61666666666656</v>
      </c>
      <c r="K155" s="31">
        <v>776.55</v>
      </c>
      <c r="L155" s="31">
        <v>745</v>
      </c>
      <c r="M155" s="31">
        <v>0.93633999999999995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1439.45</v>
      </c>
      <c r="D156" s="40">
        <v>1456.9833333333333</v>
      </c>
      <c r="E156" s="40">
        <v>1412.4666666666667</v>
      </c>
      <c r="F156" s="40">
        <v>1385.4833333333333</v>
      </c>
      <c r="G156" s="40">
        <v>1340.9666666666667</v>
      </c>
      <c r="H156" s="40">
        <v>1483.9666666666667</v>
      </c>
      <c r="I156" s="40">
        <v>1528.4833333333336</v>
      </c>
      <c r="J156" s="40">
        <v>1555.4666666666667</v>
      </c>
      <c r="K156" s="31">
        <v>1501.5</v>
      </c>
      <c r="L156" s="31">
        <v>1430</v>
      </c>
      <c r="M156" s="31">
        <v>20.420539999999999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180.1</v>
      </c>
      <c r="D157" s="40">
        <v>181.55000000000004</v>
      </c>
      <c r="E157" s="40">
        <v>177.10000000000008</v>
      </c>
      <c r="F157" s="40">
        <v>174.10000000000005</v>
      </c>
      <c r="G157" s="40">
        <v>169.65000000000009</v>
      </c>
      <c r="H157" s="40">
        <v>184.55000000000007</v>
      </c>
      <c r="I157" s="40">
        <v>189.00000000000006</v>
      </c>
      <c r="J157" s="40">
        <v>192.00000000000006</v>
      </c>
      <c r="K157" s="31">
        <v>186</v>
      </c>
      <c r="L157" s="31">
        <v>178.55</v>
      </c>
      <c r="M157" s="31">
        <v>47.849080000000001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352.35</v>
      </c>
      <c r="D158" s="40">
        <v>355.08333333333331</v>
      </c>
      <c r="E158" s="40">
        <v>348.16666666666663</v>
      </c>
      <c r="F158" s="40">
        <v>343.98333333333329</v>
      </c>
      <c r="G158" s="40">
        <v>337.06666666666661</v>
      </c>
      <c r="H158" s="40">
        <v>359.26666666666665</v>
      </c>
      <c r="I158" s="40">
        <v>366.18333333333328</v>
      </c>
      <c r="J158" s="40">
        <v>370.36666666666667</v>
      </c>
      <c r="K158" s="31">
        <v>362</v>
      </c>
      <c r="L158" s="31">
        <v>350.9</v>
      </c>
      <c r="M158" s="31">
        <v>0.99283999999999994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79.7</v>
      </c>
      <c r="D159" s="40">
        <v>80.7</v>
      </c>
      <c r="E159" s="40">
        <v>78.400000000000006</v>
      </c>
      <c r="F159" s="40">
        <v>77.100000000000009</v>
      </c>
      <c r="G159" s="40">
        <v>74.800000000000011</v>
      </c>
      <c r="H159" s="40">
        <v>82</v>
      </c>
      <c r="I159" s="40">
        <v>84.299999999999983</v>
      </c>
      <c r="J159" s="40">
        <v>85.6</v>
      </c>
      <c r="K159" s="31">
        <v>83</v>
      </c>
      <c r="L159" s="31">
        <v>79.400000000000006</v>
      </c>
      <c r="M159" s="31">
        <v>168.63234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3113.95</v>
      </c>
      <c r="D160" s="40">
        <v>3141.7999999999997</v>
      </c>
      <c r="E160" s="40">
        <v>3069.1499999999996</v>
      </c>
      <c r="F160" s="40">
        <v>3024.35</v>
      </c>
      <c r="G160" s="40">
        <v>2951.7</v>
      </c>
      <c r="H160" s="40">
        <v>3186.5999999999995</v>
      </c>
      <c r="I160" s="40">
        <v>3259.25</v>
      </c>
      <c r="J160" s="40">
        <v>3304.0499999999993</v>
      </c>
      <c r="K160" s="31">
        <v>3214.45</v>
      </c>
      <c r="L160" s="31">
        <v>3097</v>
      </c>
      <c r="M160" s="31">
        <v>0.31122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497.2</v>
      </c>
      <c r="D161" s="40">
        <v>499.7</v>
      </c>
      <c r="E161" s="40">
        <v>487.75</v>
      </c>
      <c r="F161" s="40">
        <v>478.3</v>
      </c>
      <c r="G161" s="40">
        <v>466.35</v>
      </c>
      <c r="H161" s="40">
        <v>509.15</v>
      </c>
      <c r="I161" s="40">
        <v>521.09999999999991</v>
      </c>
      <c r="J161" s="40">
        <v>530.54999999999995</v>
      </c>
      <c r="K161" s="31">
        <v>511.65</v>
      </c>
      <c r="L161" s="31">
        <v>490.25</v>
      </c>
      <c r="M161" s="31">
        <v>1.1660200000000001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187.05</v>
      </c>
      <c r="D162" s="40">
        <v>188.28333333333333</v>
      </c>
      <c r="E162" s="40">
        <v>184.06666666666666</v>
      </c>
      <c r="F162" s="40">
        <v>181.08333333333334</v>
      </c>
      <c r="G162" s="40">
        <v>176.86666666666667</v>
      </c>
      <c r="H162" s="40">
        <v>191.26666666666665</v>
      </c>
      <c r="I162" s="40">
        <v>195.48333333333329</v>
      </c>
      <c r="J162" s="40">
        <v>198.46666666666664</v>
      </c>
      <c r="K162" s="31">
        <v>192.5</v>
      </c>
      <c r="L162" s="31">
        <v>185.3</v>
      </c>
      <c r="M162" s="31">
        <v>7.1580399999999997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203.8</v>
      </c>
      <c r="D163" s="40">
        <v>206.26666666666665</v>
      </c>
      <c r="E163" s="40">
        <v>198.5333333333333</v>
      </c>
      <c r="F163" s="40">
        <v>193.26666666666665</v>
      </c>
      <c r="G163" s="40">
        <v>185.5333333333333</v>
      </c>
      <c r="H163" s="40">
        <v>211.5333333333333</v>
      </c>
      <c r="I163" s="40">
        <v>219.26666666666665</v>
      </c>
      <c r="J163" s="40">
        <v>224.5333333333333</v>
      </c>
      <c r="K163" s="31">
        <v>214</v>
      </c>
      <c r="L163" s="31">
        <v>201</v>
      </c>
      <c r="M163" s="31">
        <v>90.119699999999995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260.10000000000002</v>
      </c>
      <c r="D164" s="40">
        <v>261.66666666666669</v>
      </c>
      <c r="E164" s="40">
        <v>256.53333333333336</v>
      </c>
      <c r="F164" s="40">
        <v>252.9666666666667</v>
      </c>
      <c r="G164" s="40">
        <v>247.83333333333337</v>
      </c>
      <c r="H164" s="40">
        <v>265.23333333333335</v>
      </c>
      <c r="I164" s="40">
        <v>270.36666666666667</v>
      </c>
      <c r="J164" s="40">
        <v>273.93333333333334</v>
      </c>
      <c r="K164" s="31">
        <v>266.8</v>
      </c>
      <c r="L164" s="31">
        <v>258.10000000000002</v>
      </c>
      <c r="M164" s="31">
        <v>26.040400000000002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7.4</v>
      </c>
      <c r="D165" s="40">
        <v>7.5166666666666666</v>
      </c>
      <c r="E165" s="40">
        <v>7.1833333333333336</v>
      </c>
      <c r="F165" s="40">
        <v>6.9666666666666668</v>
      </c>
      <c r="G165" s="40">
        <v>6.6333333333333337</v>
      </c>
      <c r="H165" s="40">
        <v>7.7333333333333334</v>
      </c>
      <c r="I165" s="40">
        <v>8.0666666666666664</v>
      </c>
      <c r="J165" s="40">
        <v>8.2833333333333332</v>
      </c>
      <c r="K165" s="31">
        <v>7.85</v>
      </c>
      <c r="L165" s="31">
        <v>7.3</v>
      </c>
      <c r="M165" s="31">
        <v>96.720230000000001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47.1</v>
      </c>
      <c r="D166" s="40">
        <v>47.616666666666667</v>
      </c>
      <c r="E166" s="40">
        <v>46.483333333333334</v>
      </c>
      <c r="F166" s="40">
        <v>45.866666666666667</v>
      </c>
      <c r="G166" s="40">
        <v>44.733333333333334</v>
      </c>
      <c r="H166" s="40">
        <v>48.233333333333334</v>
      </c>
      <c r="I166" s="40">
        <v>49.366666666666674</v>
      </c>
      <c r="J166" s="40">
        <v>49.983333333333334</v>
      </c>
      <c r="K166" s="31">
        <v>48.75</v>
      </c>
      <c r="L166" s="31">
        <v>47</v>
      </c>
      <c r="M166" s="31">
        <v>14.832800000000001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149.80000000000001</v>
      </c>
      <c r="D167" s="40">
        <v>150.98333333333332</v>
      </c>
      <c r="E167" s="40">
        <v>147.36666666666665</v>
      </c>
      <c r="F167" s="40">
        <v>144.93333333333334</v>
      </c>
      <c r="G167" s="40">
        <v>141.31666666666666</v>
      </c>
      <c r="H167" s="40">
        <v>153.41666666666663</v>
      </c>
      <c r="I167" s="40">
        <v>157.0333333333333</v>
      </c>
      <c r="J167" s="40">
        <v>159.46666666666661</v>
      </c>
      <c r="K167" s="31">
        <v>154.6</v>
      </c>
      <c r="L167" s="31">
        <v>148.55000000000001</v>
      </c>
      <c r="M167" s="31">
        <v>59.984490000000001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308.60000000000002</v>
      </c>
      <c r="D168" s="40">
        <v>310.78333333333336</v>
      </c>
      <c r="E168" s="40">
        <v>304.31666666666672</v>
      </c>
      <c r="F168" s="40">
        <v>300.03333333333336</v>
      </c>
      <c r="G168" s="40">
        <v>293.56666666666672</v>
      </c>
      <c r="H168" s="40">
        <v>315.06666666666672</v>
      </c>
      <c r="I168" s="40">
        <v>321.5333333333333</v>
      </c>
      <c r="J168" s="40">
        <v>325.81666666666672</v>
      </c>
      <c r="K168" s="31">
        <v>317.25</v>
      </c>
      <c r="L168" s="31">
        <v>306.5</v>
      </c>
      <c r="M168" s="31">
        <v>1.19764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4372.7</v>
      </c>
      <c r="D169" s="40">
        <v>4398.583333333333</v>
      </c>
      <c r="E169" s="40">
        <v>4324.1166666666659</v>
      </c>
      <c r="F169" s="40">
        <v>4275.5333333333328</v>
      </c>
      <c r="G169" s="40">
        <v>4201.0666666666657</v>
      </c>
      <c r="H169" s="40">
        <v>4447.1666666666661</v>
      </c>
      <c r="I169" s="40">
        <v>4521.6333333333332</v>
      </c>
      <c r="J169" s="40">
        <v>4570.2166666666662</v>
      </c>
      <c r="K169" s="31">
        <v>4473.05</v>
      </c>
      <c r="L169" s="31">
        <v>4350</v>
      </c>
      <c r="M169" s="31">
        <v>0.30485000000000001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34.049999999999997</v>
      </c>
      <c r="D170" s="40">
        <v>33.699999999999996</v>
      </c>
      <c r="E170" s="40">
        <v>31.199999999999989</v>
      </c>
      <c r="F170" s="40">
        <v>28.349999999999994</v>
      </c>
      <c r="G170" s="40">
        <v>25.849999999999987</v>
      </c>
      <c r="H170" s="40">
        <v>36.54999999999999</v>
      </c>
      <c r="I170" s="40">
        <v>39.050000000000004</v>
      </c>
      <c r="J170" s="40">
        <v>41.899999999999991</v>
      </c>
      <c r="K170" s="31">
        <v>36.200000000000003</v>
      </c>
      <c r="L170" s="31">
        <v>30.85</v>
      </c>
      <c r="M170" s="31">
        <v>894.63138000000004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3339.5</v>
      </c>
      <c r="D171" s="40">
        <v>3351.2666666666664</v>
      </c>
      <c r="E171" s="40">
        <v>3288.2333333333327</v>
      </c>
      <c r="F171" s="40">
        <v>3236.9666666666662</v>
      </c>
      <c r="G171" s="40">
        <v>3173.9333333333325</v>
      </c>
      <c r="H171" s="40">
        <v>3402.5333333333328</v>
      </c>
      <c r="I171" s="40">
        <v>3465.5666666666666</v>
      </c>
      <c r="J171" s="40">
        <v>3516.833333333333</v>
      </c>
      <c r="K171" s="31">
        <v>3414.3</v>
      </c>
      <c r="L171" s="31">
        <v>3300</v>
      </c>
      <c r="M171" s="31">
        <v>0.26568999999999998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190.15</v>
      </c>
      <c r="D172" s="40">
        <v>191.65</v>
      </c>
      <c r="E172" s="40">
        <v>185.8</v>
      </c>
      <c r="F172" s="40">
        <v>181.45000000000002</v>
      </c>
      <c r="G172" s="40">
        <v>175.60000000000002</v>
      </c>
      <c r="H172" s="40">
        <v>196</v>
      </c>
      <c r="I172" s="40">
        <v>201.84999999999997</v>
      </c>
      <c r="J172" s="40">
        <v>206.2</v>
      </c>
      <c r="K172" s="31">
        <v>197.5</v>
      </c>
      <c r="L172" s="31">
        <v>187.3</v>
      </c>
      <c r="M172" s="31">
        <v>1.87269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3424.95</v>
      </c>
      <c r="D173" s="40">
        <v>3443.4</v>
      </c>
      <c r="E173" s="40">
        <v>3346.5</v>
      </c>
      <c r="F173" s="40">
        <v>3268.0499999999997</v>
      </c>
      <c r="G173" s="40">
        <v>3171.1499999999996</v>
      </c>
      <c r="H173" s="40">
        <v>3521.8500000000004</v>
      </c>
      <c r="I173" s="40">
        <v>3618.7500000000009</v>
      </c>
      <c r="J173" s="40">
        <v>3697.2000000000007</v>
      </c>
      <c r="K173" s="31">
        <v>3540.3</v>
      </c>
      <c r="L173" s="31">
        <v>3364.95</v>
      </c>
      <c r="M173" s="31">
        <v>0.19617999999999999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145.9</v>
      </c>
      <c r="D174" s="40">
        <v>145.78333333333333</v>
      </c>
      <c r="E174" s="40">
        <v>144.26666666666665</v>
      </c>
      <c r="F174" s="40">
        <v>142.63333333333333</v>
      </c>
      <c r="G174" s="40">
        <v>141.11666666666665</v>
      </c>
      <c r="H174" s="40">
        <v>147.41666666666666</v>
      </c>
      <c r="I174" s="40">
        <v>148.93333333333337</v>
      </c>
      <c r="J174" s="40">
        <v>150.56666666666666</v>
      </c>
      <c r="K174" s="31">
        <v>147.30000000000001</v>
      </c>
      <c r="L174" s="31">
        <v>144.15</v>
      </c>
      <c r="M174" s="31">
        <v>7.7360499999999996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5931.85</v>
      </c>
      <c r="D175" s="40">
        <v>5955.95</v>
      </c>
      <c r="E175" s="40">
        <v>5873.9</v>
      </c>
      <c r="F175" s="40">
        <v>5815.95</v>
      </c>
      <c r="G175" s="40">
        <v>5733.9</v>
      </c>
      <c r="H175" s="40">
        <v>6013.9</v>
      </c>
      <c r="I175" s="40">
        <v>6095.9500000000007</v>
      </c>
      <c r="J175" s="40">
        <v>6153.9</v>
      </c>
      <c r="K175" s="31">
        <v>6038</v>
      </c>
      <c r="L175" s="31">
        <v>5898</v>
      </c>
      <c r="M175" s="31">
        <v>9.3450000000000005E-2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3899.7</v>
      </c>
      <c r="D176" s="40">
        <v>3905.5666666666671</v>
      </c>
      <c r="E176" s="40">
        <v>3863.1333333333341</v>
      </c>
      <c r="F176" s="40">
        <v>3826.5666666666671</v>
      </c>
      <c r="G176" s="40">
        <v>3784.1333333333341</v>
      </c>
      <c r="H176" s="40">
        <v>3942.1333333333341</v>
      </c>
      <c r="I176" s="40">
        <v>3984.5666666666675</v>
      </c>
      <c r="J176" s="40">
        <v>4021.1333333333341</v>
      </c>
      <c r="K176" s="31">
        <v>3948</v>
      </c>
      <c r="L176" s="31">
        <v>3869</v>
      </c>
      <c r="M176" s="31">
        <v>0.90581999999999996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1513.6</v>
      </c>
      <c r="D177" s="40">
        <v>1524.1666666666667</v>
      </c>
      <c r="E177" s="40">
        <v>1499.4333333333334</v>
      </c>
      <c r="F177" s="40">
        <v>1485.2666666666667</v>
      </c>
      <c r="G177" s="40">
        <v>1460.5333333333333</v>
      </c>
      <c r="H177" s="40">
        <v>1538.3333333333335</v>
      </c>
      <c r="I177" s="40">
        <v>1563.0666666666666</v>
      </c>
      <c r="J177" s="40">
        <v>1577.2333333333336</v>
      </c>
      <c r="K177" s="31">
        <v>1548.9</v>
      </c>
      <c r="L177" s="31">
        <v>1510</v>
      </c>
      <c r="M177" s="31">
        <v>0.42151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494.6</v>
      </c>
      <c r="D178" s="40">
        <v>501.88333333333338</v>
      </c>
      <c r="E178" s="40">
        <v>484.91666666666674</v>
      </c>
      <c r="F178" s="40">
        <v>475.23333333333335</v>
      </c>
      <c r="G178" s="40">
        <v>458.26666666666671</v>
      </c>
      <c r="H178" s="40">
        <v>511.56666666666678</v>
      </c>
      <c r="I178" s="40">
        <v>528.5333333333333</v>
      </c>
      <c r="J178" s="40">
        <v>538.21666666666681</v>
      </c>
      <c r="K178" s="31">
        <v>518.85</v>
      </c>
      <c r="L178" s="31">
        <v>492.2</v>
      </c>
      <c r="M178" s="31">
        <v>18.044640000000001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1039.9000000000001</v>
      </c>
      <c r="D179" s="40">
        <v>1047.3833333333334</v>
      </c>
      <c r="E179" s="40">
        <v>1015.8166666666668</v>
      </c>
      <c r="F179" s="40">
        <v>991.73333333333335</v>
      </c>
      <c r="G179" s="40">
        <v>960.16666666666674</v>
      </c>
      <c r="H179" s="40">
        <v>1071.4666666666669</v>
      </c>
      <c r="I179" s="40">
        <v>1103.0333333333335</v>
      </c>
      <c r="J179" s="40">
        <v>1127.116666666667</v>
      </c>
      <c r="K179" s="31">
        <v>1078.95</v>
      </c>
      <c r="L179" s="31">
        <v>1023.3</v>
      </c>
      <c r="M179" s="31">
        <v>1.15767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651.79999999999995</v>
      </c>
      <c r="D180" s="40">
        <v>661.98333333333335</v>
      </c>
      <c r="E180" s="40">
        <v>635.01666666666665</v>
      </c>
      <c r="F180" s="40">
        <v>618.23333333333335</v>
      </c>
      <c r="G180" s="40">
        <v>591.26666666666665</v>
      </c>
      <c r="H180" s="40">
        <v>678.76666666666665</v>
      </c>
      <c r="I180" s="40">
        <v>705.73333333333335</v>
      </c>
      <c r="J180" s="40">
        <v>722.51666666666665</v>
      </c>
      <c r="K180" s="31">
        <v>688.95</v>
      </c>
      <c r="L180" s="31">
        <v>645.20000000000005</v>
      </c>
      <c r="M180" s="31">
        <v>2.9193899999999999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1079.6500000000001</v>
      </c>
      <c r="D181" s="40">
        <v>1084.8833333333334</v>
      </c>
      <c r="E181" s="40">
        <v>1067.2666666666669</v>
      </c>
      <c r="F181" s="40">
        <v>1054.8833333333334</v>
      </c>
      <c r="G181" s="40">
        <v>1037.2666666666669</v>
      </c>
      <c r="H181" s="40">
        <v>1097.2666666666669</v>
      </c>
      <c r="I181" s="40">
        <v>1114.8833333333332</v>
      </c>
      <c r="J181" s="40">
        <v>1127.2666666666669</v>
      </c>
      <c r="K181" s="31">
        <v>1102.5</v>
      </c>
      <c r="L181" s="31">
        <v>1072.5</v>
      </c>
      <c r="M181" s="31">
        <v>7.3770699999999998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555</v>
      </c>
      <c r="D182" s="40">
        <v>551.38333333333333</v>
      </c>
      <c r="E182" s="40">
        <v>540.81666666666661</v>
      </c>
      <c r="F182" s="40">
        <v>526.63333333333333</v>
      </c>
      <c r="G182" s="40">
        <v>516.06666666666661</v>
      </c>
      <c r="H182" s="40">
        <v>565.56666666666661</v>
      </c>
      <c r="I182" s="40">
        <v>576.13333333333344</v>
      </c>
      <c r="J182" s="40">
        <v>590.31666666666661</v>
      </c>
      <c r="K182" s="31">
        <v>561.95000000000005</v>
      </c>
      <c r="L182" s="31">
        <v>537.20000000000005</v>
      </c>
      <c r="M182" s="31">
        <v>2.69706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1644.95</v>
      </c>
      <c r="D183" s="40">
        <v>1640.6666666666667</v>
      </c>
      <c r="E183" s="40">
        <v>1606.3333333333335</v>
      </c>
      <c r="F183" s="40">
        <v>1567.7166666666667</v>
      </c>
      <c r="G183" s="40">
        <v>1533.3833333333334</v>
      </c>
      <c r="H183" s="40">
        <v>1679.2833333333335</v>
      </c>
      <c r="I183" s="40">
        <v>1713.616666666667</v>
      </c>
      <c r="J183" s="40">
        <v>1752.2333333333336</v>
      </c>
      <c r="K183" s="31">
        <v>1675</v>
      </c>
      <c r="L183" s="31">
        <v>1602.05</v>
      </c>
      <c r="M183" s="31">
        <v>10.015940000000001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320.35000000000002</v>
      </c>
      <c r="D184" s="40">
        <v>323.78333333333336</v>
      </c>
      <c r="E184" s="40">
        <v>314.56666666666672</v>
      </c>
      <c r="F184" s="40">
        <v>308.78333333333336</v>
      </c>
      <c r="G184" s="40">
        <v>299.56666666666672</v>
      </c>
      <c r="H184" s="40">
        <v>329.56666666666672</v>
      </c>
      <c r="I184" s="40">
        <v>338.7833333333333</v>
      </c>
      <c r="J184" s="40">
        <v>344.56666666666672</v>
      </c>
      <c r="K184" s="31">
        <v>333</v>
      </c>
      <c r="L184" s="31">
        <v>318</v>
      </c>
      <c r="M184" s="31">
        <v>18.290780000000002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606.9</v>
      </c>
      <c r="D185" s="40">
        <v>618.26666666666677</v>
      </c>
      <c r="E185" s="40">
        <v>591.53333333333353</v>
      </c>
      <c r="F185" s="40">
        <v>576.16666666666674</v>
      </c>
      <c r="G185" s="40">
        <v>549.43333333333351</v>
      </c>
      <c r="H185" s="40">
        <v>633.63333333333355</v>
      </c>
      <c r="I185" s="40">
        <v>660.3666666666669</v>
      </c>
      <c r="J185" s="40">
        <v>675.73333333333358</v>
      </c>
      <c r="K185" s="31">
        <v>645</v>
      </c>
      <c r="L185" s="31">
        <v>602.9</v>
      </c>
      <c r="M185" s="31">
        <v>4.7500799999999996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1535.6</v>
      </c>
      <c r="D186" s="40">
        <v>1543.8999999999999</v>
      </c>
      <c r="E186" s="40">
        <v>1520.2499999999998</v>
      </c>
      <c r="F186" s="40">
        <v>1504.8999999999999</v>
      </c>
      <c r="G186" s="40">
        <v>1481.2499999999998</v>
      </c>
      <c r="H186" s="40">
        <v>1559.2499999999998</v>
      </c>
      <c r="I186" s="40">
        <v>1582.8999999999999</v>
      </c>
      <c r="J186" s="40">
        <v>1598.2499999999998</v>
      </c>
      <c r="K186" s="31">
        <v>1567.55</v>
      </c>
      <c r="L186" s="31">
        <v>1528.55</v>
      </c>
      <c r="M186" s="31">
        <v>7.7416299999999998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362.1</v>
      </c>
      <c r="D187" s="40">
        <v>365.38333333333338</v>
      </c>
      <c r="E187" s="40">
        <v>357.06666666666678</v>
      </c>
      <c r="F187" s="40">
        <v>352.03333333333342</v>
      </c>
      <c r="G187" s="40">
        <v>343.71666666666681</v>
      </c>
      <c r="H187" s="40">
        <v>370.41666666666674</v>
      </c>
      <c r="I187" s="40">
        <v>378.73333333333335</v>
      </c>
      <c r="J187" s="40">
        <v>383.76666666666671</v>
      </c>
      <c r="K187" s="31">
        <v>373.7</v>
      </c>
      <c r="L187" s="31">
        <v>360.35</v>
      </c>
      <c r="M187" s="31">
        <v>2.7837499999999999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136.4</v>
      </c>
      <c r="D188" s="40">
        <v>137.91666666666666</v>
      </c>
      <c r="E188" s="40">
        <v>133.88333333333333</v>
      </c>
      <c r="F188" s="40">
        <v>131.36666666666667</v>
      </c>
      <c r="G188" s="40">
        <v>127.33333333333334</v>
      </c>
      <c r="H188" s="40">
        <v>140.43333333333331</v>
      </c>
      <c r="I188" s="40">
        <v>144.46666666666667</v>
      </c>
      <c r="J188" s="40">
        <v>146.98333333333329</v>
      </c>
      <c r="K188" s="31">
        <v>141.94999999999999</v>
      </c>
      <c r="L188" s="31">
        <v>135.4</v>
      </c>
      <c r="M188" s="31">
        <v>14.069599999999999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1383.8</v>
      </c>
      <c r="D189" s="40">
        <v>1402.9166666666667</v>
      </c>
      <c r="E189" s="40">
        <v>1355.8833333333334</v>
      </c>
      <c r="F189" s="40">
        <v>1327.9666666666667</v>
      </c>
      <c r="G189" s="40">
        <v>1280.9333333333334</v>
      </c>
      <c r="H189" s="40">
        <v>1430.8333333333335</v>
      </c>
      <c r="I189" s="40">
        <v>1477.8666666666668</v>
      </c>
      <c r="J189" s="40">
        <v>1505.7833333333335</v>
      </c>
      <c r="K189" s="31">
        <v>1449.95</v>
      </c>
      <c r="L189" s="31">
        <v>1375</v>
      </c>
      <c r="M189" s="31">
        <v>0.52248000000000006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477.75</v>
      </c>
      <c r="D190" s="40">
        <v>483.98333333333335</v>
      </c>
      <c r="E190" s="40">
        <v>468.26666666666671</v>
      </c>
      <c r="F190" s="40">
        <v>458.78333333333336</v>
      </c>
      <c r="G190" s="40">
        <v>443.06666666666672</v>
      </c>
      <c r="H190" s="40">
        <v>493.4666666666667</v>
      </c>
      <c r="I190" s="40">
        <v>509.18333333333339</v>
      </c>
      <c r="J190" s="40">
        <v>518.66666666666674</v>
      </c>
      <c r="K190" s="31">
        <v>499.7</v>
      </c>
      <c r="L190" s="31">
        <v>474.5</v>
      </c>
      <c r="M190" s="31">
        <v>2.67685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175.35</v>
      </c>
      <c r="D191" s="40">
        <v>176.48333333333335</v>
      </c>
      <c r="E191" s="40">
        <v>171.9666666666667</v>
      </c>
      <c r="F191" s="40">
        <v>168.58333333333334</v>
      </c>
      <c r="G191" s="40">
        <v>164.06666666666669</v>
      </c>
      <c r="H191" s="40">
        <v>179.8666666666667</v>
      </c>
      <c r="I191" s="40">
        <v>184.38333333333335</v>
      </c>
      <c r="J191" s="40">
        <v>187.76666666666671</v>
      </c>
      <c r="K191" s="31">
        <v>181</v>
      </c>
      <c r="L191" s="31">
        <v>173.1</v>
      </c>
      <c r="M191" s="31">
        <v>4.4458099999999998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1703.85</v>
      </c>
      <c r="D192" s="40">
        <v>1715.2333333333333</v>
      </c>
      <c r="E192" s="40">
        <v>1674.4666666666667</v>
      </c>
      <c r="F192" s="40">
        <v>1645.0833333333333</v>
      </c>
      <c r="G192" s="40">
        <v>1604.3166666666666</v>
      </c>
      <c r="H192" s="40">
        <v>1744.6166666666668</v>
      </c>
      <c r="I192" s="40">
        <v>1785.3833333333337</v>
      </c>
      <c r="J192" s="40">
        <v>1814.7666666666669</v>
      </c>
      <c r="K192" s="31">
        <v>1756</v>
      </c>
      <c r="L192" s="31">
        <v>1685.85</v>
      </c>
      <c r="M192" s="31">
        <v>2.23813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638.1</v>
      </c>
      <c r="D193" s="40">
        <v>643.4</v>
      </c>
      <c r="E193" s="40">
        <v>626.79999999999995</v>
      </c>
      <c r="F193" s="40">
        <v>615.5</v>
      </c>
      <c r="G193" s="40">
        <v>598.9</v>
      </c>
      <c r="H193" s="40">
        <v>654.69999999999993</v>
      </c>
      <c r="I193" s="40">
        <v>671.30000000000007</v>
      </c>
      <c r="J193" s="40">
        <v>682.59999999999991</v>
      </c>
      <c r="K193" s="31">
        <v>660</v>
      </c>
      <c r="L193" s="31">
        <v>632.1</v>
      </c>
      <c r="M193" s="31">
        <v>13.28847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355.25</v>
      </c>
      <c r="D194" s="40">
        <v>352</v>
      </c>
      <c r="E194" s="40">
        <v>335.35</v>
      </c>
      <c r="F194" s="40">
        <v>315.45000000000005</v>
      </c>
      <c r="G194" s="40">
        <v>298.80000000000007</v>
      </c>
      <c r="H194" s="40">
        <v>371.9</v>
      </c>
      <c r="I194" s="40">
        <v>388.54999999999995</v>
      </c>
      <c r="J194" s="40">
        <v>408.44999999999993</v>
      </c>
      <c r="K194" s="31">
        <v>368.65</v>
      </c>
      <c r="L194" s="31">
        <v>332.1</v>
      </c>
      <c r="M194" s="31">
        <v>51.342869999999998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99.9</v>
      </c>
      <c r="D195" s="40">
        <v>100.38333333333333</v>
      </c>
      <c r="E195" s="40">
        <v>98.516666666666652</v>
      </c>
      <c r="F195" s="40">
        <v>97.133333333333326</v>
      </c>
      <c r="G195" s="40">
        <v>95.266666666666652</v>
      </c>
      <c r="H195" s="40">
        <v>101.76666666666665</v>
      </c>
      <c r="I195" s="40">
        <v>103.63333333333333</v>
      </c>
      <c r="J195" s="40">
        <v>105.01666666666665</v>
      </c>
      <c r="K195" s="31">
        <v>102.25</v>
      </c>
      <c r="L195" s="31">
        <v>99</v>
      </c>
      <c r="M195" s="31">
        <v>4.9700199999999999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110.9</v>
      </c>
      <c r="D196" s="40">
        <v>112.23333333333335</v>
      </c>
      <c r="E196" s="40">
        <v>106.76666666666669</v>
      </c>
      <c r="F196" s="40">
        <v>102.63333333333334</v>
      </c>
      <c r="G196" s="40">
        <v>97.166666666666686</v>
      </c>
      <c r="H196" s="40">
        <v>116.3666666666667</v>
      </c>
      <c r="I196" s="40">
        <v>121.83333333333334</v>
      </c>
      <c r="J196" s="40">
        <v>125.96666666666671</v>
      </c>
      <c r="K196" s="31">
        <v>117.7</v>
      </c>
      <c r="L196" s="31">
        <v>108.1</v>
      </c>
      <c r="M196" s="31">
        <v>55.525190000000002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316.35000000000002</v>
      </c>
      <c r="D197" s="40">
        <v>320.25</v>
      </c>
      <c r="E197" s="40">
        <v>310.60000000000002</v>
      </c>
      <c r="F197" s="40">
        <v>304.85000000000002</v>
      </c>
      <c r="G197" s="40">
        <v>295.20000000000005</v>
      </c>
      <c r="H197" s="40">
        <v>326</v>
      </c>
      <c r="I197" s="40">
        <v>335.65</v>
      </c>
      <c r="J197" s="40">
        <v>341.4</v>
      </c>
      <c r="K197" s="31">
        <v>329.9</v>
      </c>
      <c r="L197" s="31">
        <v>314.5</v>
      </c>
      <c r="M197" s="31">
        <v>12.581110000000001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608.15</v>
      </c>
      <c r="D198" s="40">
        <v>610.36666666666667</v>
      </c>
      <c r="E198" s="40">
        <v>604.2833333333333</v>
      </c>
      <c r="F198" s="40">
        <v>600.41666666666663</v>
      </c>
      <c r="G198" s="40">
        <v>594.33333333333326</v>
      </c>
      <c r="H198" s="40">
        <v>614.23333333333335</v>
      </c>
      <c r="I198" s="40">
        <v>620.31666666666661</v>
      </c>
      <c r="J198" s="40">
        <v>624.18333333333339</v>
      </c>
      <c r="K198" s="31">
        <v>616.45000000000005</v>
      </c>
      <c r="L198" s="31">
        <v>606.5</v>
      </c>
      <c r="M198" s="31">
        <v>0.19664000000000001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2203.9499999999998</v>
      </c>
      <c r="D199" s="40">
        <v>2227.9833333333331</v>
      </c>
      <c r="E199" s="40">
        <v>2165.9666666666662</v>
      </c>
      <c r="F199" s="40">
        <v>2127.9833333333331</v>
      </c>
      <c r="G199" s="40">
        <v>2065.9666666666662</v>
      </c>
      <c r="H199" s="40">
        <v>2265.9666666666662</v>
      </c>
      <c r="I199" s="40">
        <v>2327.9833333333336</v>
      </c>
      <c r="J199" s="40">
        <v>2365.9666666666662</v>
      </c>
      <c r="K199" s="31">
        <v>2290</v>
      </c>
      <c r="L199" s="31">
        <v>2190</v>
      </c>
      <c r="M199" s="31">
        <v>1.20374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1276.1500000000001</v>
      </c>
      <c r="D200" s="40">
        <v>1274.9833333333333</v>
      </c>
      <c r="E200" s="40">
        <v>1251.1666666666667</v>
      </c>
      <c r="F200" s="40">
        <v>1226.1833333333334</v>
      </c>
      <c r="G200" s="40">
        <v>1202.3666666666668</v>
      </c>
      <c r="H200" s="40">
        <v>1299.9666666666667</v>
      </c>
      <c r="I200" s="40">
        <v>1323.7833333333333</v>
      </c>
      <c r="J200" s="40">
        <v>1348.7666666666667</v>
      </c>
      <c r="K200" s="31">
        <v>1298.8</v>
      </c>
      <c r="L200" s="31">
        <v>1250</v>
      </c>
      <c r="M200" s="31">
        <v>54.536830000000002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3217.75</v>
      </c>
      <c r="D201" s="40">
        <v>3209.9166666666665</v>
      </c>
      <c r="E201" s="40">
        <v>3159.8833333333332</v>
      </c>
      <c r="F201" s="40">
        <v>3102.0166666666669</v>
      </c>
      <c r="G201" s="40">
        <v>3051.9833333333336</v>
      </c>
      <c r="H201" s="40">
        <v>3267.7833333333328</v>
      </c>
      <c r="I201" s="40">
        <v>3317.8166666666666</v>
      </c>
      <c r="J201" s="40">
        <v>3375.6833333333325</v>
      </c>
      <c r="K201" s="31">
        <v>3259.95</v>
      </c>
      <c r="L201" s="31">
        <v>3152.05</v>
      </c>
      <c r="M201" s="31">
        <v>6.2065099999999997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1559.85</v>
      </c>
      <c r="D202" s="40">
        <v>1566.5166666666667</v>
      </c>
      <c r="E202" s="40">
        <v>1551.3333333333333</v>
      </c>
      <c r="F202" s="40">
        <v>1542.8166666666666</v>
      </c>
      <c r="G202" s="40">
        <v>1527.6333333333332</v>
      </c>
      <c r="H202" s="40">
        <v>1575.0333333333333</v>
      </c>
      <c r="I202" s="40">
        <v>1590.2166666666667</v>
      </c>
      <c r="J202" s="40">
        <v>1598.7333333333333</v>
      </c>
      <c r="K202" s="31">
        <v>1581.7</v>
      </c>
      <c r="L202" s="31">
        <v>1558</v>
      </c>
      <c r="M202" s="31">
        <v>43.908050000000003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730.15</v>
      </c>
      <c r="D203" s="40">
        <v>734.68333333333339</v>
      </c>
      <c r="E203" s="40">
        <v>722.46666666666681</v>
      </c>
      <c r="F203" s="40">
        <v>714.78333333333342</v>
      </c>
      <c r="G203" s="40">
        <v>702.56666666666683</v>
      </c>
      <c r="H203" s="40">
        <v>742.36666666666679</v>
      </c>
      <c r="I203" s="40">
        <v>754.58333333333348</v>
      </c>
      <c r="J203" s="40">
        <v>762.26666666666677</v>
      </c>
      <c r="K203" s="31">
        <v>746.9</v>
      </c>
      <c r="L203" s="31">
        <v>727</v>
      </c>
      <c r="M203" s="31">
        <v>14.47672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70.8</v>
      </c>
      <c r="D204" s="40">
        <v>71.783333333333331</v>
      </c>
      <c r="E204" s="40">
        <v>69.61666666666666</v>
      </c>
      <c r="F204" s="40">
        <v>68.433333333333323</v>
      </c>
      <c r="G204" s="40">
        <v>66.266666666666652</v>
      </c>
      <c r="H204" s="40">
        <v>72.966666666666669</v>
      </c>
      <c r="I204" s="40">
        <v>75.133333333333354</v>
      </c>
      <c r="J204" s="40">
        <v>76.316666666666677</v>
      </c>
      <c r="K204" s="31">
        <v>73.95</v>
      </c>
      <c r="L204" s="31">
        <v>70.599999999999994</v>
      </c>
      <c r="M204" s="31">
        <v>31.38674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1489.3</v>
      </c>
      <c r="D205" s="40">
        <v>1504.8333333333333</v>
      </c>
      <c r="E205" s="40">
        <v>1449.6666666666665</v>
      </c>
      <c r="F205" s="40">
        <v>1410.0333333333333</v>
      </c>
      <c r="G205" s="40">
        <v>1354.8666666666666</v>
      </c>
      <c r="H205" s="40">
        <v>1544.4666666666665</v>
      </c>
      <c r="I205" s="40">
        <v>1599.633333333333</v>
      </c>
      <c r="J205" s="40">
        <v>1639.2666666666664</v>
      </c>
      <c r="K205" s="31">
        <v>1560</v>
      </c>
      <c r="L205" s="31">
        <v>1465.2</v>
      </c>
      <c r="M205" s="31">
        <v>12.610939999999999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1385.95</v>
      </c>
      <c r="D206" s="40">
        <v>1397.6499999999999</v>
      </c>
      <c r="E206" s="40">
        <v>1363.2999999999997</v>
      </c>
      <c r="F206" s="40">
        <v>1340.6499999999999</v>
      </c>
      <c r="G206" s="40">
        <v>1306.2999999999997</v>
      </c>
      <c r="H206" s="40">
        <v>1420.2999999999997</v>
      </c>
      <c r="I206" s="40">
        <v>1454.6499999999996</v>
      </c>
      <c r="J206" s="40">
        <v>1477.2999999999997</v>
      </c>
      <c r="K206" s="31">
        <v>1432</v>
      </c>
      <c r="L206" s="31">
        <v>1375</v>
      </c>
      <c r="M206" s="31">
        <v>0.39024999999999999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1407.2</v>
      </c>
      <c r="D207" s="40">
        <v>1423.1666666666667</v>
      </c>
      <c r="E207" s="40">
        <v>1384.0333333333335</v>
      </c>
      <c r="F207" s="40">
        <v>1360.8666666666668</v>
      </c>
      <c r="G207" s="40">
        <v>1321.7333333333336</v>
      </c>
      <c r="H207" s="40">
        <v>1446.3333333333335</v>
      </c>
      <c r="I207" s="40">
        <v>1485.4666666666667</v>
      </c>
      <c r="J207" s="40">
        <v>1508.6333333333334</v>
      </c>
      <c r="K207" s="31">
        <v>1462.3</v>
      </c>
      <c r="L207" s="31">
        <v>1400</v>
      </c>
      <c r="M207" s="31">
        <v>16.826730000000001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259.85000000000002</v>
      </c>
      <c r="D208" s="40">
        <v>260.73333333333335</v>
      </c>
      <c r="E208" s="40">
        <v>257.56666666666672</v>
      </c>
      <c r="F208" s="40">
        <v>255.28333333333336</v>
      </c>
      <c r="G208" s="40">
        <v>252.11666666666673</v>
      </c>
      <c r="H208" s="40">
        <v>263.01666666666671</v>
      </c>
      <c r="I208" s="40">
        <v>266.18333333333334</v>
      </c>
      <c r="J208" s="40">
        <v>268.4666666666667</v>
      </c>
      <c r="K208" s="31">
        <v>263.89999999999998</v>
      </c>
      <c r="L208" s="31">
        <v>258.45</v>
      </c>
      <c r="M208" s="31">
        <v>1.90547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131.5</v>
      </c>
      <c r="D209" s="40">
        <v>132.58333333333334</v>
      </c>
      <c r="E209" s="40">
        <v>129.61666666666667</v>
      </c>
      <c r="F209" s="40">
        <v>127.73333333333332</v>
      </c>
      <c r="G209" s="40">
        <v>124.76666666666665</v>
      </c>
      <c r="H209" s="40">
        <v>134.4666666666667</v>
      </c>
      <c r="I209" s="40">
        <v>137.43333333333334</v>
      </c>
      <c r="J209" s="40">
        <v>139.31666666666672</v>
      </c>
      <c r="K209" s="31">
        <v>135.55000000000001</v>
      </c>
      <c r="L209" s="31">
        <v>130.69999999999999</v>
      </c>
      <c r="M209" s="31">
        <v>5.05124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2889.5</v>
      </c>
      <c r="D210" s="40">
        <v>2894.35</v>
      </c>
      <c r="E210" s="40">
        <v>2868.7</v>
      </c>
      <c r="F210" s="40">
        <v>2847.9</v>
      </c>
      <c r="G210" s="40">
        <v>2822.25</v>
      </c>
      <c r="H210" s="40">
        <v>2915.1499999999996</v>
      </c>
      <c r="I210" s="40">
        <v>2940.8</v>
      </c>
      <c r="J210" s="40">
        <v>2961.5999999999995</v>
      </c>
      <c r="K210" s="31">
        <v>2920</v>
      </c>
      <c r="L210" s="31">
        <v>2873.55</v>
      </c>
      <c r="M210" s="31">
        <v>4.4223400000000002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48.55</v>
      </c>
      <c r="D211" s="40">
        <v>49.18333333333333</v>
      </c>
      <c r="E211" s="40">
        <v>47.216666666666661</v>
      </c>
      <c r="F211" s="40">
        <v>45.883333333333333</v>
      </c>
      <c r="G211" s="40">
        <v>43.916666666666664</v>
      </c>
      <c r="H211" s="40">
        <v>50.516666666666659</v>
      </c>
      <c r="I211" s="40">
        <v>52.483333333333327</v>
      </c>
      <c r="J211" s="40">
        <v>53.816666666666656</v>
      </c>
      <c r="K211" s="31">
        <v>51.15</v>
      </c>
      <c r="L211" s="31">
        <v>47.85</v>
      </c>
      <c r="M211" s="31">
        <v>59.963169999999998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444.4</v>
      </c>
      <c r="D212" s="40">
        <v>450.26666666666665</v>
      </c>
      <c r="E212" s="40">
        <v>436.5333333333333</v>
      </c>
      <c r="F212" s="40">
        <v>428.66666666666663</v>
      </c>
      <c r="G212" s="40">
        <v>414.93333333333328</v>
      </c>
      <c r="H212" s="40">
        <v>458.13333333333333</v>
      </c>
      <c r="I212" s="40">
        <v>471.86666666666667</v>
      </c>
      <c r="J212" s="40">
        <v>479.73333333333335</v>
      </c>
      <c r="K212" s="31">
        <v>464</v>
      </c>
      <c r="L212" s="31">
        <v>442.4</v>
      </c>
      <c r="M212" s="31">
        <v>180.31539000000001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1377.2</v>
      </c>
      <c r="D213" s="40">
        <v>1397.4666666666665</v>
      </c>
      <c r="E213" s="40">
        <v>1345.9333333333329</v>
      </c>
      <c r="F213" s="40">
        <v>1314.6666666666665</v>
      </c>
      <c r="G213" s="40">
        <v>1263.133333333333</v>
      </c>
      <c r="H213" s="40">
        <v>1428.7333333333329</v>
      </c>
      <c r="I213" s="40">
        <v>1480.2666666666662</v>
      </c>
      <c r="J213" s="40">
        <v>1511.5333333333328</v>
      </c>
      <c r="K213" s="31">
        <v>1449</v>
      </c>
      <c r="L213" s="31">
        <v>1366.2</v>
      </c>
      <c r="M213" s="31">
        <v>11.95729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110.8</v>
      </c>
      <c r="D214" s="40">
        <v>112.06666666666666</v>
      </c>
      <c r="E214" s="40">
        <v>108.93333333333332</v>
      </c>
      <c r="F214" s="40">
        <v>107.06666666666666</v>
      </c>
      <c r="G214" s="40">
        <v>103.93333333333332</v>
      </c>
      <c r="H214" s="40">
        <v>113.93333333333332</v>
      </c>
      <c r="I214" s="40">
        <v>117.06666666666665</v>
      </c>
      <c r="J214" s="40">
        <v>118.93333333333332</v>
      </c>
      <c r="K214" s="31">
        <v>115.2</v>
      </c>
      <c r="L214" s="31">
        <v>110.2</v>
      </c>
      <c r="M214" s="31">
        <v>46.495989999999999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272.5</v>
      </c>
      <c r="D215" s="40">
        <v>274.86666666666667</v>
      </c>
      <c r="E215" s="40">
        <v>267.73333333333335</v>
      </c>
      <c r="F215" s="40">
        <v>262.9666666666667</v>
      </c>
      <c r="G215" s="40">
        <v>255.83333333333337</v>
      </c>
      <c r="H215" s="40">
        <v>279.63333333333333</v>
      </c>
      <c r="I215" s="40">
        <v>286.76666666666665</v>
      </c>
      <c r="J215" s="40">
        <v>291.5333333333333</v>
      </c>
      <c r="K215" s="31">
        <v>282</v>
      </c>
      <c r="L215" s="31">
        <v>270.10000000000002</v>
      </c>
      <c r="M215" s="31">
        <v>62.786999999999999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2800.35</v>
      </c>
      <c r="D216" s="40">
        <v>2773.1333333333337</v>
      </c>
      <c r="E216" s="40">
        <v>2737.2666666666673</v>
      </c>
      <c r="F216" s="40">
        <v>2674.1833333333338</v>
      </c>
      <c r="G216" s="40">
        <v>2638.3166666666675</v>
      </c>
      <c r="H216" s="40">
        <v>2836.2166666666672</v>
      </c>
      <c r="I216" s="40">
        <v>2872.083333333333</v>
      </c>
      <c r="J216" s="40">
        <v>2935.166666666667</v>
      </c>
      <c r="K216" s="31">
        <v>2809</v>
      </c>
      <c r="L216" s="31">
        <v>2710.05</v>
      </c>
      <c r="M216" s="31">
        <v>26.7133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323.25</v>
      </c>
      <c r="D217" s="40">
        <v>327.33333333333331</v>
      </c>
      <c r="E217" s="40">
        <v>317.91666666666663</v>
      </c>
      <c r="F217" s="40">
        <v>312.58333333333331</v>
      </c>
      <c r="G217" s="40">
        <v>303.16666666666663</v>
      </c>
      <c r="H217" s="40">
        <v>332.66666666666663</v>
      </c>
      <c r="I217" s="40">
        <v>342.08333333333326</v>
      </c>
      <c r="J217" s="40">
        <v>347.41666666666663</v>
      </c>
      <c r="K217" s="31">
        <v>336.75</v>
      </c>
      <c r="L217" s="31">
        <v>322</v>
      </c>
      <c r="M217" s="31">
        <v>9.8940099999999997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42520.05</v>
      </c>
      <c r="D218" s="40">
        <v>42373.35</v>
      </c>
      <c r="E218" s="40">
        <v>41846.699999999997</v>
      </c>
      <c r="F218" s="40">
        <v>41173.35</v>
      </c>
      <c r="G218" s="40">
        <v>40646.699999999997</v>
      </c>
      <c r="H218" s="40">
        <v>43046.7</v>
      </c>
      <c r="I218" s="40">
        <v>43573.350000000006</v>
      </c>
      <c r="J218" s="40">
        <v>44246.7</v>
      </c>
      <c r="K218" s="31">
        <v>42900</v>
      </c>
      <c r="L218" s="31">
        <v>41700</v>
      </c>
      <c r="M218" s="31">
        <v>2.5930000000000002E-2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43.15</v>
      </c>
      <c r="D219" s="40">
        <v>43.666666666666664</v>
      </c>
      <c r="E219" s="40">
        <v>42.43333333333333</v>
      </c>
      <c r="F219" s="40">
        <v>41.716666666666669</v>
      </c>
      <c r="G219" s="40">
        <v>40.483333333333334</v>
      </c>
      <c r="H219" s="40">
        <v>44.383333333333326</v>
      </c>
      <c r="I219" s="40">
        <v>45.61666666666666</v>
      </c>
      <c r="J219" s="40">
        <v>46.333333333333321</v>
      </c>
      <c r="K219" s="31">
        <v>44.9</v>
      </c>
      <c r="L219" s="31">
        <v>42.95</v>
      </c>
      <c r="M219" s="31">
        <v>26.805959999999999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2742.5</v>
      </c>
      <c r="D220" s="40">
        <v>2761.3833333333332</v>
      </c>
      <c r="E220" s="40">
        <v>2714.1166666666663</v>
      </c>
      <c r="F220" s="40">
        <v>2685.7333333333331</v>
      </c>
      <c r="G220" s="40">
        <v>2638.4666666666662</v>
      </c>
      <c r="H220" s="40">
        <v>2789.7666666666664</v>
      </c>
      <c r="I220" s="40">
        <v>2837.0333333333328</v>
      </c>
      <c r="J220" s="40">
        <v>2865.4166666666665</v>
      </c>
      <c r="K220" s="31">
        <v>2808.65</v>
      </c>
      <c r="L220" s="31">
        <v>2733</v>
      </c>
      <c r="M220" s="31">
        <v>20.57743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266.10000000000002</v>
      </c>
      <c r="D221" s="40">
        <v>269.9666666666667</v>
      </c>
      <c r="E221" s="40">
        <v>261.18333333333339</v>
      </c>
      <c r="F221" s="40">
        <v>256.26666666666671</v>
      </c>
      <c r="G221" s="40">
        <v>247.48333333333341</v>
      </c>
      <c r="H221" s="40">
        <v>274.88333333333338</v>
      </c>
      <c r="I221" s="40">
        <v>283.66666666666669</v>
      </c>
      <c r="J221" s="40">
        <v>288.58333333333337</v>
      </c>
      <c r="K221" s="31">
        <v>278.75</v>
      </c>
      <c r="L221" s="31">
        <v>265.05</v>
      </c>
      <c r="M221" s="31">
        <v>0.55198999999999998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710</v>
      </c>
      <c r="D222" s="40">
        <v>712.30000000000007</v>
      </c>
      <c r="E222" s="40">
        <v>704.20000000000016</v>
      </c>
      <c r="F222" s="40">
        <v>698.40000000000009</v>
      </c>
      <c r="G222" s="40">
        <v>690.30000000000018</v>
      </c>
      <c r="H222" s="40">
        <v>718.10000000000014</v>
      </c>
      <c r="I222" s="40">
        <v>726.2</v>
      </c>
      <c r="J222" s="40">
        <v>732.00000000000011</v>
      </c>
      <c r="K222" s="31">
        <v>720.4</v>
      </c>
      <c r="L222" s="31">
        <v>706.5</v>
      </c>
      <c r="M222" s="31">
        <v>79.43459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1628.15</v>
      </c>
      <c r="D223" s="40">
        <v>1622.3833333333332</v>
      </c>
      <c r="E223" s="40">
        <v>1587.7666666666664</v>
      </c>
      <c r="F223" s="40">
        <v>1547.3833333333332</v>
      </c>
      <c r="G223" s="40">
        <v>1512.7666666666664</v>
      </c>
      <c r="H223" s="40">
        <v>1662.7666666666664</v>
      </c>
      <c r="I223" s="40">
        <v>1697.3833333333332</v>
      </c>
      <c r="J223" s="40">
        <v>1737.7666666666664</v>
      </c>
      <c r="K223" s="31">
        <v>1657</v>
      </c>
      <c r="L223" s="31">
        <v>1582</v>
      </c>
      <c r="M223" s="31">
        <v>12.235749999999999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678.55</v>
      </c>
      <c r="D224" s="40">
        <v>685.51666666666677</v>
      </c>
      <c r="E224" s="40">
        <v>669.03333333333353</v>
      </c>
      <c r="F224" s="40">
        <v>659.51666666666677</v>
      </c>
      <c r="G224" s="40">
        <v>643.03333333333353</v>
      </c>
      <c r="H224" s="40">
        <v>695.03333333333353</v>
      </c>
      <c r="I224" s="40">
        <v>711.51666666666688</v>
      </c>
      <c r="J224" s="40">
        <v>721.03333333333353</v>
      </c>
      <c r="K224" s="31">
        <v>702</v>
      </c>
      <c r="L224" s="31">
        <v>676</v>
      </c>
      <c r="M224" s="31">
        <v>5.1744899999999996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744.4</v>
      </c>
      <c r="D225" s="40">
        <v>739.33333333333337</v>
      </c>
      <c r="E225" s="40">
        <v>731.2166666666667</v>
      </c>
      <c r="F225" s="40">
        <v>718.0333333333333</v>
      </c>
      <c r="G225" s="40">
        <v>709.91666666666663</v>
      </c>
      <c r="H225" s="40">
        <v>752.51666666666677</v>
      </c>
      <c r="I225" s="40">
        <v>760.63333333333333</v>
      </c>
      <c r="J225" s="40">
        <v>773.81666666666683</v>
      </c>
      <c r="K225" s="31">
        <v>747.45</v>
      </c>
      <c r="L225" s="31">
        <v>726.15</v>
      </c>
      <c r="M225" s="31">
        <v>4.7387600000000001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36.950000000000003</v>
      </c>
      <c r="D226" s="40">
        <v>37.516666666666666</v>
      </c>
      <c r="E226" s="40">
        <v>36.233333333333334</v>
      </c>
      <c r="F226" s="40">
        <v>35.516666666666666</v>
      </c>
      <c r="G226" s="40">
        <v>34.233333333333334</v>
      </c>
      <c r="H226" s="40">
        <v>38.233333333333334</v>
      </c>
      <c r="I226" s="40">
        <v>39.516666666666666</v>
      </c>
      <c r="J226" s="40">
        <v>40.233333333333334</v>
      </c>
      <c r="K226" s="31">
        <v>38.799999999999997</v>
      </c>
      <c r="L226" s="31">
        <v>36.799999999999997</v>
      </c>
      <c r="M226" s="31">
        <v>175.29978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47.85</v>
      </c>
      <c r="D227" s="40">
        <v>48.466666666666669</v>
      </c>
      <c r="E227" s="40">
        <v>46.983333333333334</v>
      </c>
      <c r="F227" s="40">
        <v>46.116666666666667</v>
      </c>
      <c r="G227" s="40">
        <v>44.633333333333333</v>
      </c>
      <c r="H227" s="40">
        <v>49.333333333333336</v>
      </c>
      <c r="I227" s="40">
        <v>50.81666666666667</v>
      </c>
      <c r="J227" s="40">
        <v>51.683333333333337</v>
      </c>
      <c r="K227" s="31">
        <v>49.95</v>
      </c>
      <c r="L227" s="31">
        <v>47.6</v>
      </c>
      <c r="M227" s="31">
        <v>265.94830000000002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54.5</v>
      </c>
      <c r="D228" s="40">
        <v>55.166666666666664</v>
      </c>
      <c r="E228" s="40">
        <v>53.133333333333326</v>
      </c>
      <c r="F228" s="40">
        <v>51.766666666666659</v>
      </c>
      <c r="G228" s="40">
        <v>49.73333333333332</v>
      </c>
      <c r="H228" s="40">
        <v>56.533333333333331</v>
      </c>
      <c r="I228" s="40">
        <v>58.566666666666677</v>
      </c>
      <c r="J228" s="40">
        <v>59.933333333333337</v>
      </c>
      <c r="K228" s="31">
        <v>57.2</v>
      </c>
      <c r="L228" s="31">
        <v>53.8</v>
      </c>
      <c r="M228" s="31">
        <v>72.979020000000006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1187.05</v>
      </c>
      <c r="D229" s="40">
        <v>1198.25</v>
      </c>
      <c r="E229" s="40">
        <v>1148.8</v>
      </c>
      <c r="F229" s="40">
        <v>1110.55</v>
      </c>
      <c r="G229" s="40">
        <v>1061.0999999999999</v>
      </c>
      <c r="H229" s="40">
        <v>1236.5</v>
      </c>
      <c r="I229" s="40">
        <v>1285.9499999999998</v>
      </c>
      <c r="J229" s="40">
        <v>1324.2</v>
      </c>
      <c r="K229" s="31">
        <v>1247.7</v>
      </c>
      <c r="L229" s="31">
        <v>1160</v>
      </c>
      <c r="M229" s="31">
        <v>1.8755900000000001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268.10000000000002</v>
      </c>
      <c r="D230" s="40">
        <v>272.9666666666667</v>
      </c>
      <c r="E230" s="40">
        <v>261.63333333333338</v>
      </c>
      <c r="F230" s="40">
        <v>255.16666666666669</v>
      </c>
      <c r="G230" s="40">
        <v>243.83333333333337</v>
      </c>
      <c r="H230" s="40">
        <v>279.43333333333339</v>
      </c>
      <c r="I230" s="40">
        <v>290.76666666666665</v>
      </c>
      <c r="J230" s="40">
        <v>297.23333333333341</v>
      </c>
      <c r="K230" s="31">
        <v>284.3</v>
      </c>
      <c r="L230" s="31">
        <v>266.5</v>
      </c>
      <c r="M230" s="31">
        <v>13.21336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1588.6</v>
      </c>
      <c r="D231" s="40">
        <v>1600.8666666666668</v>
      </c>
      <c r="E231" s="40">
        <v>1551.7333333333336</v>
      </c>
      <c r="F231" s="40">
        <v>1514.8666666666668</v>
      </c>
      <c r="G231" s="40">
        <v>1465.7333333333336</v>
      </c>
      <c r="H231" s="40">
        <v>1637.7333333333336</v>
      </c>
      <c r="I231" s="40">
        <v>1686.8666666666668</v>
      </c>
      <c r="J231" s="40">
        <v>1723.7333333333336</v>
      </c>
      <c r="K231" s="31">
        <v>1650</v>
      </c>
      <c r="L231" s="31">
        <v>1564</v>
      </c>
      <c r="M231" s="31">
        <v>0.23352999999999999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569.9</v>
      </c>
      <c r="D232" s="40">
        <v>576.15</v>
      </c>
      <c r="E232" s="40">
        <v>559.29999999999995</v>
      </c>
      <c r="F232" s="40">
        <v>548.69999999999993</v>
      </c>
      <c r="G232" s="40">
        <v>531.84999999999991</v>
      </c>
      <c r="H232" s="40">
        <v>586.75</v>
      </c>
      <c r="I232" s="40">
        <v>603.60000000000014</v>
      </c>
      <c r="J232" s="40">
        <v>614.20000000000005</v>
      </c>
      <c r="K232" s="31">
        <v>593</v>
      </c>
      <c r="L232" s="31">
        <v>565.54999999999995</v>
      </c>
      <c r="M232" s="31">
        <v>3.5956299999999999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173.95</v>
      </c>
      <c r="D233" s="40">
        <v>174.91666666666666</v>
      </c>
      <c r="E233" s="40">
        <v>170.43333333333331</v>
      </c>
      <c r="F233" s="40">
        <v>166.91666666666666</v>
      </c>
      <c r="G233" s="40">
        <v>162.43333333333331</v>
      </c>
      <c r="H233" s="40">
        <v>178.43333333333331</v>
      </c>
      <c r="I233" s="40">
        <v>182.91666666666666</v>
      </c>
      <c r="J233" s="40">
        <v>186.43333333333331</v>
      </c>
      <c r="K233" s="31">
        <v>179.4</v>
      </c>
      <c r="L233" s="31">
        <v>171.4</v>
      </c>
      <c r="M233" s="31">
        <v>25.511759999999999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43.9</v>
      </c>
      <c r="D234" s="40">
        <v>44.266666666666659</v>
      </c>
      <c r="E234" s="40">
        <v>43.23333333333332</v>
      </c>
      <c r="F234" s="40">
        <v>42.566666666666663</v>
      </c>
      <c r="G234" s="40">
        <v>41.533333333333324</v>
      </c>
      <c r="H234" s="40">
        <v>44.933333333333316</v>
      </c>
      <c r="I234" s="40">
        <v>45.966666666666661</v>
      </c>
      <c r="J234" s="40">
        <v>46.633333333333312</v>
      </c>
      <c r="K234" s="31">
        <v>45.3</v>
      </c>
      <c r="L234" s="31">
        <v>43.6</v>
      </c>
      <c r="M234" s="31">
        <v>23.054099999999998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233.75</v>
      </c>
      <c r="D235" s="40">
        <v>234.45000000000002</v>
      </c>
      <c r="E235" s="40">
        <v>229.55000000000004</v>
      </c>
      <c r="F235" s="40">
        <v>225.35000000000002</v>
      </c>
      <c r="G235" s="40">
        <v>220.45000000000005</v>
      </c>
      <c r="H235" s="40">
        <v>238.65000000000003</v>
      </c>
      <c r="I235" s="40">
        <v>243.55</v>
      </c>
      <c r="J235" s="40">
        <v>247.75000000000003</v>
      </c>
      <c r="K235" s="31">
        <v>239.35</v>
      </c>
      <c r="L235" s="31">
        <v>230.25</v>
      </c>
      <c r="M235" s="31">
        <v>703.90968999999996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117.5</v>
      </c>
      <c r="D236" s="40">
        <v>118.96666666666665</v>
      </c>
      <c r="E236" s="40">
        <v>115.63333333333331</v>
      </c>
      <c r="F236" s="40">
        <v>113.76666666666665</v>
      </c>
      <c r="G236" s="40">
        <v>110.43333333333331</v>
      </c>
      <c r="H236" s="40">
        <v>120.83333333333331</v>
      </c>
      <c r="I236" s="40">
        <v>124.16666666666666</v>
      </c>
      <c r="J236" s="40">
        <v>126.03333333333332</v>
      </c>
      <c r="K236" s="31">
        <v>122.3</v>
      </c>
      <c r="L236" s="31">
        <v>117.1</v>
      </c>
      <c r="M236" s="31">
        <v>2.7742800000000001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176.8</v>
      </c>
      <c r="D237" s="40">
        <v>178.23333333333335</v>
      </c>
      <c r="E237" s="40">
        <v>173.56666666666669</v>
      </c>
      <c r="F237" s="40">
        <v>170.33333333333334</v>
      </c>
      <c r="G237" s="40">
        <v>165.66666666666669</v>
      </c>
      <c r="H237" s="40">
        <v>181.4666666666667</v>
      </c>
      <c r="I237" s="40">
        <v>186.13333333333333</v>
      </c>
      <c r="J237" s="40">
        <v>189.3666666666667</v>
      </c>
      <c r="K237" s="31">
        <v>182.9</v>
      </c>
      <c r="L237" s="31">
        <v>175</v>
      </c>
      <c r="M237" s="31">
        <v>13.298500000000001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215.6</v>
      </c>
      <c r="D238" s="40">
        <v>219.35</v>
      </c>
      <c r="E238" s="40">
        <v>210.25</v>
      </c>
      <c r="F238" s="40">
        <v>204.9</v>
      </c>
      <c r="G238" s="40">
        <v>195.8</v>
      </c>
      <c r="H238" s="40">
        <v>224.7</v>
      </c>
      <c r="I238" s="40">
        <v>233.79999999999995</v>
      </c>
      <c r="J238" s="40">
        <v>239.14999999999998</v>
      </c>
      <c r="K238" s="31">
        <v>228.45</v>
      </c>
      <c r="L238" s="31">
        <v>214</v>
      </c>
      <c r="M238" s="31">
        <v>125.84957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127.3</v>
      </c>
      <c r="D239" s="40">
        <v>129.01666666666668</v>
      </c>
      <c r="E239" s="40">
        <v>123.78333333333336</v>
      </c>
      <c r="F239" s="40">
        <v>120.26666666666668</v>
      </c>
      <c r="G239" s="40">
        <v>115.03333333333336</v>
      </c>
      <c r="H239" s="40">
        <v>132.53333333333336</v>
      </c>
      <c r="I239" s="40">
        <v>137.76666666666665</v>
      </c>
      <c r="J239" s="40">
        <v>141.28333333333336</v>
      </c>
      <c r="K239" s="31">
        <v>134.25</v>
      </c>
      <c r="L239" s="31">
        <v>125.5</v>
      </c>
      <c r="M239" s="31">
        <v>86.608189999999993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8099.85</v>
      </c>
      <c r="D240" s="40">
        <v>8246.2833333333328</v>
      </c>
      <c r="E240" s="40">
        <v>7903.5666666666657</v>
      </c>
      <c r="F240" s="40">
        <v>7707.2833333333328</v>
      </c>
      <c r="G240" s="40">
        <v>7364.5666666666657</v>
      </c>
      <c r="H240" s="40">
        <v>8442.5666666666657</v>
      </c>
      <c r="I240" s="40">
        <v>8785.2833333333328</v>
      </c>
      <c r="J240" s="40">
        <v>8981.5666666666657</v>
      </c>
      <c r="K240" s="31">
        <v>8589</v>
      </c>
      <c r="L240" s="31">
        <v>8050</v>
      </c>
      <c r="M240" s="31">
        <v>2.3952100000000001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133.1</v>
      </c>
      <c r="D241" s="40">
        <v>134.13333333333333</v>
      </c>
      <c r="E241" s="40">
        <v>131.96666666666664</v>
      </c>
      <c r="F241" s="40">
        <v>130.83333333333331</v>
      </c>
      <c r="G241" s="40">
        <v>128.66666666666663</v>
      </c>
      <c r="H241" s="40">
        <v>135.26666666666665</v>
      </c>
      <c r="I241" s="40">
        <v>137.43333333333334</v>
      </c>
      <c r="J241" s="40">
        <v>138.56666666666666</v>
      </c>
      <c r="K241" s="31">
        <v>136.30000000000001</v>
      </c>
      <c r="L241" s="31">
        <v>133</v>
      </c>
      <c r="M241" s="31">
        <v>13.74061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582.5</v>
      </c>
      <c r="D242" s="40">
        <v>588.26666666666665</v>
      </c>
      <c r="E242" s="40">
        <v>569.93333333333328</v>
      </c>
      <c r="F242" s="40">
        <v>557.36666666666667</v>
      </c>
      <c r="G242" s="40">
        <v>539.0333333333333</v>
      </c>
      <c r="H242" s="40">
        <v>600.83333333333326</v>
      </c>
      <c r="I242" s="40">
        <v>619.16666666666674</v>
      </c>
      <c r="J242" s="40">
        <v>631.73333333333323</v>
      </c>
      <c r="K242" s="31">
        <v>606.6</v>
      </c>
      <c r="L242" s="31">
        <v>575.70000000000005</v>
      </c>
      <c r="M242" s="31">
        <v>48.942959999999999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161.05000000000001</v>
      </c>
      <c r="D243" s="40">
        <v>159.46666666666667</v>
      </c>
      <c r="E243" s="40">
        <v>149.38333333333333</v>
      </c>
      <c r="F243" s="40">
        <v>137.71666666666667</v>
      </c>
      <c r="G243" s="40">
        <v>127.63333333333333</v>
      </c>
      <c r="H243" s="40">
        <v>171.13333333333333</v>
      </c>
      <c r="I243" s="40">
        <v>181.21666666666664</v>
      </c>
      <c r="J243" s="40">
        <v>192.88333333333333</v>
      </c>
      <c r="K243" s="31">
        <v>169.55</v>
      </c>
      <c r="L243" s="31">
        <v>147.80000000000001</v>
      </c>
      <c r="M243" s="31">
        <v>463.73514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114.6</v>
      </c>
      <c r="D244" s="40">
        <v>115.56666666666668</v>
      </c>
      <c r="E244" s="40">
        <v>113.43333333333335</v>
      </c>
      <c r="F244" s="40">
        <v>112.26666666666668</v>
      </c>
      <c r="G244" s="40">
        <v>110.13333333333335</v>
      </c>
      <c r="H244" s="40">
        <v>116.73333333333335</v>
      </c>
      <c r="I244" s="40">
        <v>118.86666666666667</v>
      </c>
      <c r="J244" s="40">
        <v>120.03333333333335</v>
      </c>
      <c r="K244" s="31">
        <v>117.7</v>
      </c>
      <c r="L244" s="31">
        <v>114.4</v>
      </c>
      <c r="M244" s="31">
        <v>91.709239999999994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20.8</v>
      </c>
      <c r="D245" s="40">
        <v>20.95</v>
      </c>
      <c r="E245" s="40">
        <v>20.5</v>
      </c>
      <c r="F245" s="40">
        <v>20.2</v>
      </c>
      <c r="G245" s="40">
        <v>19.75</v>
      </c>
      <c r="H245" s="40">
        <v>21.25</v>
      </c>
      <c r="I245" s="40">
        <v>21.699999999999996</v>
      </c>
      <c r="J245" s="40">
        <v>22</v>
      </c>
      <c r="K245" s="31">
        <v>21.4</v>
      </c>
      <c r="L245" s="31">
        <v>20.65</v>
      </c>
      <c r="M245" s="31">
        <v>74.662649999999999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3707.9</v>
      </c>
      <c r="D246" s="40">
        <v>3745.6333333333337</v>
      </c>
      <c r="E246" s="40">
        <v>3642.4666666666672</v>
      </c>
      <c r="F246" s="40">
        <v>3577.0333333333333</v>
      </c>
      <c r="G246" s="40">
        <v>3473.8666666666668</v>
      </c>
      <c r="H246" s="40">
        <v>3811.0666666666675</v>
      </c>
      <c r="I246" s="40">
        <v>3914.2333333333345</v>
      </c>
      <c r="J246" s="40">
        <v>3979.6666666666679</v>
      </c>
      <c r="K246" s="31">
        <v>3848.8</v>
      </c>
      <c r="L246" s="31">
        <v>3680.2</v>
      </c>
      <c r="M246" s="31">
        <v>46.955109999999998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259.35000000000002</v>
      </c>
      <c r="D247" s="40">
        <v>261.39999999999998</v>
      </c>
      <c r="E247" s="40">
        <v>254.34999999999997</v>
      </c>
      <c r="F247" s="40">
        <v>249.34999999999997</v>
      </c>
      <c r="G247" s="40">
        <v>242.29999999999995</v>
      </c>
      <c r="H247" s="40">
        <v>266.39999999999998</v>
      </c>
      <c r="I247" s="40">
        <v>273.44999999999993</v>
      </c>
      <c r="J247" s="40">
        <v>278.45</v>
      </c>
      <c r="K247" s="31">
        <v>268.45</v>
      </c>
      <c r="L247" s="31">
        <v>256.39999999999998</v>
      </c>
      <c r="M247" s="31">
        <v>4.5138100000000003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473.05</v>
      </c>
      <c r="D248" s="40">
        <v>475.84999999999997</v>
      </c>
      <c r="E248" s="40">
        <v>466.69999999999993</v>
      </c>
      <c r="F248" s="40">
        <v>460.34999999999997</v>
      </c>
      <c r="G248" s="40">
        <v>451.19999999999993</v>
      </c>
      <c r="H248" s="40">
        <v>482.19999999999993</v>
      </c>
      <c r="I248" s="40">
        <v>491.34999999999991</v>
      </c>
      <c r="J248" s="40">
        <v>497.69999999999993</v>
      </c>
      <c r="K248" s="31">
        <v>485</v>
      </c>
      <c r="L248" s="31">
        <v>469.5</v>
      </c>
      <c r="M248" s="31">
        <v>2.0287799999999998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543.45000000000005</v>
      </c>
      <c r="D249" s="40">
        <v>546.44999999999993</v>
      </c>
      <c r="E249" s="40">
        <v>534.49999999999989</v>
      </c>
      <c r="F249" s="40">
        <v>525.54999999999995</v>
      </c>
      <c r="G249" s="40">
        <v>513.59999999999991</v>
      </c>
      <c r="H249" s="40">
        <v>555.39999999999986</v>
      </c>
      <c r="I249" s="40">
        <v>567.34999999999991</v>
      </c>
      <c r="J249" s="40">
        <v>576.29999999999984</v>
      </c>
      <c r="K249" s="31">
        <v>558.4</v>
      </c>
      <c r="L249" s="31">
        <v>537.5</v>
      </c>
      <c r="M249" s="31">
        <v>19.020409999999998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263.05</v>
      </c>
      <c r="D250" s="40">
        <v>266.23333333333335</v>
      </c>
      <c r="E250" s="40">
        <v>258.31666666666672</v>
      </c>
      <c r="F250" s="40">
        <v>253.58333333333337</v>
      </c>
      <c r="G250" s="40">
        <v>245.66666666666674</v>
      </c>
      <c r="H250" s="40">
        <v>270.9666666666667</v>
      </c>
      <c r="I250" s="40">
        <v>278.88333333333333</v>
      </c>
      <c r="J250" s="40">
        <v>283.61666666666667</v>
      </c>
      <c r="K250" s="31">
        <v>274.14999999999998</v>
      </c>
      <c r="L250" s="31">
        <v>261.5</v>
      </c>
      <c r="M250" s="31">
        <v>53.64134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1089.95</v>
      </c>
      <c r="D251" s="40">
        <v>1102.3166666666668</v>
      </c>
      <c r="E251" s="40">
        <v>1072.2333333333336</v>
      </c>
      <c r="F251" s="40">
        <v>1054.5166666666667</v>
      </c>
      <c r="G251" s="40">
        <v>1024.4333333333334</v>
      </c>
      <c r="H251" s="40">
        <v>1120.0333333333338</v>
      </c>
      <c r="I251" s="40">
        <v>1150.1166666666672</v>
      </c>
      <c r="J251" s="40">
        <v>1167.8333333333339</v>
      </c>
      <c r="K251" s="31">
        <v>1132.4000000000001</v>
      </c>
      <c r="L251" s="31">
        <v>1084.5999999999999</v>
      </c>
      <c r="M251" s="31">
        <v>29.541789999999999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42.35</v>
      </c>
      <c r="D252" s="40">
        <v>42.483333333333334</v>
      </c>
      <c r="E252" s="40">
        <v>41.666666666666671</v>
      </c>
      <c r="F252" s="40">
        <v>40.983333333333334</v>
      </c>
      <c r="G252" s="40">
        <v>40.166666666666671</v>
      </c>
      <c r="H252" s="40">
        <v>43.166666666666671</v>
      </c>
      <c r="I252" s="40">
        <v>43.983333333333334</v>
      </c>
      <c r="J252" s="40">
        <v>44.666666666666671</v>
      </c>
      <c r="K252" s="31">
        <v>43.3</v>
      </c>
      <c r="L252" s="31">
        <v>41.8</v>
      </c>
      <c r="M252" s="31">
        <v>27.195080000000001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6595.45</v>
      </c>
      <c r="D253" s="40">
        <v>6643.4833333333336</v>
      </c>
      <c r="E253" s="40">
        <v>6511.9666666666672</v>
      </c>
      <c r="F253" s="40">
        <v>6428.4833333333336</v>
      </c>
      <c r="G253" s="40">
        <v>6296.9666666666672</v>
      </c>
      <c r="H253" s="40">
        <v>6726.9666666666672</v>
      </c>
      <c r="I253" s="40">
        <v>6858.4833333333336</v>
      </c>
      <c r="J253" s="40">
        <v>6941.9666666666672</v>
      </c>
      <c r="K253" s="31">
        <v>6775</v>
      </c>
      <c r="L253" s="31">
        <v>6560</v>
      </c>
      <c r="M253" s="31">
        <v>4.9741799999999996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1687.85</v>
      </c>
      <c r="D254" s="40">
        <v>1691.1666666666667</v>
      </c>
      <c r="E254" s="40">
        <v>1674.6333333333334</v>
      </c>
      <c r="F254" s="40">
        <v>1661.4166666666667</v>
      </c>
      <c r="G254" s="40">
        <v>1644.8833333333334</v>
      </c>
      <c r="H254" s="40">
        <v>1704.3833333333334</v>
      </c>
      <c r="I254" s="40">
        <v>1720.9166666666667</v>
      </c>
      <c r="J254" s="40">
        <v>1734.1333333333334</v>
      </c>
      <c r="K254" s="31">
        <v>1707.7</v>
      </c>
      <c r="L254" s="31">
        <v>1677.95</v>
      </c>
      <c r="M254" s="31">
        <v>56.607430000000001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979.6</v>
      </c>
      <c r="D255" s="40">
        <v>984.16666666666663</v>
      </c>
      <c r="E255" s="40">
        <v>970.43333333333328</v>
      </c>
      <c r="F255" s="40">
        <v>961.26666666666665</v>
      </c>
      <c r="G255" s="40">
        <v>947.5333333333333</v>
      </c>
      <c r="H255" s="40">
        <v>993.33333333333326</v>
      </c>
      <c r="I255" s="40">
        <v>1007.0666666666666</v>
      </c>
      <c r="J255" s="40">
        <v>1016.2333333333332</v>
      </c>
      <c r="K255" s="31">
        <v>997.9</v>
      </c>
      <c r="L255" s="31">
        <v>975</v>
      </c>
      <c r="M255" s="31">
        <v>0.34344000000000002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313.35000000000002</v>
      </c>
      <c r="D256" s="40">
        <v>316.78333333333336</v>
      </c>
      <c r="E256" s="40">
        <v>302.56666666666672</v>
      </c>
      <c r="F256" s="40">
        <v>291.78333333333336</v>
      </c>
      <c r="G256" s="40">
        <v>277.56666666666672</v>
      </c>
      <c r="H256" s="40">
        <v>327.56666666666672</v>
      </c>
      <c r="I256" s="40">
        <v>341.7833333333333</v>
      </c>
      <c r="J256" s="40">
        <v>352.56666666666672</v>
      </c>
      <c r="K256" s="31">
        <v>331</v>
      </c>
      <c r="L256" s="31">
        <v>306</v>
      </c>
      <c r="M256" s="31">
        <v>20.854030000000002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661.5</v>
      </c>
      <c r="D257" s="40">
        <v>666.73333333333335</v>
      </c>
      <c r="E257" s="40">
        <v>651.4666666666667</v>
      </c>
      <c r="F257" s="40">
        <v>641.43333333333339</v>
      </c>
      <c r="G257" s="40">
        <v>626.16666666666674</v>
      </c>
      <c r="H257" s="40">
        <v>676.76666666666665</v>
      </c>
      <c r="I257" s="40">
        <v>692.0333333333333</v>
      </c>
      <c r="J257" s="40">
        <v>702.06666666666661</v>
      </c>
      <c r="K257" s="31">
        <v>682</v>
      </c>
      <c r="L257" s="31">
        <v>656.7</v>
      </c>
      <c r="M257" s="31">
        <v>2.4656799999999999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2169.5</v>
      </c>
      <c r="D258" s="40">
        <v>2171.75</v>
      </c>
      <c r="E258" s="40">
        <v>2139</v>
      </c>
      <c r="F258" s="40">
        <v>2108.5</v>
      </c>
      <c r="G258" s="40">
        <v>2075.75</v>
      </c>
      <c r="H258" s="40">
        <v>2202.25</v>
      </c>
      <c r="I258" s="40">
        <v>2235</v>
      </c>
      <c r="J258" s="40">
        <v>2265.5</v>
      </c>
      <c r="K258" s="31">
        <v>2204.5</v>
      </c>
      <c r="L258" s="31">
        <v>2141.25</v>
      </c>
      <c r="M258" s="31">
        <v>28.602630000000001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2411.9499999999998</v>
      </c>
      <c r="D259" s="40">
        <v>2443.3833333333332</v>
      </c>
      <c r="E259" s="40">
        <v>2368.9166666666665</v>
      </c>
      <c r="F259" s="40">
        <v>2325.8833333333332</v>
      </c>
      <c r="G259" s="40">
        <v>2251.4166666666665</v>
      </c>
      <c r="H259" s="40">
        <v>2486.4166666666665</v>
      </c>
      <c r="I259" s="40">
        <v>2560.8833333333337</v>
      </c>
      <c r="J259" s="40">
        <v>2603.9166666666665</v>
      </c>
      <c r="K259" s="31">
        <v>2517.85</v>
      </c>
      <c r="L259" s="31">
        <v>2400.35</v>
      </c>
      <c r="M259" s="31">
        <v>2.5137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1748.8</v>
      </c>
      <c r="D260" s="40">
        <v>1736.2666666666667</v>
      </c>
      <c r="E260" s="40">
        <v>1717.5333333333333</v>
      </c>
      <c r="F260" s="40">
        <v>1686.2666666666667</v>
      </c>
      <c r="G260" s="40">
        <v>1667.5333333333333</v>
      </c>
      <c r="H260" s="40">
        <v>1767.5333333333333</v>
      </c>
      <c r="I260" s="40">
        <v>1786.2666666666664</v>
      </c>
      <c r="J260" s="40">
        <v>1817.5333333333333</v>
      </c>
      <c r="K260" s="31">
        <v>1755</v>
      </c>
      <c r="L260" s="31">
        <v>1705</v>
      </c>
      <c r="M260" s="31">
        <v>1.2657499999999999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3275.05</v>
      </c>
      <c r="D261" s="40">
        <v>3300.9333333333329</v>
      </c>
      <c r="E261" s="40">
        <v>3232.3666666666659</v>
      </c>
      <c r="F261" s="40">
        <v>3189.6833333333329</v>
      </c>
      <c r="G261" s="40">
        <v>3121.1166666666659</v>
      </c>
      <c r="H261" s="40">
        <v>3343.6166666666659</v>
      </c>
      <c r="I261" s="40">
        <v>3412.1833333333325</v>
      </c>
      <c r="J261" s="40">
        <v>3454.8666666666659</v>
      </c>
      <c r="K261" s="31">
        <v>3369.5</v>
      </c>
      <c r="L261" s="31">
        <v>3258.25</v>
      </c>
      <c r="M261" s="31">
        <v>0.46911999999999998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681.35</v>
      </c>
      <c r="D262" s="40">
        <v>681.85</v>
      </c>
      <c r="E262" s="40">
        <v>675.55000000000007</v>
      </c>
      <c r="F262" s="40">
        <v>669.75</v>
      </c>
      <c r="G262" s="40">
        <v>663.45</v>
      </c>
      <c r="H262" s="40">
        <v>687.65000000000009</v>
      </c>
      <c r="I262" s="40">
        <v>693.95</v>
      </c>
      <c r="J262" s="40">
        <v>699.75000000000011</v>
      </c>
      <c r="K262" s="31">
        <v>688.15</v>
      </c>
      <c r="L262" s="31">
        <v>676.05</v>
      </c>
      <c r="M262" s="31">
        <v>1.6496200000000001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233.4</v>
      </c>
      <c r="D263" s="40">
        <v>237.18333333333331</v>
      </c>
      <c r="E263" s="40">
        <v>227.86666666666662</v>
      </c>
      <c r="F263" s="40">
        <v>222.33333333333331</v>
      </c>
      <c r="G263" s="40">
        <v>213.01666666666662</v>
      </c>
      <c r="H263" s="40">
        <v>242.71666666666661</v>
      </c>
      <c r="I263" s="40">
        <v>252.03333333333327</v>
      </c>
      <c r="J263" s="40">
        <v>257.56666666666661</v>
      </c>
      <c r="K263" s="31">
        <v>246.5</v>
      </c>
      <c r="L263" s="31">
        <v>231.65</v>
      </c>
      <c r="M263" s="31">
        <v>10.29739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149.69999999999999</v>
      </c>
      <c r="D264" s="40">
        <v>150.85</v>
      </c>
      <c r="E264" s="40">
        <v>147.94999999999999</v>
      </c>
      <c r="F264" s="40">
        <v>146.19999999999999</v>
      </c>
      <c r="G264" s="40">
        <v>143.29999999999998</v>
      </c>
      <c r="H264" s="40">
        <v>152.6</v>
      </c>
      <c r="I264" s="40">
        <v>155.50000000000003</v>
      </c>
      <c r="J264" s="40">
        <v>157.25</v>
      </c>
      <c r="K264" s="31">
        <v>153.75</v>
      </c>
      <c r="L264" s="31">
        <v>149.1</v>
      </c>
      <c r="M264" s="31">
        <v>5.9455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89.9</v>
      </c>
      <c r="D265" s="40">
        <v>90.116666666666674</v>
      </c>
      <c r="E265" s="40">
        <v>88.783333333333346</v>
      </c>
      <c r="F265" s="40">
        <v>87.666666666666671</v>
      </c>
      <c r="G265" s="40">
        <v>86.333333333333343</v>
      </c>
      <c r="H265" s="40">
        <v>91.233333333333348</v>
      </c>
      <c r="I265" s="40">
        <v>92.566666666666663</v>
      </c>
      <c r="J265" s="40">
        <v>93.683333333333351</v>
      </c>
      <c r="K265" s="31">
        <v>91.45</v>
      </c>
      <c r="L265" s="31">
        <v>89</v>
      </c>
      <c r="M265" s="31">
        <v>12.13226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330.8</v>
      </c>
      <c r="D266" s="40">
        <v>328.78333333333336</v>
      </c>
      <c r="E266" s="40">
        <v>317.9666666666667</v>
      </c>
      <c r="F266" s="40">
        <v>305.13333333333333</v>
      </c>
      <c r="G266" s="40">
        <v>294.31666666666666</v>
      </c>
      <c r="H266" s="40">
        <v>341.61666666666673</v>
      </c>
      <c r="I266" s="40">
        <v>352.43333333333345</v>
      </c>
      <c r="J266" s="40">
        <v>365.26666666666677</v>
      </c>
      <c r="K266" s="31">
        <v>339.6</v>
      </c>
      <c r="L266" s="31">
        <v>315.95</v>
      </c>
      <c r="M266" s="31">
        <v>16.037980000000001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633.20000000000005</v>
      </c>
      <c r="D267" s="40">
        <v>643.73333333333323</v>
      </c>
      <c r="E267" s="40">
        <v>617.56666666666649</v>
      </c>
      <c r="F267" s="40">
        <v>601.93333333333328</v>
      </c>
      <c r="G267" s="40">
        <v>575.76666666666654</v>
      </c>
      <c r="H267" s="40">
        <v>659.36666666666645</v>
      </c>
      <c r="I267" s="40">
        <v>685.53333333333319</v>
      </c>
      <c r="J267" s="40">
        <v>701.1666666666664</v>
      </c>
      <c r="K267" s="31">
        <v>669.9</v>
      </c>
      <c r="L267" s="31">
        <v>628.1</v>
      </c>
      <c r="M267" s="31">
        <v>103.40873999999999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105.25</v>
      </c>
      <c r="D268" s="40">
        <v>106.3</v>
      </c>
      <c r="E268" s="40">
        <v>102.85</v>
      </c>
      <c r="F268" s="40">
        <v>100.45</v>
      </c>
      <c r="G268" s="40">
        <v>97</v>
      </c>
      <c r="H268" s="40">
        <v>108.69999999999999</v>
      </c>
      <c r="I268" s="40">
        <v>112.15</v>
      </c>
      <c r="J268" s="40">
        <v>114.54999999999998</v>
      </c>
      <c r="K268" s="31">
        <v>109.75</v>
      </c>
      <c r="L268" s="31">
        <v>103.9</v>
      </c>
      <c r="M268" s="31">
        <v>2.7582399999999998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91.15</v>
      </c>
      <c r="D269" s="40">
        <v>92.45</v>
      </c>
      <c r="E269" s="40">
        <v>88.600000000000009</v>
      </c>
      <c r="F269" s="40">
        <v>86.050000000000011</v>
      </c>
      <c r="G269" s="40">
        <v>82.200000000000017</v>
      </c>
      <c r="H269" s="40">
        <v>95</v>
      </c>
      <c r="I269" s="40">
        <v>98.85</v>
      </c>
      <c r="J269" s="40">
        <v>101.39999999999999</v>
      </c>
      <c r="K269" s="31">
        <v>96.3</v>
      </c>
      <c r="L269" s="31">
        <v>89.9</v>
      </c>
      <c r="M269" s="31">
        <v>18.000769999999999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115.05</v>
      </c>
      <c r="D270" s="40">
        <v>116.90000000000002</v>
      </c>
      <c r="E270" s="40">
        <v>112.30000000000004</v>
      </c>
      <c r="F270" s="40">
        <v>109.55000000000003</v>
      </c>
      <c r="G270" s="40">
        <v>104.95000000000005</v>
      </c>
      <c r="H270" s="40">
        <v>119.65000000000003</v>
      </c>
      <c r="I270" s="40">
        <v>124.25000000000003</v>
      </c>
      <c r="J270" s="40">
        <v>127.00000000000003</v>
      </c>
      <c r="K270" s="31">
        <v>121.5</v>
      </c>
      <c r="L270" s="31">
        <v>114.15</v>
      </c>
      <c r="M270" s="31">
        <v>16.974250000000001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278.60000000000002</v>
      </c>
      <c r="D271" s="40">
        <v>283.73333333333335</v>
      </c>
      <c r="E271" s="40">
        <v>271.4666666666667</v>
      </c>
      <c r="F271" s="40">
        <v>264.33333333333337</v>
      </c>
      <c r="G271" s="40">
        <v>252.06666666666672</v>
      </c>
      <c r="H271" s="40">
        <v>290.86666666666667</v>
      </c>
      <c r="I271" s="40">
        <v>303.13333333333333</v>
      </c>
      <c r="J271" s="40">
        <v>310.26666666666665</v>
      </c>
      <c r="K271" s="31">
        <v>296</v>
      </c>
      <c r="L271" s="31">
        <v>276.60000000000002</v>
      </c>
      <c r="M271" s="31">
        <v>6.2696800000000001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155.15</v>
      </c>
      <c r="D272" s="40">
        <v>157</v>
      </c>
      <c r="E272" s="40">
        <v>152.15</v>
      </c>
      <c r="F272" s="40">
        <v>149.15</v>
      </c>
      <c r="G272" s="40">
        <v>144.30000000000001</v>
      </c>
      <c r="H272" s="40">
        <v>160</v>
      </c>
      <c r="I272" s="40">
        <v>164.85000000000002</v>
      </c>
      <c r="J272" s="40">
        <v>167.85</v>
      </c>
      <c r="K272" s="31">
        <v>161.85</v>
      </c>
      <c r="L272" s="31">
        <v>154</v>
      </c>
      <c r="M272" s="31">
        <v>23.065239999999999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351.1</v>
      </c>
      <c r="D273" s="40">
        <v>359.5333333333333</v>
      </c>
      <c r="E273" s="40">
        <v>340.56666666666661</v>
      </c>
      <c r="F273" s="40">
        <v>330.0333333333333</v>
      </c>
      <c r="G273" s="40">
        <v>311.06666666666661</v>
      </c>
      <c r="H273" s="40">
        <v>370.06666666666661</v>
      </c>
      <c r="I273" s="40">
        <v>389.0333333333333</v>
      </c>
      <c r="J273" s="40">
        <v>399.56666666666661</v>
      </c>
      <c r="K273" s="31">
        <v>378.5</v>
      </c>
      <c r="L273" s="31">
        <v>349</v>
      </c>
      <c r="M273" s="31">
        <v>186.57173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2217.3000000000002</v>
      </c>
      <c r="D274" s="40">
        <v>2234.5666666666671</v>
      </c>
      <c r="E274" s="40">
        <v>2197.6333333333341</v>
      </c>
      <c r="F274" s="40">
        <v>2177.9666666666672</v>
      </c>
      <c r="G274" s="40">
        <v>2141.0333333333342</v>
      </c>
      <c r="H274" s="40">
        <v>2254.233333333334</v>
      </c>
      <c r="I274" s="40">
        <v>2291.1666666666674</v>
      </c>
      <c r="J274" s="40">
        <v>2310.8333333333339</v>
      </c>
      <c r="K274" s="31">
        <v>2271.5</v>
      </c>
      <c r="L274" s="31">
        <v>2214.9</v>
      </c>
      <c r="M274" s="31">
        <v>7.6020000000000004E-2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4083.35</v>
      </c>
      <c r="D275" s="40">
        <v>4104.8166666666666</v>
      </c>
      <c r="E275" s="40">
        <v>4008.6333333333332</v>
      </c>
      <c r="F275" s="40">
        <v>3933.9166666666665</v>
      </c>
      <c r="G275" s="40">
        <v>3837.7333333333331</v>
      </c>
      <c r="H275" s="40">
        <v>4179.5333333333328</v>
      </c>
      <c r="I275" s="40">
        <v>4275.7166666666653</v>
      </c>
      <c r="J275" s="40">
        <v>4350.4333333333334</v>
      </c>
      <c r="K275" s="31">
        <v>4201</v>
      </c>
      <c r="L275" s="31">
        <v>4030.1</v>
      </c>
      <c r="M275" s="31">
        <v>5.5467199999999997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983.2</v>
      </c>
      <c r="D276" s="40">
        <v>983.75</v>
      </c>
      <c r="E276" s="40">
        <v>979.65</v>
      </c>
      <c r="F276" s="40">
        <v>976.1</v>
      </c>
      <c r="G276" s="40">
        <v>972</v>
      </c>
      <c r="H276" s="40">
        <v>987.3</v>
      </c>
      <c r="I276" s="40">
        <v>991.39999999999986</v>
      </c>
      <c r="J276" s="40">
        <v>994.94999999999993</v>
      </c>
      <c r="K276" s="31">
        <v>987.85</v>
      </c>
      <c r="L276" s="31">
        <v>980.2</v>
      </c>
      <c r="M276" s="31">
        <v>2.55253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166.15</v>
      </c>
      <c r="D277" s="40">
        <v>167.79999999999998</v>
      </c>
      <c r="E277" s="40">
        <v>163.59999999999997</v>
      </c>
      <c r="F277" s="40">
        <v>161.04999999999998</v>
      </c>
      <c r="G277" s="40">
        <v>156.84999999999997</v>
      </c>
      <c r="H277" s="40">
        <v>170.34999999999997</v>
      </c>
      <c r="I277" s="40">
        <v>174.54999999999995</v>
      </c>
      <c r="J277" s="40">
        <v>177.09999999999997</v>
      </c>
      <c r="K277" s="31">
        <v>172</v>
      </c>
      <c r="L277" s="31">
        <v>165.25</v>
      </c>
      <c r="M277" s="31">
        <v>2.84402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2168.4499999999998</v>
      </c>
      <c r="D278" s="40">
        <v>2194.85</v>
      </c>
      <c r="E278" s="40">
        <v>2133.6</v>
      </c>
      <c r="F278" s="40">
        <v>2098.75</v>
      </c>
      <c r="G278" s="40">
        <v>2037.5</v>
      </c>
      <c r="H278" s="40">
        <v>2229.6999999999998</v>
      </c>
      <c r="I278" s="40">
        <v>2290.9499999999998</v>
      </c>
      <c r="J278" s="40">
        <v>2325.7999999999997</v>
      </c>
      <c r="K278" s="31">
        <v>2256.1</v>
      </c>
      <c r="L278" s="31">
        <v>2160</v>
      </c>
      <c r="M278" s="31">
        <v>0.71096999999999999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866.55</v>
      </c>
      <c r="D279" s="40">
        <v>867.33333333333337</v>
      </c>
      <c r="E279" s="40">
        <v>840.4666666666667</v>
      </c>
      <c r="F279" s="40">
        <v>814.38333333333333</v>
      </c>
      <c r="G279" s="40">
        <v>787.51666666666665</v>
      </c>
      <c r="H279" s="40">
        <v>893.41666666666674</v>
      </c>
      <c r="I279" s="40">
        <v>920.2833333333333</v>
      </c>
      <c r="J279" s="40">
        <v>946.36666666666679</v>
      </c>
      <c r="K279" s="31">
        <v>894.2</v>
      </c>
      <c r="L279" s="31">
        <v>841.25</v>
      </c>
      <c r="M279" s="31">
        <v>21.13627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292.2</v>
      </c>
      <c r="D280" s="40">
        <v>297.33333333333331</v>
      </c>
      <c r="E280" s="40">
        <v>284.01666666666665</v>
      </c>
      <c r="F280" s="40">
        <v>275.83333333333331</v>
      </c>
      <c r="G280" s="40">
        <v>262.51666666666665</v>
      </c>
      <c r="H280" s="40">
        <v>305.51666666666665</v>
      </c>
      <c r="I280" s="40">
        <v>318.83333333333337</v>
      </c>
      <c r="J280" s="40">
        <v>327.01666666666665</v>
      </c>
      <c r="K280" s="31">
        <v>310.64999999999998</v>
      </c>
      <c r="L280" s="31">
        <v>289.14999999999998</v>
      </c>
      <c r="M280" s="31">
        <v>15.976319999999999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314.3</v>
      </c>
      <c r="D281" s="40">
        <v>316.34999999999997</v>
      </c>
      <c r="E281" s="40">
        <v>307.99999999999994</v>
      </c>
      <c r="F281" s="40">
        <v>301.7</v>
      </c>
      <c r="G281" s="40">
        <v>293.34999999999997</v>
      </c>
      <c r="H281" s="40">
        <v>322.64999999999992</v>
      </c>
      <c r="I281" s="40">
        <v>330.99999999999994</v>
      </c>
      <c r="J281" s="40">
        <v>337.2999999999999</v>
      </c>
      <c r="K281" s="31">
        <v>324.7</v>
      </c>
      <c r="L281" s="31">
        <v>310.05</v>
      </c>
      <c r="M281" s="31">
        <v>10.27298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266.64999999999998</v>
      </c>
      <c r="D282" s="40">
        <v>266.43333333333334</v>
      </c>
      <c r="E282" s="40">
        <v>261.11666666666667</v>
      </c>
      <c r="F282" s="40">
        <v>255.58333333333331</v>
      </c>
      <c r="G282" s="40">
        <v>250.26666666666665</v>
      </c>
      <c r="H282" s="40">
        <v>271.9666666666667</v>
      </c>
      <c r="I282" s="40">
        <v>277.28333333333342</v>
      </c>
      <c r="J282" s="40">
        <v>282.81666666666672</v>
      </c>
      <c r="K282" s="31">
        <v>271.75</v>
      </c>
      <c r="L282" s="31">
        <v>260.89999999999998</v>
      </c>
      <c r="M282" s="31">
        <v>7.8976600000000001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1227.9000000000001</v>
      </c>
      <c r="D283" s="40">
        <v>1233.6333333333334</v>
      </c>
      <c r="E283" s="40">
        <v>1209.2666666666669</v>
      </c>
      <c r="F283" s="40">
        <v>1190.6333333333334</v>
      </c>
      <c r="G283" s="40">
        <v>1166.2666666666669</v>
      </c>
      <c r="H283" s="40">
        <v>1252.2666666666669</v>
      </c>
      <c r="I283" s="40">
        <v>1276.6333333333332</v>
      </c>
      <c r="J283" s="40">
        <v>1295.2666666666669</v>
      </c>
      <c r="K283" s="31">
        <v>1258</v>
      </c>
      <c r="L283" s="31">
        <v>1215</v>
      </c>
      <c r="M283" s="31">
        <v>0.40615000000000001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1140.45</v>
      </c>
      <c r="D284" s="40">
        <v>1148.9166666666667</v>
      </c>
      <c r="E284" s="40">
        <v>1126.6333333333334</v>
      </c>
      <c r="F284" s="40">
        <v>1112.8166666666666</v>
      </c>
      <c r="G284" s="40">
        <v>1090.5333333333333</v>
      </c>
      <c r="H284" s="40">
        <v>1162.7333333333336</v>
      </c>
      <c r="I284" s="40">
        <v>1185.0166666666669</v>
      </c>
      <c r="J284" s="40">
        <v>1198.8333333333337</v>
      </c>
      <c r="K284" s="31">
        <v>1171.2</v>
      </c>
      <c r="L284" s="31">
        <v>1135.0999999999999</v>
      </c>
      <c r="M284" s="31">
        <v>1.4679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398.15</v>
      </c>
      <c r="D285" s="40">
        <v>401.55</v>
      </c>
      <c r="E285" s="40">
        <v>392.95000000000005</v>
      </c>
      <c r="F285" s="40">
        <v>387.75000000000006</v>
      </c>
      <c r="G285" s="40">
        <v>379.15000000000009</v>
      </c>
      <c r="H285" s="40">
        <v>406.75</v>
      </c>
      <c r="I285" s="40">
        <v>415.35</v>
      </c>
      <c r="J285" s="40">
        <v>420.54999999999995</v>
      </c>
      <c r="K285" s="31">
        <v>410.15</v>
      </c>
      <c r="L285" s="31">
        <v>396.35</v>
      </c>
      <c r="M285" s="31">
        <v>2.7117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615.1</v>
      </c>
      <c r="D286" s="40">
        <v>614.29999999999995</v>
      </c>
      <c r="E286" s="40">
        <v>608.84999999999991</v>
      </c>
      <c r="F286" s="40">
        <v>602.59999999999991</v>
      </c>
      <c r="G286" s="40">
        <v>597.14999999999986</v>
      </c>
      <c r="H286" s="40">
        <v>620.54999999999995</v>
      </c>
      <c r="I286" s="40">
        <v>626</v>
      </c>
      <c r="J286" s="40">
        <v>632.25</v>
      </c>
      <c r="K286" s="31">
        <v>619.75</v>
      </c>
      <c r="L286" s="31">
        <v>608.04999999999995</v>
      </c>
      <c r="M286" s="31">
        <v>4.6817099999999998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47.75</v>
      </c>
      <c r="D287" s="40">
        <v>49.066666666666663</v>
      </c>
      <c r="E287" s="40">
        <v>45.833333333333329</v>
      </c>
      <c r="F287" s="40">
        <v>43.916666666666664</v>
      </c>
      <c r="G287" s="40">
        <v>40.68333333333333</v>
      </c>
      <c r="H287" s="40">
        <v>50.983333333333327</v>
      </c>
      <c r="I287" s="40">
        <v>54.216666666666661</v>
      </c>
      <c r="J287" s="40">
        <v>56.133333333333326</v>
      </c>
      <c r="K287" s="31">
        <v>52.3</v>
      </c>
      <c r="L287" s="31">
        <v>47.15</v>
      </c>
      <c r="M287" s="31">
        <v>91.940560000000005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600.25</v>
      </c>
      <c r="D288" s="40">
        <v>600.18333333333328</v>
      </c>
      <c r="E288" s="40">
        <v>595.26666666666654</v>
      </c>
      <c r="F288" s="40">
        <v>590.2833333333333</v>
      </c>
      <c r="G288" s="40">
        <v>585.36666666666656</v>
      </c>
      <c r="H288" s="40">
        <v>605.16666666666652</v>
      </c>
      <c r="I288" s="40">
        <v>610.08333333333326</v>
      </c>
      <c r="J288" s="40">
        <v>615.06666666666649</v>
      </c>
      <c r="K288" s="31">
        <v>605.1</v>
      </c>
      <c r="L288" s="31">
        <v>595.20000000000005</v>
      </c>
      <c r="M288" s="31">
        <v>2.7482600000000001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438.45</v>
      </c>
      <c r="D289" s="40">
        <v>435.13333333333327</v>
      </c>
      <c r="E289" s="40">
        <v>420.36666666666656</v>
      </c>
      <c r="F289" s="40">
        <v>402.2833333333333</v>
      </c>
      <c r="G289" s="40">
        <v>387.51666666666659</v>
      </c>
      <c r="H289" s="40">
        <v>453.21666666666653</v>
      </c>
      <c r="I289" s="40">
        <v>467.98333333333329</v>
      </c>
      <c r="J289" s="40">
        <v>486.06666666666649</v>
      </c>
      <c r="K289" s="31">
        <v>449.9</v>
      </c>
      <c r="L289" s="31">
        <v>417.05</v>
      </c>
      <c r="M289" s="31">
        <v>17.937729999999998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2001.45</v>
      </c>
      <c r="D290" s="40">
        <v>2006.6666666666667</v>
      </c>
      <c r="E290" s="40">
        <v>1976.1333333333334</v>
      </c>
      <c r="F290" s="40">
        <v>1950.8166666666666</v>
      </c>
      <c r="G290" s="40">
        <v>1920.2833333333333</v>
      </c>
      <c r="H290" s="40">
        <v>2031.9833333333336</v>
      </c>
      <c r="I290" s="40">
        <v>2062.5166666666669</v>
      </c>
      <c r="J290" s="40">
        <v>2087.8333333333339</v>
      </c>
      <c r="K290" s="31">
        <v>2037.2</v>
      </c>
      <c r="L290" s="31">
        <v>1981.35</v>
      </c>
      <c r="M290" s="31">
        <v>58.810890000000001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83.8</v>
      </c>
      <c r="D291" s="40">
        <v>84.733333333333334</v>
      </c>
      <c r="E291" s="40">
        <v>82.566666666666663</v>
      </c>
      <c r="F291" s="40">
        <v>81.333333333333329</v>
      </c>
      <c r="G291" s="40">
        <v>79.166666666666657</v>
      </c>
      <c r="H291" s="40">
        <v>85.966666666666669</v>
      </c>
      <c r="I291" s="40">
        <v>88.133333333333326</v>
      </c>
      <c r="J291" s="40">
        <v>89.366666666666674</v>
      </c>
      <c r="K291" s="31">
        <v>86.9</v>
      </c>
      <c r="L291" s="31">
        <v>83.5</v>
      </c>
      <c r="M291" s="31">
        <v>60.522559999999999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4452.6499999999996</v>
      </c>
      <c r="D292" s="40">
        <v>4502.5666666666666</v>
      </c>
      <c r="E292" s="40">
        <v>4371.2333333333336</v>
      </c>
      <c r="F292" s="40">
        <v>4289.8166666666666</v>
      </c>
      <c r="G292" s="40">
        <v>4158.4833333333336</v>
      </c>
      <c r="H292" s="40">
        <v>4583.9833333333336</v>
      </c>
      <c r="I292" s="40">
        <v>4715.3166666666675</v>
      </c>
      <c r="J292" s="40">
        <v>4796.7333333333336</v>
      </c>
      <c r="K292" s="31">
        <v>4633.8999999999996</v>
      </c>
      <c r="L292" s="31">
        <v>4421.1499999999996</v>
      </c>
      <c r="M292" s="31">
        <v>2.6323300000000001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404.4</v>
      </c>
      <c r="D293" s="40">
        <v>407.83333333333331</v>
      </c>
      <c r="E293" s="40">
        <v>397.66666666666663</v>
      </c>
      <c r="F293" s="40">
        <v>390.93333333333334</v>
      </c>
      <c r="G293" s="40">
        <v>380.76666666666665</v>
      </c>
      <c r="H293" s="40">
        <v>414.56666666666661</v>
      </c>
      <c r="I293" s="40">
        <v>424.73333333333323</v>
      </c>
      <c r="J293" s="40">
        <v>431.46666666666658</v>
      </c>
      <c r="K293" s="31">
        <v>418</v>
      </c>
      <c r="L293" s="31">
        <v>401.1</v>
      </c>
      <c r="M293" s="31">
        <v>27.54504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289.64999999999998</v>
      </c>
      <c r="D294" s="40">
        <v>292.68333333333334</v>
      </c>
      <c r="E294" s="40">
        <v>284.36666666666667</v>
      </c>
      <c r="F294" s="40">
        <v>279.08333333333331</v>
      </c>
      <c r="G294" s="40">
        <v>270.76666666666665</v>
      </c>
      <c r="H294" s="40">
        <v>297.9666666666667</v>
      </c>
      <c r="I294" s="40">
        <v>306.28333333333342</v>
      </c>
      <c r="J294" s="40">
        <v>311.56666666666672</v>
      </c>
      <c r="K294" s="31">
        <v>301</v>
      </c>
      <c r="L294" s="31">
        <v>287.39999999999998</v>
      </c>
      <c r="M294" s="31">
        <v>1.56349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7949.25</v>
      </c>
      <c r="D295" s="40">
        <v>8069.75</v>
      </c>
      <c r="E295" s="40">
        <v>7789.5</v>
      </c>
      <c r="F295" s="40">
        <v>7629.75</v>
      </c>
      <c r="G295" s="40">
        <v>7349.5</v>
      </c>
      <c r="H295" s="40">
        <v>8229.5</v>
      </c>
      <c r="I295" s="40">
        <v>8509.75</v>
      </c>
      <c r="J295" s="40">
        <v>8669.5</v>
      </c>
      <c r="K295" s="31">
        <v>8350</v>
      </c>
      <c r="L295" s="31">
        <v>7910</v>
      </c>
      <c r="M295" s="31">
        <v>6.8860000000000005E-2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5547.45</v>
      </c>
      <c r="D296" s="40">
        <v>5607.6000000000013</v>
      </c>
      <c r="E296" s="40">
        <v>5416.2000000000025</v>
      </c>
      <c r="F296" s="40">
        <v>5284.9500000000016</v>
      </c>
      <c r="G296" s="40">
        <v>5093.5500000000029</v>
      </c>
      <c r="H296" s="40">
        <v>5738.8500000000022</v>
      </c>
      <c r="I296" s="40">
        <v>5930.2500000000018</v>
      </c>
      <c r="J296" s="40">
        <v>6061.5000000000018</v>
      </c>
      <c r="K296" s="31">
        <v>5799</v>
      </c>
      <c r="L296" s="31">
        <v>5476.35</v>
      </c>
      <c r="M296" s="31">
        <v>2.40211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1704.35</v>
      </c>
      <c r="D297" s="40">
        <v>1713.1000000000001</v>
      </c>
      <c r="E297" s="40">
        <v>1691.2000000000003</v>
      </c>
      <c r="F297" s="40">
        <v>1678.0500000000002</v>
      </c>
      <c r="G297" s="40">
        <v>1656.1500000000003</v>
      </c>
      <c r="H297" s="40">
        <v>1726.2500000000002</v>
      </c>
      <c r="I297" s="40">
        <v>1748.1500000000003</v>
      </c>
      <c r="J297" s="40">
        <v>1761.3000000000002</v>
      </c>
      <c r="K297" s="31">
        <v>1735</v>
      </c>
      <c r="L297" s="31">
        <v>1699.95</v>
      </c>
      <c r="M297" s="31">
        <v>18.20374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632.95000000000005</v>
      </c>
      <c r="D298" s="40">
        <v>637.25</v>
      </c>
      <c r="E298" s="40">
        <v>625.70000000000005</v>
      </c>
      <c r="F298" s="40">
        <v>618.45000000000005</v>
      </c>
      <c r="G298" s="40">
        <v>606.90000000000009</v>
      </c>
      <c r="H298" s="40">
        <v>644.5</v>
      </c>
      <c r="I298" s="40">
        <v>656.05</v>
      </c>
      <c r="J298" s="40">
        <v>663.3</v>
      </c>
      <c r="K298" s="31">
        <v>648.79999999999995</v>
      </c>
      <c r="L298" s="31">
        <v>630</v>
      </c>
      <c r="M298" s="31">
        <v>16.924230000000001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39.299999999999997</v>
      </c>
      <c r="D299" s="40">
        <v>40.333333333333336</v>
      </c>
      <c r="E299" s="40">
        <v>37.666666666666671</v>
      </c>
      <c r="F299" s="40">
        <v>36.033333333333339</v>
      </c>
      <c r="G299" s="40">
        <v>33.366666666666674</v>
      </c>
      <c r="H299" s="40">
        <v>41.966666666666669</v>
      </c>
      <c r="I299" s="40">
        <v>44.63333333333334</v>
      </c>
      <c r="J299" s="40">
        <v>46.266666666666666</v>
      </c>
      <c r="K299" s="31">
        <v>43</v>
      </c>
      <c r="L299" s="31">
        <v>38.700000000000003</v>
      </c>
      <c r="M299" s="31">
        <v>177.67809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2570.85</v>
      </c>
      <c r="D300" s="40">
        <v>2596.4166666666665</v>
      </c>
      <c r="E300" s="40">
        <v>2524.9333333333329</v>
      </c>
      <c r="F300" s="40">
        <v>2479.0166666666664</v>
      </c>
      <c r="G300" s="40">
        <v>2407.5333333333328</v>
      </c>
      <c r="H300" s="40">
        <v>2642.333333333333</v>
      </c>
      <c r="I300" s="40">
        <v>2713.8166666666666</v>
      </c>
      <c r="J300" s="40">
        <v>2759.7333333333331</v>
      </c>
      <c r="K300" s="31">
        <v>2667.9</v>
      </c>
      <c r="L300" s="31">
        <v>2550.5</v>
      </c>
      <c r="M300" s="31">
        <v>3.4771200000000002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933.75</v>
      </c>
      <c r="D301" s="40">
        <v>929.2166666666667</v>
      </c>
      <c r="E301" s="40">
        <v>916.53333333333342</v>
      </c>
      <c r="F301" s="40">
        <v>899.31666666666672</v>
      </c>
      <c r="G301" s="40">
        <v>886.63333333333344</v>
      </c>
      <c r="H301" s="40">
        <v>946.43333333333339</v>
      </c>
      <c r="I301" s="40">
        <v>959.11666666666679</v>
      </c>
      <c r="J301" s="40">
        <v>976.33333333333337</v>
      </c>
      <c r="K301" s="31">
        <v>941.9</v>
      </c>
      <c r="L301" s="31">
        <v>912</v>
      </c>
      <c r="M301" s="31">
        <v>34.907530000000001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3853</v>
      </c>
      <c r="D302" s="40">
        <v>3884.3333333333335</v>
      </c>
      <c r="E302" s="40">
        <v>3768.666666666667</v>
      </c>
      <c r="F302" s="40">
        <v>3684.3333333333335</v>
      </c>
      <c r="G302" s="40">
        <v>3568.666666666667</v>
      </c>
      <c r="H302" s="40">
        <v>3968.666666666667</v>
      </c>
      <c r="I302" s="40">
        <v>4084.3333333333339</v>
      </c>
      <c r="J302" s="40">
        <v>4168.666666666667</v>
      </c>
      <c r="K302" s="31">
        <v>4000</v>
      </c>
      <c r="L302" s="31">
        <v>3800</v>
      </c>
      <c r="M302" s="31">
        <v>0.43365999999999999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802.85</v>
      </c>
      <c r="D303" s="40">
        <v>802.31666666666661</v>
      </c>
      <c r="E303" s="40">
        <v>786.03333333333319</v>
      </c>
      <c r="F303" s="40">
        <v>769.21666666666658</v>
      </c>
      <c r="G303" s="40">
        <v>752.93333333333317</v>
      </c>
      <c r="H303" s="40">
        <v>819.13333333333321</v>
      </c>
      <c r="I303" s="40">
        <v>835.41666666666652</v>
      </c>
      <c r="J303" s="40">
        <v>852.23333333333323</v>
      </c>
      <c r="K303" s="31">
        <v>818.6</v>
      </c>
      <c r="L303" s="31">
        <v>785.5</v>
      </c>
      <c r="M303" s="31">
        <v>0.64366999999999996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43.15</v>
      </c>
      <c r="D304" s="40">
        <v>43.583333333333336</v>
      </c>
      <c r="E304" s="40">
        <v>42.56666666666667</v>
      </c>
      <c r="F304" s="40">
        <v>41.983333333333334</v>
      </c>
      <c r="G304" s="40">
        <v>40.966666666666669</v>
      </c>
      <c r="H304" s="40">
        <v>44.166666666666671</v>
      </c>
      <c r="I304" s="40">
        <v>45.183333333333337</v>
      </c>
      <c r="J304" s="40">
        <v>45.766666666666673</v>
      </c>
      <c r="K304" s="31">
        <v>44.6</v>
      </c>
      <c r="L304" s="31">
        <v>43</v>
      </c>
      <c r="M304" s="31">
        <v>14.232519999999999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158.65</v>
      </c>
      <c r="D305" s="40">
        <v>160.45000000000002</v>
      </c>
      <c r="E305" s="40">
        <v>156.20000000000005</v>
      </c>
      <c r="F305" s="40">
        <v>153.75000000000003</v>
      </c>
      <c r="G305" s="40">
        <v>149.50000000000006</v>
      </c>
      <c r="H305" s="40">
        <v>162.90000000000003</v>
      </c>
      <c r="I305" s="40">
        <v>167.14999999999998</v>
      </c>
      <c r="J305" s="40">
        <v>169.60000000000002</v>
      </c>
      <c r="K305" s="31">
        <v>164.7</v>
      </c>
      <c r="L305" s="31">
        <v>158</v>
      </c>
      <c r="M305" s="31">
        <v>6.3992899999999997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78875.45</v>
      </c>
      <c r="D306" s="40">
        <v>79111.816666666666</v>
      </c>
      <c r="E306" s="40">
        <v>78273.633333333331</v>
      </c>
      <c r="F306" s="40">
        <v>77671.816666666666</v>
      </c>
      <c r="G306" s="40">
        <v>76833.633333333331</v>
      </c>
      <c r="H306" s="40">
        <v>79713.633333333331</v>
      </c>
      <c r="I306" s="40">
        <v>80551.816666666651</v>
      </c>
      <c r="J306" s="40">
        <v>81153.633333333331</v>
      </c>
      <c r="K306" s="31">
        <v>79950</v>
      </c>
      <c r="L306" s="31">
        <v>78510</v>
      </c>
      <c r="M306" s="31">
        <v>0.11737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1107.55</v>
      </c>
      <c r="D307" s="40">
        <v>1117.7333333333333</v>
      </c>
      <c r="E307" s="40">
        <v>1091.8166666666666</v>
      </c>
      <c r="F307" s="40">
        <v>1076.0833333333333</v>
      </c>
      <c r="G307" s="40">
        <v>1050.1666666666665</v>
      </c>
      <c r="H307" s="40">
        <v>1133.4666666666667</v>
      </c>
      <c r="I307" s="40">
        <v>1159.3833333333332</v>
      </c>
      <c r="J307" s="40">
        <v>1175.1166666666668</v>
      </c>
      <c r="K307" s="31">
        <v>1143.6500000000001</v>
      </c>
      <c r="L307" s="31">
        <v>1102</v>
      </c>
      <c r="M307" s="31">
        <v>2.9308000000000001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4493.95</v>
      </c>
      <c r="D308" s="40">
        <v>4493.1833333333334</v>
      </c>
      <c r="E308" s="40">
        <v>4407.2166666666672</v>
      </c>
      <c r="F308" s="40">
        <v>4320.4833333333336</v>
      </c>
      <c r="G308" s="40">
        <v>4234.5166666666673</v>
      </c>
      <c r="H308" s="40">
        <v>4579.916666666667</v>
      </c>
      <c r="I308" s="40">
        <v>4665.8833333333323</v>
      </c>
      <c r="J308" s="40">
        <v>4752.6166666666668</v>
      </c>
      <c r="K308" s="31">
        <v>4579.1499999999996</v>
      </c>
      <c r="L308" s="31">
        <v>4406.45</v>
      </c>
      <c r="M308" s="31">
        <v>0.27113999999999999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314.7</v>
      </c>
      <c r="D309" s="40">
        <v>315.58333333333331</v>
      </c>
      <c r="E309" s="40">
        <v>310.36666666666662</v>
      </c>
      <c r="F309" s="40">
        <v>306.0333333333333</v>
      </c>
      <c r="G309" s="40">
        <v>300.81666666666661</v>
      </c>
      <c r="H309" s="40">
        <v>319.91666666666663</v>
      </c>
      <c r="I309" s="40">
        <v>325.13333333333333</v>
      </c>
      <c r="J309" s="40">
        <v>329.46666666666664</v>
      </c>
      <c r="K309" s="31">
        <v>320.8</v>
      </c>
      <c r="L309" s="31">
        <v>311.25</v>
      </c>
      <c r="M309" s="31">
        <v>0.86382000000000003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176.2</v>
      </c>
      <c r="D310" s="40">
        <v>177.45000000000002</v>
      </c>
      <c r="E310" s="40">
        <v>174.00000000000003</v>
      </c>
      <c r="F310" s="40">
        <v>171.8</v>
      </c>
      <c r="G310" s="40">
        <v>168.35000000000002</v>
      </c>
      <c r="H310" s="40">
        <v>179.65000000000003</v>
      </c>
      <c r="I310" s="40">
        <v>183.10000000000002</v>
      </c>
      <c r="J310" s="40">
        <v>185.30000000000004</v>
      </c>
      <c r="K310" s="31">
        <v>180.9</v>
      </c>
      <c r="L310" s="31">
        <v>175.25</v>
      </c>
      <c r="M310" s="31">
        <v>69.029719999999998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738.05</v>
      </c>
      <c r="D311" s="40">
        <v>742.25</v>
      </c>
      <c r="E311" s="40">
        <v>728</v>
      </c>
      <c r="F311" s="40">
        <v>717.95</v>
      </c>
      <c r="G311" s="40">
        <v>703.7</v>
      </c>
      <c r="H311" s="40">
        <v>752.3</v>
      </c>
      <c r="I311" s="40">
        <v>766.55</v>
      </c>
      <c r="J311" s="40">
        <v>776.59999999999991</v>
      </c>
      <c r="K311" s="31">
        <v>756.5</v>
      </c>
      <c r="L311" s="31">
        <v>732.2</v>
      </c>
      <c r="M311" s="31">
        <v>29.333749999999998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227.85</v>
      </c>
      <c r="D312" s="40">
        <v>230.15</v>
      </c>
      <c r="E312" s="40">
        <v>224.8</v>
      </c>
      <c r="F312" s="40">
        <v>221.75</v>
      </c>
      <c r="G312" s="40">
        <v>216.4</v>
      </c>
      <c r="H312" s="40">
        <v>233.20000000000002</v>
      </c>
      <c r="I312" s="40">
        <v>238.54999999999998</v>
      </c>
      <c r="J312" s="40">
        <v>241.60000000000002</v>
      </c>
      <c r="K312" s="31">
        <v>235.5</v>
      </c>
      <c r="L312" s="31">
        <v>227.1</v>
      </c>
      <c r="M312" s="31">
        <v>1.28376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238.2</v>
      </c>
      <c r="D313" s="40">
        <v>239.76666666666665</v>
      </c>
      <c r="E313" s="40">
        <v>231.5333333333333</v>
      </c>
      <c r="F313" s="40">
        <v>224.86666666666665</v>
      </c>
      <c r="G313" s="40">
        <v>216.6333333333333</v>
      </c>
      <c r="H313" s="40">
        <v>246.43333333333331</v>
      </c>
      <c r="I313" s="40">
        <v>254.66666666666666</v>
      </c>
      <c r="J313" s="40">
        <v>261.33333333333331</v>
      </c>
      <c r="K313" s="31">
        <v>248</v>
      </c>
      <c r="L313" s="31">
        <v>233.1</v>
      </c>
      <c r="M313" s="31">
        <v>13.939870000000001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714.65</v>
      </c>
      <c r="D314" s="40">
        <v>720.04999999999984</v>
      </c>
      <c r="E314" s="40">
        <v>705.64999999999964</v>
      </c>
      <c r="F314" s="40">
        <v>696.64999999999975</v>
      </c>
      <c r="G314" s="40">
        <v>682.24999999999955</v>
      </c>
      <c r="H314" s="40">
        <v>729.04999999999973</v>
      </c>
      <c r="I314" s="40">
        <v>743.45</v>
      </c>
      <c r="J314" s="40">
        <v>752.44999999999982</v>
      </c>
      <c r="K314" s="31">
        <v>734.45</v>
      </c>
      <c r="L314" s="31">
        <v>711.05</v>
      </c>
      <c r="M314" s="31">
        <v>0.68991999999999998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161.4</v>
      </c>
      <c r="D315" s="40">
        <v>162.6</v>
      </c>
      <c r="E315" s="40">
        <v>159.79999999999998</v>
      </c>
      <c r="F315" s="40">
        <v>158.19999999999999</v>
      </c>
      <c r="G315" s="40">
        <v>155.39999999999998</v>
      </c>
      <c r="H315" s="40">
        <v>164.2</v>
      </c>
      <c r="I315" s="40">
        <v>167</v>
      </c>
      <c r="J315" s="40">
        <v>168.6</v>
      </c>
      <c r="K315" s="31">
        <v>165.4</v>
      </c>
      <c r="L315" s="31">
        <v>161</v>
      </c>
      <c r="M315" s="31">
        <v>46.845700000000001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43.3</v>
      </c>
      <c r="D316" s="40">
        <v>43.699999999999996</v>
      </c>
      <c r="E316" s="40">
        <v>42.599999999999994</v>
      </c>
      <c r="F316" s="40">
        <v>41.9</v>
      </c>
      <c r="G316" s="40">
        <v>40.799999999999997</v>
      </c>
      <c r="H316" s="40">
        <v>44.399999999999991</v>
      </c>
      <c r="I316" s="40">
        <v>45.5</v>
      </c>
      <c r="J316" s="40">
        <v>46.199999999999989</v>
      </c>
      <c r="K316" s="31">
        <v>44.8</v>
      </c>
      <c r="L316" s="31">
        <v>43</v>
      </c>
      <c r="M316" s="31">
        <v>9.5997699999999995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567.45000000000005</v>
      </c>
      <c r="D317" s="40">
        <v>565.15</v>
      </c>
      <c r="E317" s="40">
        <v>558.29999999999995</v>
      </c>
      <c r="F317" s="40">
        <v>549.15</v>
      </c>
      <c r="G317" s="40">
        <v>542.29999999999995</v>
      </c>
      <c r="H317" s="40">
        <v>574.29999999999995</v>
      </c>
      <c r="I317" s="40">
        <v>581.15000000000009</v>
      </c>
      <c r="J317" s="40">
        <v>590.29999999999995</v>
      </c>
      <c r="K317" s="31">
        <v>572</v>
      </c>
      <c r="L317" s="31">
        <v>556</v>
      </c>
      <c r="M317" s="31">
        <v>38.666910000000001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6950.4</v>
      </c>
      <c r="D318" s="40">
        <v>6957.3499999999995</v>
      </c>
      <c r="E318" s="40">
        <v>6899.2499999999991</v>
      </c>
      <c r="F318" s="40">
        <v>6848.0999999999995</v>
      </c>
      <c r="G318" s="40">
        <v>6789.9999999999991</v>
      </c>
      <c r="H318" s="40">
        <v>7008.4999999999991</v>
      </c>
      <c r="I318" s="40">
        <v>7066.5999999999995</v>
      </c>
      <c r="J318" s="40">
        <v>7117.7499999999991</v>
      </c>
      <c r="K318" s="31">
        <v>7015.45</v>
      </c>
      <c r="L318" s="31">
        <v>6906.2</v>
      </c>
      <c r="M318" s="31">
        <v>5.5040500000000003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1048</v>
      </c>
      <c r="D319" s="40">
        <v>1056.6833333333334</v>
      </c>
      <c r="E319" s="40">
        <v>1033.2666666666669</v>
      </c>
      <c r="F319" s="40">
        <v>1018.5333333333335</v>
      </c>
      <c r="G319" s="40">
        <v>995.11666666666702</v>
      </c>
      <c r="H319" s="40">
        <v>1071.4166666666667</v>
      </c>
      <c r="I319" s="40">
        <v>1094.8333333333333</v>
      </c>
      <c r="J319" s="40">
        <v>1109.5666666666666</v>
      </c>
      <c r="K319" s="31">
        <v>1080.0999999999999</v>
      </c>
      <c r="L319" s="31">
        <v>1041.95</v>
      </c>
      <c r="M319" s="31">
        <v>6.1610800000000001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373.25</v>
      </c>
      <c r="D320" s="40">
        <v>375.95</v>
      </c>
      <c r="E320" s="40">
        <v>366.95</v>
      </c>
      <c r="F320" s="40">
        <v>360.65</v>
      </c>
      <c r="G320" s="40">
        <v>351.65</v>
      </c>
      <c r="H320" s="40">
        <v>382.25</v>
      </c>
      <c r="I320" s="40">
        <v>391.25</v>
      </c>
      <c r="J320" s="40">
        <v>397.55</v>
      </c>
      <c r="K320" s="31">
        <v>384.95</v>
      </c>
      <c r="L320" s="31">
        <v>369.65</v>
      </c>
      <c r="M320" s="31">
        <v>5.8056799999999997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257.10000000000002</v>
      </c>
      <c r="D321" s="40">
        <v>258.10000000000002</v>
      </c>
      <c r="E321" s="40">
        <v>250.40000000000003</v>
      </c>
      <c r="F321" s="40">
        <v>243.70000000000002</v>
      </c>
      <c r="G321" s="40">
        <v>236.00000000000003</v>
      </c>
      <c r="H321" s="40">
        <v>264.80000000000007</v>
      </c>
      <c r="I321" s="40">
        <v>272.50000000000011</v>
      </c>
      <c r="J321" s="40">
        <v>279.20000000000005</v>
      </c>
      <c r="K321" s="31">
        <v>265.8</v>
      </c>
      <c r="L321" s="31">
        <v>251.4</v>
      </c>
      <c r="M321" s="31">
        <v>16.111000000000001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3034.45</v>
      </c>
      <c r="D322" s="40">
        <v>3069.25</v>
      </c>
      <c r="E322" s="40">
        <v>2972.05</v>
      </c>
      <c r="F322" s="40">
        <v>2909.65</v>
      </c>
      <c r="G322" s="40">
        <v>2812.4500000000003</v>
      </c>
      <c r="H322" s="40">
        <v>3131.65</v>
      </c>
      <c r="I322" s="40">
        <v>3228.85</v>
      </c>
      <c r="J322" s="40">
        <v>3291.25</v>
      </c>
      <c r="K322" s="31">
        <v>3166.45</v>
      </c>
      <c r="L322" s="31">
        <v>3006.85</v>
      </c>
      <c r="M322" s="31">
        <v>0.97523000000000004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4124.25</v>
      </c>
      <c r="D323" s="40">
        <v>4170.666666666667</v>
      </c>
      <c r="E323" s="40">
        <v>4062.3333333333339</v>
      </c>
      <c r="F323" s="40">
        <v>4000.416666666667</v>
      </c>
      <c r="G323" s="40">
        <v>3892.0833333333339</v>
      </c>
      <c r="H323" s="40">
        <v>4232.5833333333339</v>
      </c>
      <c r="I323" s="40">
        <v>4340.9166666666679</v>
      </c>
      <c r="J323" s="40">
        <v>4402.8333333333339</v>
      </c>
      <c r="K323" s="31">
        <v>4279</v>
      </c>
      <c r="L323" s="31">
        <v>4108.75</v>
      </c>
      <c r="M323" s="31">
        <v>10.261760000000001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129.6</v>
      </c>
      <c r="D324" s="40">
        <v>131.01666666666668</v>
      </c>
      <c r="E324" s="40">
        <v>126.03333333333336</v>
      </c>
      <c r="F324" s="40">
        <v>122.46666666666668</v>
      </c>
      <c r="G324" s="40">
        <v>117.48333333333336</v>
      </c>
      <c r="H324" s="40">
        <v>134.58333333333337</v>
      </c>
      <c r="I324" s="40">
        <v>139.56666666666666</v>
      </c>
      <c r="J324" s="40">
        <v>143.13333333333335</v>
      </c>
      <c r="K324" s="31">
        <v>136</v>
      </c>
      <c r="L324" s="31">
        <v>127.45</v>
      </c>
      <c r="M324" s="31">
        <v>4.3273299999999999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708.95</v>
      </c>
      <c r="D325" s="40">
        <v>710.15</v>
      </c>
      <c r="E325" s="40">
        <v>698.59999999999991</v>
      </c>
      <c r="F325" s="40">
        <v>688.24999999999989</v>
      </c>
      <c r="G325" s="40">
        <v>676.69999999999982</v>
      </c>
      <c r="H325" s="40">
        <v>720.5</v>
      </c>
      <c r="I325" s="40">
        <v>732.05</v>
      </c>
      <c r="J325" s="40">
        <v>742.40000000000009</v>
      </c>
      <c r="K325" s="31">
        <v>721.7</v>
      </c>
      <c r="L325" s="31">
        <v>699.8</v>
      </c>
      <c r="M325" s="31">
        <v>2.46197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184.55</v>
      </c>
      <c r="D326" s="40">
        <v>184.36666666666665</v>
      </c>
      <c r="E326" s="40">
        <v>182.3833333333333</v>
      </c>
      <c r="F326" s="40">
        <v>180.21666666666664</v>
      </c>
      <c r="G326" s="40">
        <v>178.23333333333329</v>
      </c>
      <c r="H326" s="40">
        <v>186.5333333333333</v>
      </c>
      <c r="I326" s="40">
        <v>188.51666666666665</v>
      </c>
      <c r="J326" s="40">
        <v>190.68333333333331</v>
      </c>
      <c r="K326" s="31">
        <v>186.35</v>
      </c>
      <c r="L326" s="31">
        <v>182.2</v>
      </c>
      <c r="M326" s="31">
        <v>2.7755299999999998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813.65</v>
      </c>
      <c r="D327" s="40">
        <v>822.5</v>
      </c>
      <c r="E327" s="40">
        <v>792</v>
      </c>
      <c r="F327" s="40">
        <v>770.35</v>
      </c>
      <c r="G327" s="40">
        <v>739.85</v>
      </c>
      <c r="H327" s="40">
        <v>844.15</v>
      </c>
      <c r="I327" s="40">
        <v>874.65</v>
      </c>
      <c r="J327" s="40">
        <v>896.3</v>
      </c>
      <c r="K327" s="31">
        <v>853</v>
      </c>
      <c r="L327" s="31">
        <v>800.85</v>
      </c>
      <c r="M327" s="31">
        <v>10.88823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3106.7</v>
      </c>
      <c r="D328" s="40">
        <v>3156.0499999999997</v>
      </c>
      <c r="E328" s="40">
        <v>3042.0999999999995</v>
      </c>
      <c r="F328" s="40">
        <v>2977.4999999999995</v>
      </c>
      <c r="G328" s="40">
        <v>2863.5499999999993</v>
      </c>
      <c r="H328" s="40">
        <v>3220.6499999999996</v>
      </c>
      <c r="I328" s="40">
        <v>3334.5999999999995</v>
      </c>
      <c r="J328" s="40">
        <v>3399.2</v>
      </c>
      <c r="K328" s="31">
        <v>3270</v>
      </c>
      <c r="L328" s="31">
        <v>3091.45</v>
      </c>
      <c r="M328" s="31">
        <v>6.6439199999999996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1593.55</v>
      </c>
      <c r="D329" s="40">
        <v>1594.9000000000003</v>
      </c>
      <c r="E329" s="40">
        <v>1573.8000000000006</v>
      </c>
      <c r="F329" s="40">
        <v>1554.0500000000004</v>
      </c>
      <c r="G329" s="40">
        <v>1532.9500000000007</v>
      </c>
      <c r="H329" s="40">
        <v>1614.6500000000005</v>
      </c>
      <c r="I329" s="40">
        <v>1635.7500000000005</v>
      </c>
      <c r="J329" s="40">
        <v>1655.5000000000005</v>
      </c>
      <c r="K329" s="31">
        <v>1616</v>
      </c>
      <c r="L329" s="31">
        <v>1575.15</v>
      </c>
      <c r="M329" s="31">
        <v>9.2281099999999991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1475.45</v>
      </c>
      <c r="D330" s="40">
        <v>1481.1499999999999</v>
      </c>
      <c r="E330" s="40">
        <v>1446.2999999999997</v>
      </c>
      <c r="F330" s="40">
        <v>1417.1499999999999</v>
      </c>
      <c r="G330" s="40">
        <v>1382.2999999999997</v>
      </c>
      <c r="H330" s="40">
        <v>1510.2999999999997</v>
      </c>
      <c r="I330" s="40">
        <v>1545.1499999999996</v>
      </c>
      <c r="J330" s="40">
        <v>1574.2999999999997</v>
      </c>
      <c r="K330" s="31">
        <v>1516</v>
      </c>
      <c r="L330" s="31">
        <v>1452</v>
      </c>
      <c r="M330" s="31">
        <v>6.3616099999999998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923.9</v>
      </c>
      <c r="D331" s="40">
        <v>928.2833333333333</v>
      </c>
      <c r="E331" s="40">
        <v>916.66666666666663</v>
      </c>
      <c r="F331" s="40">
        <v>909.43333333333328</v>
      </c>
      <c r="G331" s="40">
        <v>897.81666666666661</v>
      </c>
      <c r="H331" s="40">
        <v>935.51666666666665</v>
      </c>
      <c r="I331" s="40">
        <v>947.13333333333344</v>
      </c>
      <c r="J331" s="40">
        <v>954.36666666666667</v>
      </c>
      <c r="K331" s="31">
        <v>939.9</v>
      </c>
      <c r="L331" s="31">
        <v>921.05</v>
      </c>
      <c r="M331" s="31">
        <v>1.6535500000000001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43.15</v>
      </c>
      <c r="D332" s="40">
        <v>43.433333333333337</v>
      </c>
      <c r="E332" s="40">
        <v>42.516666666666673</v>
      </c>
      <c r="F332" s="40">
        <v>41.883333333333333</v>
      </c>
      <c r="G332" s="40">
        <v>40.966666666666669</v>
      </c>
      <c r="H332" s="40">
        <v>44.066666666666677</v>
      </c>
      <c r="I332" s="40">
        <v>44.983333333333334</v>
      </c>
      <c r="J332" s="40">
        <v>45.616666666666681</v>
      </c>
      <c r="K332" s="31">
        <v>44.35</v>
      </c>
      <c r="L332" s="31">
        <v>42.8</v>
      </c>
      <c r="M332" s="31">
        <v>40.779490000000003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78.150000000000006</v>
      </c>
      <c r="D333" s="40">
        <v>78.86666666666666</v>
      </c>
      <c r="E333" s="40">
        <v>77.133333333333326</v>
      </c>
      <c r="F333" s="40">
        <v>76.11666666666666</v>
      </c>
      <c r="G333" s="40">
        <v>74.383333333333326</v>
      </c>
      <c r="H333" s="40">
        <v>79.883333333333326</v>
      </c>
      <c r="I333" s="40">
        <v>81.616666666666646</v>
      </c>
      <c r="J333" s="40">
        <v>82.633333333333326</v>
      </c>
      <c r="K333" s="31">
        <v>80.599999999999994</v>
      </c>
      <c r="L333" s="31">
        <v>77.849999999999994</v>
      </c>
      <c r="M333" s="31">
        <v>32.503010000000003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586.6</v>
      </c>
      <c r="D334" s="40">
        <v>590.01666666666677</v>
      </c>
      <c r="E334" s="40">
        <v>575.58333333333348</v>
      </c>
      <c r="F334" s="40">
        <v>564.56666666666672</v>
      </c>
      <c r="G334" s="40">
        <v>550.13333333333344</v>
      </c>
      <c r="H334" s="40">
        <v>601.03333333333353</v>
      </c>
      <c r="I334" s="40">
        <v>615.4666666666667</v>
      </c>
      <c r="J334" s="40">
        <v>626.48333333333358</v>
      </c>
      <c r="K334" s="31">
        <v>604.45000000000005</v>
      </c>
      <c r="L334" s="31">
        <v>579</v>
      </c>
      <c r="M334" s="31">
        <v>0.67061999999999999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27.95</v>
      </c>
      <c r="D335" s="40">
        <v>27.8</v>
      </c>
      <c r="E335" s="40">
        <v>27.6</v>
      </c>
      <c r="F335" s="40">
        <v>27.25</v>
      </c>
      <c r="G335" s="40">
        <v>27.05</v>
      </c>
      <c r="H335" s="40">
        <v>28.150000000000002</v>
      </c>
      <c r="I335" s="40">
        <v>28.349999999999998</v>
      </c>
      <c r="J335" s="40">
        <v>28.700000000000003</v>
      </c>
      <c r="K335" s="31">
        <v>28</v>
      </c>
      <c r="L335" s="31">
        <v>27.45</v>
      </c>
      <c r="M335" s="31">
        <v>51.603700000000003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55.15</v>
      </c>
      <c r="D336" s="40">
        <v>55.433333333333337</v>
      </c>
      <c r="E336" s="40">
        <v>54.716666666666676</v>
      </c>
      <c r="F336" s="40">
        <v>54.283333333333339</v>
      </c>
      <c r="G336" s="40">
        <v>53.566666666666677</v>
      </c>
      <c r="H336" s="40">
        <v>55.866666666666674</v>
      </c>
      <c r="I336" s="40">
        <v>56.583333333333343</v>
      </c>
      <c r="J336" s="40">
        <v>57.016666666666673</v>
      </c>
      <c r="K336" s="31">
        <v>56.15</v>
      </c>
      <c r="L336" s="31">
        <v>55</v>
      </c>
      <c r="M336" s="31">
        <v>17.21996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136</v>
      </c>
      <c r="D337" s="40">
        <v>138.06666666666666</v>
      </c>
      <c r="E337" s="40">
        <v>132.93333333333334</v>
      </c>
      <c r="F337" s="40">
        <v>129.86666666666667</v>
      </c>
      <c r="G337" s="40">
        <v>124.73333333333335</v>
      </c>
      <c r="H337" s="40">
        <v>141.13333333333333</v>
      </c>
      <c r="I337" s="40">
        <v>146.26666666666665</v>
      </c>
      <c r="J337" s="40">
        <v>149.33333333333331</v>
      </c>
      <c r="K337" s="31">
        <v>143.19999999999999</v>
      </c>
      <c r="L337" s="31">
        <v>135</v>
      </c>
      <c r="M337" s="31">
        <v>228.77537000000001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294.55</v>
      </c>
      <c r="D338" s="40">
        <v>296.13333333333333</v>
      </c>
      <c r="E338" s="40">
        <v>288.56666666666666</v>
      </c>
      <c r="F338" s="40">
        <v>282.58333333333331</v>
      </c>
      <c r="G338" s="40">
        <v>275.01666666666665</v>
      </c>
      <c r="H338" s="40">
        <v>302.11666666666667</v>
      </c>
      <c r="I338" s="40">
        <v>309.68333333333328</v>
      </c>
      <c r="J338" s="40">
        <v>315.66666666666669</v>
      </c>
      <c r="K338" s="31">
        <v>303.7</v>
      </c>
      <c r="L338" s="31">
        <v>290.14999999999998</v>
      </c>
      <c r="M338" s="31">
        <v>15.140269999999999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122.7</v>
      </c>
      <c r="D339" s="40">
        <v>122.81666666666666</v>
      </c>
      <c r="E339" s="40">
        <v>121.68333333333332</v>
      </c>
      <c r="F339" s="40">
        <v>120.66666666666666</v>
      </c>
      <c r="G339" s="40">
        <v>119.53333333333332</v>
      </c>
      <c r="H339" s="40">
        <v>123.83333333333333</v>
      </c>
      <c r="I339" s="40">
        <v>124.96666666666665</v>
      </c>
      <c r="J339" s="40">
        <v>125.98333333333333</v>
      </c>
      <c r="K339" s="31">
        <v>123.95</v>
      </c>
      <c r="L339" s="31">
        <v>121.8</v>
      </c>
      <c r="M339" s="31">
        <v>74.313590000000005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526.95000000000005</v>
      </c>
      <c r="D340" s="40">
        <v>534.06666666666672</v>
      </c>
      <c r="E340" s="40">
        <v>513.38333333333344</v>
      </c>
      <c r="F340" s="40">
        <v>499.81666666666672</v>
      </c>
      <c r="G340" s="40">
        <v>479.13333333333344</v>
      </c>
      <c r="H340" s="40">
        <v>547.63333333333344</v>
      </c>
      <c r="I340" s="40">
        <v>568.31666666666661</v>
      </c>
      <c r="J340" s="40">
        <v>581.88333333333344</v>
      </c>
      <c r="K340" s="31">
        <v>554.75</v>
      </c>
      <c r="L340" s="31">
        <v>520.5</v>
      </c>
      <c r="M340" s="31">
        <v>2.7074600000000002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85.75</v>
      </c>
      <c r="D341" s="40">
        <v>87.883333333333326</v>
      </c>
      <c r="E341" s="40">
        <v>83.066666666666649</v>
      </c>
      <c r="F341" s="40">
        <v>80.383333333333326</v>
      </c>
      <c r="G341" s="40">
        <v>75.566666666666649</v>
      </c>
      <c r="H341" s="40">
        <v>90.566666666666649</v>
      </c>
      <c r="I341" s="40">
        <v>95.383333333333312</v>
      </c>
      <c r="J341" s="40">
        <v>98.066666666666649</v>
      </c>
      <c r="K341" s="31">
        <v>92.7</v>
      </c>
      <c r="L341" s="31">
        <v>85.2</v>
      </c>
      <c r="M341" s="31">
        <v>306.51371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56</v>
      </c>
      <c r="D342" s="40">
        <v>56.266666666666673</v>
      </c>
      <c r="E342" s="40">
        <v>54.933333333333344</v>
      </c>
      <c r="F342" s="40">
        <v>53.866666666666674</v>
      </c>
      <c r="G342" s="40">
        <v>52.533333333333346</v>
      </c>
      <c r="H342" s="40">
        <v>57.333333333333343</v>
      </c>
      <c r="I342" s="40">
        <v>58.666666666666671</v>
      </c>
      <c r="J342" s="40">
        <v>59.733333333333341</v>
      </c>
      <c r="K342" s="31">
        <v>57.6</v>
      </c>
      <c r="L342" s="31">
        <v>55.2</v>
      </c>
      <c r="M342" s="31">
        <v>7.0232900000000003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3713.85</v>
      </c>
      <c r="D343" s="40">
        <v>3759.9500000000003</v>
      </c>
      <c r="E343" s="40">
        <v>3659.9000000000005</v>
      </c>
      <c r="F343" s="40">
        <v>3605.9500000000003</v>
      </c>
      <c r="G343" s="40">
        <v>3505.9000000000005</v>
      </c>
      <c r="H343" s="40">
        <v>3813.9000000000005</v>
      </c>
      <c r="I343" s="40">
        <v>3913.9500000000007</v>
      </c>
      <c r="J343" s="40">
        <v>3967.9000000000005</v>
      </c>
      <c r="K343" s="31">
        <v>3860</v>
      </c>
      <c r="L343" s="31">
        <v>3706</v>
      </c>
      <c r="M343" s="31">
        <v>2.3008899999999999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20322.599999999999</v>
      </c>
      <c r="D344" s="40">
        <v>20269.866666666665</v>
      </c>
      <c r="E344" s="40">
        <v>20153.73333333333</v>
      </c>
      <c r="F344" s="40">
        <v>19984.866666666665</v>
      </c>
      <c r="G344" s="40">
        <v>19868.73333333333</v>
      </c>
      <c r="H344" s="40">
        <v>20438.73333333333</v>
      </c>
      <c r="I344" s="40">
        <v>20554.866666666669</v>
      </c>
      <c r="J344" s="40">
        <v>20723.73333333333</v>
      </c>
      <c r="K344" s="31">
        <v>20386</v>
      </c>
      <c r="L344" s="31">
        <v>20101</v>
      </c>
      <c r="M344" s="31">
        <v>0.91513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50.2</v>
      </c>
      <c r="D345" s="40">
        <v>50.699999999999996</v>
      </c>
      <c r="E345" s="40">
        <v>49.249999999999993</v>
      </c>
      <c r="F345" s="40">
        <v>48.3</v>
      </c>
      <c r="G345" s="40">
        <v>46.849999999999994</v>
      </c>
      <c r="H345" s="40">
        <v>51.649999999999991</v>
      </c>
      <c r="I345" s="40">
        <v>53.099999999999994</v>
      </c>
      <c r="J345" s="40">
        <v>54.04999999999999</v>
      </c>
      <c r="K345" s="31">
        <v>52.15</v>
      </c>
      <c r="L345" s="31">
        <v>49.75</v>
      </c>
      <c r="M345" s="31">
        <v>10.19834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2835.8</v>
      </c>
      <c r="D346" s="40">
        <v>2849.7999999999997</v>
      </c>
      <c r="E346" s="40">
        <v>2795.9999999999995</v>
      </c>
      <c r="F346" s="40">
        <v>2756.2</v>
      </c>
      <c r="G346" s="40">
        <v>2702.3999999999996</v>
      </c>
      <c r="H346" s="40">
        <v>2889.5999999999995</v>
      </c>
      <c r="I346" s="40">
        <v>2943.3999999999996</v>
      </c>
      <c r="J346" s="40">
        <v>2983.1999999999994</v>
      </c>
      <c r="K346" s="31">
        <v>2903.6</v>
      </c>
      <c r="L346" s="31">
        <v>2810</v>
      </c>
      <c r="M346" s="31">
        <v>6.6030000000000005E-2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434.4</v>
      </c>
      <c r="D347" s="40">
        <v>434.63333333333338</v>
      </c>
      <c r="E347" s="40">
        <v>429.76666666666677</v>
      </c>
      <c r="F347" s="40">
        <v>425.13333333333338</v>
      </c>
      <c r="G347" s="40">
        <v>420.26666666666677</v>
      </c>
      <c r="H347" s="40">
        <v>439.26666666666677</v>
      </c>
      <c r="I347" s="40">
        <v>444.13333333333344</v>
      </c>
      <c r="J347" s="40">
        <v>448.76666666666677</v>
      </c>
      <c r="K347" s="31">
        <v>439.5</v>
      </c>
      <c r="L347" s="31">
        <v>430</v>
      </c>
      <c r="M347" s="31">
        <v>11.53389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717.55</v>
      </c>
      <c r="D348" s="40">
        <v>721.51666666666677</v>
      </c>
      <c r="E348" s="40">
        <v>706.03333333333353</v>
      </c>
      <c r="F348" s="40">
        <v>694.51666666666677</v>
      </c>
      <c r="G348" s="40">
        <v>679.03333333333353</v>
      </c>
      <c r="H348" s="40">
        <v>733.03333333333353</v>
      </c>
      <c r="I348" s="40">
        <v>748.51666666666688</v>
      </c>
      <c r="J348" s="40">
        <v>760.03333333333353</v>
      </c>
      <c r="K348" s="31">
        <v>737</v>
      </c>
      <c r="L348" s="31">
        <v>710</v>
      </c>
      <c r="M348" s="31">
        <v>10.119809999999999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128.5</v>
      </c>
      <c r="D349" s="40">
        <v>127.64999999999999</v>
      </c>
      <c r="E349" s="40">
        <v>125.89999999999998</v>
      </c>
      <c r="F349" s="40">
        <v>123.29999999999998</v>
      </c>
      <c r="G349" s="40">
        <v>121.54999999999997</v>
      </c>
      <c r="H349" s="40">
        <v>130.25</v>
      </c>
      <c r="I349" s="40">
        <v>132</v>
      </c>
      <c r="J349" s="40">
        <v>134.6</v>
      </c>
      <c r="K349" s="31">
        <v>129.4</v>
      </c>
      <c r="L349" s="31">
        <v>125.05</v>
      </c>
      <c r="M349" s="31">
        <v>298.57432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195.15</v>
      </c>
      <c r="D350" s="40">
        <v>197.43333333333331</v>
      </c>
      <c r="E350" s="40">
        <v>191.01666666666662</v>
      </c>
      <c r="F350" s="40">
        <v>186.88333333333333</v>
      </c>
      <c r="G350" s="40">
        <v>180.46666666666664</v>
      </c>
      <c r="H350" s="40">
        <v>201.56666666666661</v>
      </c>
      <c r="I350" s="40">
        <v>207.98333333333329</v>
      </c>
      <c r="J350" s="40">
        <v>212.11666666666659</v>
      </c>
      <c r="K350" s="31">
        <v>203.85</v>
      </c>
      <c r="L350" s="31">
        <v>193.3</v>
      </c>
      <c r="M350" s="31">
        <v>10.52258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4694.6499999999996</v>
      </c>
      <c r="D351" s="40">
        <v>4733.2166666666662</v>
      </c>
      <c r="E351" s="40">
        <v>4651.4333333333325</v>
      </c>
      <c r="F351" s="40">
        <v>4608.2166666666662</v>
      </c>
      <c r="G351" s="40">
        <v>4526.4333333333325</v>
      </c>
      <c r="H351" s="40">
        <v>4776.4333333333325</v>
      </c>
      <c r="I351" s="40">
        <v>4858.2166666666672</v>
      </c>
      <c r="J351" s="40">
        <v>4901.4333333333325</v>
      </c>
      <c r="K351" s="31">
        <v>4815</v>
      </c>
      <c r="L351" s="31">
        <v>4690</v>
      </c>
      <c r="M351" s="31">
        <v>0.90924000000000005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341.75</v>
      </c>
      <c r="D352" s="40">
        <v>344.93333333333334</v>
      </c>
      <c r="E352" s="40">
        <v>336.11666666666667</v>
      </c>
      <c r="F352" s="40">
        <v>330.48333333333335</v>
      </c>
      <c r="G352" s="40">
        <v>321.66666666666669</v>
      </c>
      <c r="H352" s="40">
        <v>350.56666666666666</v>
      </c>
      <c r="I352" s="40">
        <v>359.38333333333338</v>
      </c>
      <c r="J352" s="40">
        <v>365.01666666666665</v>
      </c>
      <c r="K352" s="31">
        <v>353.75</v>
      </c>
      <c r="L352" s="31">
        <v>339.3</v>
      </c>
      <c r="M352" s="31">
        <v>1.77183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3247</v>
      </c>
      <c r="D354" s="40">
        <v>3304.9833333333336</v>
      </c>
      <c r="E354" s="40">
        <v>3166.0166666666673</v>
      </c>
      <c r="F354" s="40">
        <v>3085.0333333333338</v>
      </c>
      <c r="G354" s="40">
        <v>2946.0666666666675</v>
      </c>
      <c r="H354" s="40">
        <v>3385.9666666666672</v>
      </c>
      <c r="I354" s="40">
        <v>3524.9333333333334</v>
      </c>
      <c r="J354" s="40">
        <v>3605.916666666667</v>
      </c>
      <c r="K354" s="31">
        <v>3443.95</v>
      </c>
      <c r="L354" s="31">
        <v>3224</v>
      </c>
      <c r="M354" s="31">
        <v>3.8437700000000001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640.85</v>
      </c>
      <c r="D355" s="40">
        <v>645.66666666666663</v>
      </c>
      <c r="E355" s="40">
        <v>633.33333333333326</v>
      </c>
      <c r="F355" s="40">
        <v>625.81666666666661</v>
      </c>
      <c r="G355" s="40">
        <v>613.48333333333323</v>
      </c>
      <c r="H355" s="40">
        <v>653.18333333333328</v>
      </c>
      <c r="I355" s="40">
        <v>665.51666666666654</v>
      </c>
      <c r="J355" s="40">
        <v>673.0333333333333</v>
      </c>
      <c r="K355" s="31">
        <v>658</v>
      </c>
      <c r="L355" s="31">
        <v>638.15</v>
      </c>
      <c r="M355" s="31">
        <v>0.53434999999999999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355.7</v>
      </c>
      <c r="D356" s="40">
        <v>359.06666666666666</v>
      </c>
      <c r="E356" s="40">
        <v>349.43333333333334</v>
      </c>
      <c r="F356" s="40">
        <v>343.16666666666669</v>
      </c>
      <c r="G356" s="40">
        <v>333.53333333333336</v>
      </c>
      <c r="H356" s="40">
        <v>365.33333333333331</v>
      </c>
      <c r="I356" s="40">
        <v>374.96666666666664</v>
      </c>
      <c r="J356" s="40">
        <v>381.23333333333329</v>
      </c>
      <c r="K356" s="31">
        <v>368.7</v>
      </c>
      <c r="L356" s="31">
        <v>352.8</v>
      </c>
      <c r="M356" s="31">
        <v>7.18438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1423.8</v>
      </c>
      <c r="D357" s="40">
        <v>1430.95</v>
      </c>
      <c r="E357" s="40">
        <v>1374.9</v>
      </c>
      <c r="F357" s="40">
        <v>1326</v>
      </c>
      <c r="G357" s="40">
        <v>1269.95</v>
      </c>
      <c r="H357" s="40">
        <v>1479.8500000000001</v>
      </c>
      <c r="I357" s="40">
        <v>1535.8999999999999</v>
      </c>
      <c r="J357" s="40">
        <v>1584.8000000000002</v>
      </c>
      <c r="K357" s="31">
        <v>1487</v>
      </c>
      <c r="L357" s="31">
        <v>1382.05</v>
      </c>
      <c r="M357" s="31">
        <v>34.910499999999999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32714.25</v>
      </c>
      <c r="D358" s="40">
        <v>32802.400000000001</v>
      </c>
      <c r="E358" s="40">
        <v>32470.950000000004</v>
      </c>
      <c r="F358" s="40">
        <v>32227.65</v>
      </c>
      <c r="G358" s="40">
        <v>31896.200000000004</v>
      </c>
      <c r="H358" s="40">
        <v>33045.700000000004</v>
      </c>
      <c r="I358" s="40">
        <v>33377.15</v>
      </c>
      <c r="J358" s="40">
        <v>33620.450000000004</v>
      </c>
      <c r="K358" s="31">
        <v>33133.85</v>
      </c>
      <c r="L358" s="31">
        <v>32559.1</v>
      </c>
      <c r="M358" s="31">
        <v>0.1371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3531.85</v>
      </c>
      <c r="D359" s="40">
        <v>3553.6166666666668</v>
      </c>
      <c r="E359" s="40">
        <v>3488.2333333333336</v>
      </c>
      <c r="F359" s="40">
        <v>3444.6166666666668</v>
      </c>
      <c r="G359" s="40">
        <v>3379.2333333333336</v>
      </c>
      <c r="H359" s="40">
        <v>3597.2333333333336</v>
      </c>
      <c r="I359" s="40">
        <v>3662.6166666666668</v>
      </c>
      <c r="J359" s="40">
        <v>3706.2333333333336</v>
      </c>
      <c r="K359" s="31">
        <v>3619</v>
      </c>
      <c r="L359" s="31">
        <v>3510</v>
      </c>
      <c r="M359" s="31">
        <v>2.5775100000000002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228.3</v>
      </c>
      <c r="D360" s="40">
        <v>228.81666666666669</v>
      </c>
      <c r="E360" s="40">
        <v>226.43333333333339</v>
      </c>
      <c r="F360" s="40">
        <v>224.56666666666669</v>
      </c>
      <c r="G360" s="40">
        <v>222.18333333333339</v>
      </c>
      <c r="H360" s="40">
        <v>230.68333333333339</v>
      </c>
      <c r="I360" s="40">
        <v>233.06666666666666</v>
      </c>
      <c r="J360" s="40">
        <v>234.93333333333339</v>
      </c>
      <c r="K360" s="31">
        <v>231.2</v>
      </c>
      <c r="L360" s="31">
        <v>226.95</v>
      </c>
      <c r="M360" s="31">
        <v>25.030329999999999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5765.75</v>
      </c>
      <c r="D361" s="40">
        <v>5798.25</v>
      </c>
      <c r="E361" s="40">
        <v>5724.5</v>
      </c>
      <c r="F361" s="40">
        <v>5683.25</v>
      </c>
      <c r="G361" s="40">
        <v>5609.5</v>
      </c>
      <c r="H361" s="40">
        <v>5839.5</v>
      </c>
      <c r="I361" s="40">
        <v>5913.25</v>
      </c>
      <c r="J361" s="40">
        <v>5954.5</v>
      </c>
      <c r="K361" s="31">
        <v>5872</v>
      </c>
      <c r="L361" s="31">
        <v>5757</v>
      </c>
      <c r="M361" s="31">
        <v>0.25658999999999998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246.4</v>
      </c>
      <c r="D362" s="40">
        <v>248.16666666666666</v>
      </c>
      <c r="E362" s="40">
        <v>243.2833333333333</v>
      </c>
      <c r="F362" s="40">
        <v>240.16666666666666</v>
      </c>
      <c r="G362" s="40">
        <v>235.2833333333333</v>
      </c>
      <c r="H362" s="40">
        <v>251.2833333333333</v>
      </c>
      <c r="I362" s="40">
        <v>256.16666666666669</v>
      </c>
      <c r="J362" s="40">
        <v>259.2833333333333</v>
      </c>
      <c r="K362" s="31">
        <v>253.05</v>
      </c>
      <c r="L362" s="31">
        <v>245.05</v>
      </c>
      <c r="M362" s="31">
        <v>9.1955299999999998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843.15</v>
      </c>
      <c r="D363" s="40">
        <v>848.11666666666667</v>
      </c>
      <c r="E363" s="40">
        <v>822.2833333333333</v>
      </c>
      <c r="F363" s="40">
        <v>801.41666666666663</v>
      </c>
      <c r="G363" s="40">
        <v>775.58333333333326</v>
      </c>
      <c r="H363" s="40">
        <v>868.98333333333335</v>
      </c>
      <c r="I363" s="40">
        <v>894.81666666666661</v>
      </c>
      <c r="J363" s="40">
        <v>915.68333333333339</v>
      </c>
      <c r="K363" s="31">
        <v>873.95</v>
      </c>
      <c r="L363" s="31">
        <v>827.25</v>
      </c>
      <c r="M363" s="31">
        <v>6.88164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2361.4499999999998</v>
      </c>
      <c r="D364" s="40">
        <v>2371.7833333333333</v>
      </c>
      <c r="E364" s="40">
        <v>2340.7166666666667</v>
      </c>
      <c r="F364" s="40">
        <v>2319.9833333333336</v>
      </c>
      <c r="G364" s="40">
        <v>2288.916666666667</v>
      </c>
      <c r="H364" s="40">
        <v>2392.5166666666664</v>
      </c>
      <c r="I364" s="40">
        <v>2423.583333333333</v>
      </c>
      <c r="J364" s="40">
        <v>2444.3166666666662</v>
      </c>
      <c r="K364" s="31">
        <v>2402.85</v>
      </c>
      <c r="L364" s="31">
        <v>2351.0500000000002</v>
      </c>
      <c r="M364" s="31">
        <v>2.8138200000000002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2503.5500000000002</v>
      </c>
      <c r="D365" s="40">
        <v>2542.7000000000003</v>
      </c>
      <c r="E365" s="40">
        <v>2453.4000000000005</v>
      </c>
      <c r="F365" s="40">
        <v>2403.2500000000005</v>
      </c>
      <c r="G365" s="40">
        <v>2313.9500000000007</v>
      </c>
      <c r="H365" s="40">
        <v>2592.8500000000004</v>
      </c>
      <c r="I365" s="40">
        <v>2682.1500000000005</v>
      </c>
      <c r="J365" s="40">
        <v>2732.3</v>
      </c>
      <c r="K365" s="31">
        <v>2632</v>
      </c>
      <c r="L365" s="31">
        <v>2492.5500000000002</v>
      </c>
      <c r="M365" s="31">
        <v>7.6788400000000001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946.4</v>
      </c>
      <c r="D366" s="40">
        <v>953.73333333333323</v>
      </c>
      <c r="E366" s="40">
        <v>931.66666666666652</v>
      </c>
      <c r="F366" s="40">
        <v>916.93333333333328</v>
      </c>
      <c r="G366" s="40">
        <v>894.86666666666656</v>
      </c>
      <c r="H366" s="40">
        <v>968.46666666666647</v>
      </c>
      <c r="I366" s="40">
        <v>990.5333333333333</v>
      </c>
      <c r="J366" s="40">
        <v>1005.2666666666664</v>
      </c>
      <c r="K366" s="31">
        <v>975.8</v>
      </c>
      <c r="L366" s="31">
        <v>939</v>
      </c>
      <c r="M366" s="31">
        <v>0.83784000000000003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2482.65</v>
      </c>
      <c r="D367" s="40">
        <v>2524.1166666666663</v>
      </c>
      <c r="E367" s="40">
        <v>2421.2333333333327</v>
      </c>
      <c r="F367" s="40">
        <v>2359.8166666666662</v>
      </c>
      <c r="G367" s="40">
        <v>2256.9333333333325</v>
      </c>
      <c r="H367" s="40">
        <v>2585.5333333333328</v>
      </c>
      <c r="I367" s="40">
        <v>2688.416666666667</v>
      </c>
      <c r="J367" s="40">
        <v>2749.833333333333</v>
      </c>
      <c r="K367" s="31">
        <v>2627</v>
      </c>
      <c r="L367" s="31">
        <v>2462.6999999999998</v>
      </c>
      <c r="M367" s="31">
        <v>17.563030000000001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1694.3</v>
      </c>
      <c r="D368" s="40">
        <v>1703.0333333333335</v>
      </c>
      <c r="E368" s="40">
        <v>1668.3166666666671</v>
      </c>
      <c r="F368" s="40">
        <v>1642.3333333333335</v>
      </c>
      <c r="G368" s="40">
        <v>1607.616666666667</v>
      </c>
      <c r="H368" s="40">
        <v>1729.0166666666671</v>
      </c>
      <c r="I368" s="40">
        <v>1763.7333333333338</v>
      </c>
      <c r="J368" s="40">
        <v>1789.7166666666672</v>
      </c>
      <c r="K368" s="31">
        <v>1737.75</v>
      </c>
      <c r="L368" s="31">
        <v>1677.05</v>
      </c>
      <c r="M368" s="31">
        <v>1.2604500000000001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133.44999999999999</v>
      </c>
      <c r="D369" s="40">
        <v>134.71666666666667</v>
      </c>
      <c r="E369" s="40">
        <v>131.23333333333335</v>
      </c>
      <c r="F369" s="40">
        <v>129.01666666666668</v>
      </c>
      <c r="G369" s="40">
        <v>125.53333333333336</v>
      </c>
      <c r="H369" s="40">
        <v>136.93333333333334</v>
      </c>
      <c r="I369" s="40">
        <v>140.41666666666663</v>
      </c>
      <c r="J369" s="40">
        <v>142.63333333333333</v>
      </c>
      <c r="K369" s="31">
        <v>138.19999999999999</v>
      </c>
      <c r="L369" s="31">
        <v>132.5</v>
      </c>
      <c r="M369" s="31">
        <v>48.94867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177</v>
      </c>
      <c r="D370" s="40">
        <v>177.1</v>
      </c>
      <c r="E370" s="40">
        <v>175</v>
      </c>
      <c r="F370" s="40">
        <v>173</v>
      </c>
      <c r="G370" s="40">
        <v>170.9</v>
      </c>
      <c r="H370" s="40">
        <v>179.1</v>
      </c>
      <c r="I370" s="40">
        <v>181.19999999999996</v>
      </c>
      <c r="J370" s="40">
        <v>183.2</v>
      </c>
      <c r="K370" s="31">
        <v>179.2</v>
      </c>
      <c r="L370" s="31">
        <v>175.1</v>
      </c>
      <c r="M370" s="31">
        <v>58.748019999999997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395.9</v>
      </c>
      <c r="D371" s="40">
        <v>401.09999999999997</v>
      </c>
      <c r="E371" s="40">
        <v>386.79999999999995</v>
      </c>
      <c r="F371" s="40">
        <v>377.7</v>
      </c>
      <c r="G371" s="40">
        <v>363.4</v>
      </c>
      <c r="H371" s="40">
        <v>410.19999999999993</v>
      </c>
      <c r="I371" s="40">
        <v>424.5</v>
      </c>
      <c r="J371" s="40">
        <v>433.59999999999991</v>
      </c>
      <c r="K371" s="31">
        <v>415.4</v>
      </c>
      <c r="L371" s="31">
        <v>392</v>
      </c>
      <c r="M371" s="31">
        <v>11.34714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685.85</v>
      </c>
      <c r="D372" s="40">
        <v>691.43333333333339</v>
      </c>
      <c r="E372" s="40">
        <v>674.91666666666674</v>
      </c>
      <c r="F372" s="40">
        <v>663.98333333333335</v>
      </c>
      <c r="G372" s="40">
        <v>647.4666666666667</v>
      </c>
      <c r="H372" s="40">
        <v>702.36666666666679</v>
      </c>
      <c r="I372" s="40">
        <v>718.88333333333344</v>
      </c>
      <c r="J372" s="40">
        <v>729.81666666666683</v>
      </c>
      <c r="K372" s="31">
        <v>707.95</v>
      </c>
      <c r="L372" s="31">
        <v>680.5</v>
      </c>
      <c r="M372" s="31">
        <v>2.7086000000000001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121.15</v>
      </c>
      <c r="D373" s="40">
        <v>122.21666666666665</v>
      </c>
      <c r="E373" s="40">
        <v>119.93333333333331</v>
      </c>
      <c r="F373" s="40">
        <v>118.71666666666665</v>
      </c>
      <c r="G373" s="40">
        <v>116.43333333333331</v>
      </c>
      <c r="H373" s="40">
        <v>123.43333333333331</v>
      </c>
      <c r="I373" s="40">
        <v>125.71666666666664</v>
      </c>
      <c r="J373" s="40">
        <v>126.93333333333331</v>
      </c>
      <c r="K373" s="31">
        <v>124.5</v>
      </c>
      <c r="L373" s="31">
        <v>121</v>
      </c>
      <c r="M373" s="31">
        <v>1.8646799999999999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5376.05</v>
      </c>
      <c r="D374" s="40">
        <v>5386.1</v>
      </c>
      <c r="E374" s="40">
        <v>5345.5500000000011</v>
      </c>
      <c r="F374" s="40">
        <v>5315.0500000000011</v>
      </c>
      <c r="G374" s="40">
        <v>5274.5000000000018</v>
      </c>
      <c r="H374" s="40">
        <v>5416.6</v>
      </c>
      <c r="I374" s="40">
        <v>5457.15</v>
      </c>
      <c r="J374" s="40">
        <v>5487.65</v>
      </c>
      <c r="K374" s="31">
        <v>5426.65</v>
      </c>
      <c r="L374" s="31">
        <v>5355.6</v>
      </c>
      <c r="M374" s="31">
        <v>7.4310000000000001E-2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13862.75</v>
      </c>
      <c r="D375" s="40">
        <v>13844.983333333332</v>
      </c>
      <c r="E375" s="40">
        <v>13762.816666666664</v>
      </c>
      <c r="F375" s="40">
        <v>13662.883333333331</v>
      </c>
      <c r="G375" s="40">
        <v>13580.716666666664</v>
      </c>
      <c r="H375" s="40">
        <v>13944.916666666664</v>
      </c>
      <c r="I375" s="40">
        <v>14027.083333333332</v>
      </c>
      <c r="J375" s="40">
        <v>14127.016666666665</v>
      </c>
      <c r="K375" s="31">
        <v>13927.15</v>
      </c>
      <c r="L375" s="31">
        <v>13745.05</v>
      </c>
      <c r="M375" s="31">
        <v>3.823E-2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38.1</v>
      </c>
      <c r="D376" s="40">
        <v>38.533333333333331</v>
      </c>
      <c r="E376" s="40">
        <v>37.566666666666663</v>
      </c>
      <c r="F376" s="40">
        <v>37.033333333333331</v>
      </c>
      <c r="G376" s="40">
        <v>36.066666666666663</v>
      </c>
      <c r="H376" s="40">
        <v>39.066666666666663</v>
      </c>
      <c r="I376" s="40">
        <v>40.033333333333331</v>
      </c>
      <c r="J376" s="40">
        <v>40.566666666666663</v>
      </c>
      <c r="K376" s="31">
        <v>39.5</v>
      </c>
      <c r="L376" s="31">
        <v>38</v>
      </c>
      <c r="M376" s="31">
        <v>494.54941000000002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941.05</v>
      </c>
      <c r="D377" s="40">
        <v>944.96666666666658</v>
      </c>
      <c r="E377" s="40">
        <v>910.03333333333319</v>
      </c>
      <c r="F377" s="40">
        <v>879.01666666666665</v>
      </c>
      <c r="G377" s="40">
        <v>844.08333333333326</v>
      </c>
      <c r="H377" s="40">
        <v>975.98333333333312</v>
      </c>
      <c r="I377" s="40">
        <v>1010.9166666666665</v>
      </c>
      <c r="J377" s="40">
        <v>1041.9333333333329</v>
      </c>
      <c r="K377" s="31">
        <v>979.9</v>
      </c>
      <c r="L377" s="31">
        <v>913.95</v>
      </c>
      <c r="M377" s="31">
        <v>4.4899100000000001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174</v>
      </c>
      <c r="D378" s="40">
        <v>176.75</v>
      </c>
      <c r="E378" s="40">
        <v>170.3</v>
      </c>
      <c r="F378" s="40">
        <v>166.60000000000002</v>
      </c>
      <c r="G378" s="40">
        <v>160.15000000000003</v>
      </c>
      <c r="H378" s="40">
        <v>180.45</v>
      </c>
      <c r="I378" s="40">
        <v>186.89999999999998</v>
      </c>
      <c r="J378" s="40">
        <v>190.59999999999997</v>
      </c>
      <c r="K378" s="31">
        <v>183.2</v>
      </c>
      <c r="L378" s="31">
        <v>173.05</v>
      </c>
      <c r="M378" s="31">
        <v>87.930819999999997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151.30000000000001</v>
      </c>
      <c r="D379" s="40">
        <v>152.88333333333333</v>
      </c>
      <c r="E379" s="40">
        <v>149.41666666666666</v>
      </c>
      <c r="F379" s="40">
        <v>147.53333333333333</v>
      </c>
      <c r="G379" s="40">
        <v>144.06666666666666</v>
      </c>
      <c r="H379" s="40">
        <v>154.76666666666665</v>
      </c>
      <c r="I379" s="40">
        <v>158.23333333333335</v>
      </c>
      <c r="J379" s="40">
        <v>160.11666666666665</v>
      </c>
      <c r="K379" s="31">
        <v>156.35</v>
      </c>
      <c r="L379" s="31">
        <v>151</v>
      </c>
      <c r="M379" s="31">
        <v>19.789750000000002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276.89999999999998</v>
      </c>
      <c r="D380" s="40">
        <v>276.3</v>
      </c>
      <c r="E380" s="40">
        <v>273.70000000000005</v>
      </c>
      <c r="F380" s="40">
        <v>270.50000000000006</v>
      </c>
      <c r="G380" s="40">
        <v>267.90000000000009</v>
      </c>
      <c r="H380" s="40">
        <v>279.5</v>
      </c>
      <c r="I380" s="40">
        <v>282.10000000000002</v>
      </c>
      <c r="J380" s="40">
        <v>285.29999999999995</v>
      </c>
      <c r="K380" s="31">
        <v>278.89999999999998</v>
      </c>
      <c r="L380" s="31">
        <v>273.10000000000002</v>
      </c>
      <c r="M380" s="31">
        <v>2.26376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931.05</v>
      </c>
      <c r="D381" s="40">
        <v>933.23333333333323</v>
      </c>
      <c r="E381" s="40">
        <v>901.46666666666647</v>
      </c>
      <c r="F381" s="40">
        <v>871.88333333333321</v>
      </c>
      <c r="G381" s="40">
        <v>840.11666666666645</v>
      </c>
      <c r="H381" s="40">
        <v>962.81666666666649</v>
      </c>
      <c r="I381" s="40">
        <v>994.58333333333314</v>
      </c>
      <c r="J381" s="40">
        <v>1024.1666666666665</v>
      </c>
      <c r="K381" s="31">
        <v>965</v>
      </c>
      <c r="L381" s="31">
        <v>903.65</v>
      </c>
      <c r="M381" s="31">
        <v>10.821440000000001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30.7</v>
      </c>
      <c r="D382" s="40">
        <v>31.233333333333334</v>
      </c>
      <c r="E382" s="40">
        <v>29.766666666666666</v>
      </c>
      <c r="F382" s="40">
        <v>28.833333333333332</v>
      </c>
      <c r="G382" s="40">
        <v>27.366666666666664</v>
      </c>
      <c r="H382" s="40">
        <v>32.166666666666671</v>
      </c>
      <c r="I382" s="40">
        <v>33.63333333333334</v>
      </c>
      <c r="J382" s="40">
        <v>34.56666666666667</v>
      </c>
      <c r="K382" s="31">
        <v>32.700000000000003</v>
      </c>
      <c r="L382" s="31">
        <v>30.3</v>
      </c>
      <c r="M382" s="31">
        <v>189.29052999999999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225.85</v>
      </c>
      <c r="D383" s="40">
        <v>229.61666666666667</v>
      </c>
      <c r="E383" s="40">
        <v>219.23333333333335</v>
      </c>
      <c r="F383" s="40">
        <v>212.61666666666667</v>
      </c>
      <c r="G383" s="40">
        <v>202.23333333333335</v>
      </c>
      <c r="H383" s="40">
        <v>236.23333333333335</v>
      </c>
      <c r="I383" s="40">
        <v>246.61666666666667</v>
      </c>
      <c r="J383" s="40">
        <v>253.23333333333335</v>
      </c>
      <c r="K383" s="31">
        <v>240</v>
      </c>
      <c r="L383" s="31">
        <v>223</v>
      </c>
      <c r="M383" s="31">
        <v>22.94801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580.4</v>
      </c>
      <c r="D384" s="40">
        <v>576.16666666666663</v>
      </c>
      <c r="E384" s="40">
        <v>569.43333333333328</v>
      </c>
      <c r="F384" s="40">
        <v>558.4666666666667</v>
      </c>
      <c r="G384" s="40">
        <v>551.73333333333335</v>
      </c>
      <c r="H384" s="40">
        <v>587.13333333333321</v>
      </c>
      <c r="I384" s="40">
        <v>593.86666666666656</v>
      </c>
      <c r="J384" s="40">
        <v>604.83333333333314</v>
      </c>
      <c r="K384" s="31">
        <v>582.9</v>
      </c>
      <c r="L384" s="31">
        <v>565.20000000000005</v>
      </c>
      <c r="M384" s="31">
        <v>1.7315400000000001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286.85000000000002</v>
      </c>
      <c r="D385" s="40">
        <v>288.5</v>
      </c>
      <c r="E385" s="40">
        <v>283.64999999999998</v>
      </c>
      <c r="F385" s="40">
        <v>280.45</v>
      </c>
      <c r="G385" s="40">
        <v>275.59999999999997</v>
      </c>
      <c r="H385" s="40">
        <v>291.7</v>
      </c>
      <c r="I385" s="40">
        <v>296.55</v>
      </c>
      <c r="J385" s="40">
        <v>299.75</v>
      </c>
      <c r="K385" s="31">
        <v>293.35000000000002</v>
      </c>
      <c r="L385" s="31">
        <v>285.3</v>
      </c>
      <c r="M385" s="31">
        <v>2.5800299999999998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73.150000000000006</v>
      </c>
      <c r="D386" s="40">
        <v>73.649999999999991</v>
      </c>
      <c r="E386" s="40">
        <v>71.699999999999989</v>
      </c>
      <c r="F386" s="40">
        <v>70.25</v>
      </c>
      <c r="G386" s="40">
        <v>68.3</v>
      </c>
      <c r="H386" s="40">
        <v>75.09999999999998</v>
      </c>
      <c r="I386" s="40">
        <v>77.05</v>
      </c>
      <c r="J386" s="40">
        <v>78.499999999999972</v>
      </c>
      <c r="K386" s="31">
        <v>75.599999999999994</v>
      </c>
      <c r="L386" s="31">
        <v>72.2</v>
      </c>
      <c r="M386" s="31">
        <v>15.03711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2173.9499999999998</v>
      </c>
      <c r="D387" s="40">
        <v>2172.9500000000003</v>
      </c>
      <c r="E387" s="40">
        <v>2141.0000000000005</v>
      </c>
      <c r="F387" s="40">
        <v>2108.0500000000002</v>
      </c>
      <c r="G387" s="40">
        <v>2076.1000000000004</v>
      </c>
      <c r="H387" s="40">
        <v>2205.9000000000005</v>
      </c>
      <c r="I387" s="40">
        <v>2237.8500000000004</v>
      </c>
      <c r="J387" s="40">
        <v>2270.8000000000006</v>
      </c>
      <c r="K387" s="31">
        <v>2204.9</v>
      </c>
      <c r="L387" s="31">
        <v>2140</v>
      </c>
      <c r="M387" s="31">
        <v>0.17143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411.2</v>
      </c>
      <c r="D388" s="40">
        <v>413.08333333333331</v>
      </c>
      <c r="E388" s="40">
        <v>408.16666666666663</v>
      </c>
      <c r="F388" s="40">
        <v>405.13333333333333</v>
      </c>
      <c r="G388" s="40">
        <v>400.21666666666664</v>
      </c>
      <c r="H388" s="40">
        <v>416.11666666666662</v>
      </c>
      <c r="I388" s="40">
        <v>421.03333333333325</v>
      </c>
      <c r="J388" s="40">
        <v>424.06666666666661</v>
      </c>
      <c r="K388" s="31">
        <v>418</v>
      </c>
      <c r="L388" s="31">
        <v>410.05</v>
      </c>
      <c r="M388" s="31">
        <v>3.1557599999999999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138.6</v>
      </c>
      <c r="D389" s="40">
        <v>139.78333333333333</v>
      </c>
      <c r="E389" s="40">
        <v>136.01666666666665</v>
      </c>
      <c r="F389" s="40">
        <v>133.43333333333331</v>
      </c>
      <c r="G389" s="40">
        <v>129.66666666666663</v>
      </c>
      <c r="H389" s="40">
        <v>142.36666666666667</v>
      </c>
      <c r="I389" s="40">
        <v>146.13333333333338</v>
      </c>
      <c r="J389" s="40">
        <v>148.7166666666667</v>
      </c>
      <c r="K389" s="31">
        <v>143.55000000000001</v>
      </c>
      <c r="L389" s="31">
        <v>137.19999999999999</v>
      </c>
      <c r="M389" s="31">
        <v>8.6490600000000004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1164.5</v>
      </c>
      <c r="D390" s="40">
        <v>1168.25</v>
      </c>
      <c r="E390" s="40">
        <v>1151.55</v>
      </c>
      <c r="F390" s="40">
        <v>1138.5999999999999</v>
      </c>
      <c r="G390" s="40">
        <v>1121.8999999999999</v>
      </c>
      <c r="H390" s="40">
        <v>1181.2</v>
      </c>
      <c r="I390" s="40">
        <v>1197.8999999999999</v>
      </c>
      <c r="J390" s="40">
        <v>1210.8500000000001</v>
      </c>
      <c r="K390" s="31">
        <v>1184.95</v>
      </c>
      <c r="L390" s="31">
        <v>1155.3</v>
      </c>
      <c r="M390" s="31">
        <v>2.7008100000000002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2394.35</v>
      </c>
      <c r="D391" s="40">
        <v>2394.2333333333331</v>
      </c>
      <c r="E391" s="40">
        <v>2370.1166666666663</v>
      </c>
      <c r="F391" s="40">
        <v>2345.8833333333332</v>
      </c>
      <c r="G391" s="40">
        <v>2321.7666666666664</v>
      </c>
      <c r="H391" s="40">
        <v>2418.4666666666662</v>
      </c>
      <c r="I391" s="40">
        <v>2442.583333333333</v>
      </c>
      <c r="J391" s="40">
        <v>2466.8166666666662</v>
      </c>
      <c r="K391" s="31">
        <v>2418.35</v>
      </c>
      <c r="L391" s="31">
        <v>2370</v>
      </c>
      <c r="M391" s="31">
        <v>54.363849999999999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122.8</v>
      </c>
      <c r="D392" s="40">
        <v>123.26666666666667</v>
      </c>
      <c r="E392" s="40">
        <v>121.53333333333333</v>
      </c>
      <c r="F392" s="40">
        <v>120.26666666666667</v>
      </c>
      <c r="G392" s="40">
        <v>118.53333333333333</v>
      </c>
      <c r="H392" s="40">
        <v>124.53333333333333</v>
      </c>
      <c r="I392" s="40">
        <v>126.26666666666665</v>
      </c>
      <c r="J392" s="40">
        <v>127.53333333333333</v>
      </c>
      <c r="K392" s="31">
        <v>125</v>
      </c>
      <c r="L392" s="31">
        <v>122</v>
      </c>
      <c r="M392" s="31">
        <v>0.51405999999999996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1421.6</v>
      </c>
      <c r="D393" s="40">
        <v>1436.5833333333333</v>
      </c>
      <c r="E393" s="40">
        <v>1396.0166666666664</v>
      </c>
      <c r="F393" s="40">
        <v>1370.4333333333332</v>
      </c>
      <c r="G393" s="40">
        <v>1329.8666666666663</v>
      </c>
      <c r="H393" s="40">
        <v>1462.1666666666665</v>
      </c>
      <c r="I393" s="40">
        <v>1502.7333333333336</v>
      </c>
      <c r="J393" s="40">
        <v>1528.3166666666666</v>
      </c>
      <c r="K393" s="31">
        <v>1477.15</v>
      </c>
      <c r="L393" s="31">
        <v>1411</v>
      </c>
      <c r="M393" s="31">
        <v>1.15334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1967.1</v>
      </c>
      <c r="D394" s="40">
        <v>1987.2166666666665</v>
      </c>
      <c r="E394" s="40">
        <v>1935.4333333333329</v>
      </c>
      <c r="F394" s="40">
        <v>1903.7666666666664</v>
      </c>
      <c r="G394" s="40">
        <v>1851.9833333333329</v>
      </c>
      <c r="H394" s="40">
        <v>2018.883333333333</v>
      </c>
      <c r="I394" s="40">
        <v>2070.6666666666661</v>
      </c>
      <c r="J394" s="40">
        <v>2102.333333333333</v>
      </c>
      <c r="K394" s="31">
        <v>2039</v>
      </c>
      <c r="L394" s="31">
        <v>1955.55</v>
      </c>
      <c r="M394" s="31">
        <v>3.3024800000000001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1072.3</v>
      </c>
      <c r="D395" s="40">
        <v>1067.75</v>
      </c>
      <c r="E395" s="40">
        <v>1058.5</v>
      </c>
      <c r="F395" s="40">
        <v>1044.7</v>
      </c>
      <c r="G395" s="40">
        <v>1035.45</v>
      </c>
      <c r="H395" s="40">
        <v>1081.55</v>
      </c>
      <c r="I395" s="40">
        <v>1090.8</v>
      </c>
      <c r="J395" s="40">
        <v>1104.5999999999999</v>
      </c>
      <c r="K395" s="31">
        <v>1077</v>
      </c>
      <c r="L395" s="31">
        <v>1053.95</v>
      </c>
      <c r="M395" s="31">
        <v>11.131679999999999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1177.5</v>
      </c>
      <c r="D396" s="40">
        <v>1183.3999999999999</v>
      </c>
      <c r="E396" s="40">
        <v>1168.0999999999997</v>
      </c>
      <c r="F396" s="40">
        <v>1158.6999999999998</v>
      </c>
      <c r="G396" s="40">
        <v>1143.3999999999996</v>
      </c>
      <c r="H396" s="40">
        <v>1192.7999999999997</v>
      </c>
      <c r="I396" s="40">
        <v>1208.0999999999999</v>
      </c>
      <c r="J396" s="40">
        <v>1217.4999999999998</v>
      </c>
      <c r="K396" s="31">
        <v>1198.7</v>
      </c>
      <c r="L396" s="31">
        <v>1174</v>
      </c>
      <c r="M396" s="31">
        <v>21.17784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463</v>
      </c>
      <c r="D397" s="40">
        <v>467.9666666666667</v>
      </c>
      <c r="E397" s="40">
        <v>455.93333333333339</v>
      </c>
      <c r="F397" s="40">
        <v>448.86666666666667</v>
      </c>
      <c r="G397" s="40">
        <v>436.83333333333337</v>
      </c>
      <c r="H397" s="40">
        <v>475.03333333333342</v>
      </c>
      <c r="I397" s="40">
        <v>487.06666666666672</v>
      </c>
      <c r="J397" s="40">
        <v>494.13333333333344</v>
      </c>
      <c r="K397" s="31">
        <v>480</v>
      </c>
      <c r="L397" s="31">
        <v>460.9</v>
      </c>
      <c r="M397" s="31">
        <v>0.75605999999999995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27.25</v>
      </c>
      <c r="D398" s="40">
        <v>27.283333333333331</v>
      </c>
      <c r="E398" s="40">
        <v>27.016666666666662</v>
      </c>
      <c r="F398" s="40">
        <v>26.783333333333331</v>
      </c>
      <c r="G398" s="40">
        <v>26.516666666666662</v>
      </c>
      <c r="H398" s="40">
        <v>27.516666666666662</v>
      </c>
      <c r="I398" s="40">
        <v>27.783333333333328</v>
      </c>
      <c r="J398" s="40">
        <v>28.016666666666662</v>
      </c>
      <c r="K398" s="31">
        <v>27.55</v>
      </c>
      <c r="L398" s="31">
        <v>27.05</v>
      </c>
      <c r="M398" s="31">
        <v>22.354600000000001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2955.55</v>
      </c>
      <c r="D399" s="40">
        <v>2952.2999999999997</v>
      </c>
      <c r="E399" s="40">
        <v>2914.5999999999995</v>
      </c>
      <c r="F399" s="40">
        <v>2873.6499999999996</v>
      </c>
      <c r="G399" s="40">
        <v>2835.9499999999994</v>
      </c>
      <c r="H399" s="40">
        <v>2993.2499999999995</v>
      </c>
      <c r="I399" s="40">
        <v>3030.9499999999994</v>
      </c>
      <c r="J399" s="40">
        <v>3071.8999999999996</v>
      </c>
      <c r="K399" s="31">
        <v>2990</v>
      </c>
      <c r="L399" s="31">
        <v>2911.35</v>
      </c>
      <c r="M399" s="31">
        <v>0.35691000000000001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10607.4</v>
      </c>
      <c r="D400" s="40">
        <v>10742.133333333333</v>
      </c>
      <c r="E400" s="40">
        <v>10385.266666666666</v>
      </c>
      <c r="F400" s="40">
        <v>10163.133333333333</v>
      </c>
      <c r="G400" s="40">
        <v>9806.2666666666664</v>
      </c>
      <c r="H400" s="40">
        <v>10964.266666666666</v>
      </c>
      <c r="I400" s="40">
        <v>11321.133333333331</v>
      </c>
      <c r="J400" s="40">
        <v>11543.266666666666</v>
      </c>
      <c r="K400" s="31">
        <v>11099</v>
      </c>
      <c r="L400" s="31">
        <v>10520</v>
      </c>
      <c r="M400" s="31">
        <v>3.5034299999999998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7831</v>
      </c>
      <c r="D401" s="40">
        <v>7871.4833333333336</v>
      </c>
      <c r="E401" s="40">
        <v>7762.8666666666668</v>
      </c>
      <c r="F401" s="40">
        <v>7694.7333333333336</v>
      </c>
      <c r="G401" s="40">
        <v>7586.1166666666668</v>
      </c>
      <c r="H401" s="40">
        <v>7939.6166666666668</v>
      </c>
      <c r="I401" s="40">
        <v>8048.2333333333336</v>
      </c>
      <c r="J401" s="40">
        <v>8116.3666666666668</v>
      </c>
      <c r="K401" s="31">
        <v>7980.1</v>
      </c>
      <c r="L401" s="31">
        <v>7803.35</v>
      </c>
      <c r="M401" s="31">
        <v>0.48759999999999998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7325.05</v>
      </c>
      <c r="D402" s="40">
        <v>7295.3999999999987</v>
      </c>
      <c r="E402" s="40">
        <v>7231.7999999999975</v>
      </c>
      <c r="F402" s="40">
        <v>7138.5499999999984</v>
      </c>
      <c r="G402" s="40">
        <v>7074.9499999999971</v>
      </c>
      <c r="H402" s="40">
        <v>7388.6499999999978</v>
      </c>
      <c r="I402" s="40">
        <v>7452.2499999999982</v>
      </c>
      <c r="J402" s="40">
        <v>7545.4999999999982</v>
      </c>
      <c r="K402" s="31">
        <v>7359</v>
      </c>
      <c r="L402" s="31">
        <v>7202.15</v>
      </c>
      <c r="M402" s="31">
        <v>4.5190000000000001E-2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</v>
      </c>
      <c r="D403" s="40">
        <v>117.64999999999999</v>
      </c>
      <c r="E403" s="40">
        <v>115.34999999999998</v>
      </c>
      <c r="F403" s="40">
        <v>113.69999999999999</v>
      </c>
      <c r="G403" s="40">
        <v>111.39999999999998</v>
      </c>
      <c r="H403" s="40">
        <v>119.29999999999998</v>
      </c>
      <c r="I403" s="40">
        <v>121.6</v>
      </c>
      <c r="J403" s="40">
        <v>123.24999999999999</v>
      </c>
      <c r="K403" s="31">
        <v>119.95</v>
      </c>
      <c r="L403" s="31">
        <v>116</v>
      </c>
      <c r="M403" s="31">
        <v>4.8921599999999996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214.75</v>
      </c>
      <c r="D404" s="40">
        <v>217.98333333333335</v>
      </c>
      <c r="E404" s="40">
        <v>210.56666666666669</v>
      </c>
      <c r="F404" s="40">
        <v>206.38333333333335</v>
      </c>
      <c r="G404" s="40">
        <v>198.9666666666667</v>
      </c>
      <c r="H404" s="40">
        <v>222.16666666666669</v>
      </c>
      <c r="I404" s="40">
        <v>229.58333333333331</v>
      </c>
      <c r="J404" s="40">
        <v>233.76666666666668</v>
      </c>
      <c r="K404" s="31">
        <v>225.4</v>
      </c>
      <c r="L404" s="31">
        <v>213.8</v>
      </c>
      <c r="M404" s="31">
        <v>8.33812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330.9</v>
      </c>
      <c r="D405" s="40">
        <v>335.06666666666666</v>
      </c>
      <c r="E405" s="40">
        <v>325.73333333333335</v>
      </c>
      <c r="F405" s="40">
        <v>320.56666666666666</v>
      </c>
      <c r="G405" s="40">
        <v>311.23333333333335</v>
      </c>
      <c r="H405" s="40">
        <v>340.23333333333335</v>
      </c>
      <c r="I405" s="40">
        <v>349.56666666666672</v>
      </c>
      <c r="J405" s="40">
        <v>354.73333333333335</v>
      </c>
      <c r="K405" s="31">
        <v>344.4</v>
      </c>
      <c r="L405" s="31">
        <v>329.9</v>
      </c>
      <c r="M405" s="31">
        <v>1.2819199999999999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2308.6</v>
      </c>
      <c r="D406" s="40">
        <v>2293.8666666666668</v>
      </c>
      <c r="E406" s="40">
        <v>2260.9833333333336</v>
      </c>
      <c r="F406" s="40">
        <v>2213.3666666666668</v>
      </c>
      <c r="G406" s="40">
        <v>2180.4833333333336</v>
      </c>
      <c r="H406" s="40">
        <v>2341.4833333333336</v>
      </c>
      <c r="I406" s="40">
        <v>2374.3666666666668</v>
      </c>
      <c r="J406" s="40">
        <v>2421.9833333333336</v>
      </c>
      <c r="K406" s="31">
        <v>2326.75</v>
      </c>
      <c r="L406" s="31">
        <v>2246.25</v>
      </c>
      <c r="M406" s="31">
        <v>0.26551999999999998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554.25</v>
      </c>
      <c r="D407" s="40">
        <v>560.25</v>
      </c>
      <c r="E407" s="40">
        <v>545</v>
      </c>
      <c r="F407" s="40">
        <v>535.75</v>
      </c>
      <c r="G407" s="40">
        <v>520.5</v>
      </c>
      <c r="H407" s="40">
        <v>569.5</v>
      </c>
      <c r="I407" s="40">
        <v>584.75</v>
      </c>
      <c r="J407" s="40">
        <v>594</v>
      </c>
      <c r="K407" s="31">
        <v>575.5</v>
      </c>
      <c r="L407" s="31">
        <v>551</v>
      </c>
      <c r="M407" s="31">
        <v>2.1464099999999999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114.05</v>
      </c>
      <c r="D408" s="40">
        <v>115.23333333333335</v>
      </c>
      <c r="E408" s="40">
        <v>111.9666666666667</v>
      </c>
      <c r="F408" s="40">
        <v>109.88333333333335</v>
      </c>
      <c r="G408" s="40">
        <v>106.6166666666667</v>
      </c>
      <c r="H408" s="40">
        <v>117.31666666666669</v>
      </c>
      <c r="I408" s="40">
        <v>120.58333333333334</v>
      </c>
      <c r="J408" s="40">
        <v>122.66666666666669</v>
      </c>
      <c r="K408" s="31">
        <v>118.5</v>
      </c>
      <c r="L408" s="31">
        <v>113.15</v>
      </c>
      <c r="M408" s="31">
        <v>49.905850000000001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248.85</v>
      </c>
      <c r="D409" s="40">
        <v>253.31666666666669</v>
      </c>
      <c r="E409" s="40">
        <v>242.63333333333338</v>
      </c>
      <c r="F409" s="40">
        <v>236.41666666666669</v>
      </c>
      <c r="G409" s="40">
        <v>225.73333333333338</v>
      </c>
      <c r="H409" s="40">
        <v>259.53333333333342</v>
      </c>
      <c r="I409" s="40">
        <v>270.2166666666667</v>
      </c>
      <c r="J409" s="40">
        <v>276.43333333333339</v>
      </c>
      <c r="K409" s="31">
        <v>264</v>
      </c>
      <c r="L409" s="31">
        <v>247.1</v>
      </c>
      <c r="M409" s="31">
        <v>1.8002499999999999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30101.9</v>
      </c>
      <c r="D410" s="40">
        <v>30213.383333333331</v>
      </c>
      <c r="E410" s="40">
        <v>29726.766666666663</v>
      </c>
      <c r="F410" s="40">
        <v>29351.633333333331</v>
      </c>
      <c r="G410" s="40">
        <v>28865.016666666663</v>
      </c>
      <c r="H410" s="40">
        <v>30588.516666666663</v>
      </c>
      <c r="I410" s="40">
        <v>31075.133333333331</v>
      </c>
      <c r="J410" s="40">
        <v>31450.266666666663</v>
      </c>
      <c r="K410" s="31">
        <v>30700</v>
      </c>
      <c r="L410" s="31">
        <v>29838.25</v>
      </c>
      <c r="M410" s="31">
        <v>0.52781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2369.35</v>
      </c>
      <c r="D411" s="40">
        <v>2367.9666666666667</v>
      </c>
      <c r="E411" s="40">
        <v>2341.3333333333335</v>
      </c>
      <c r="F411" s="40">
        <v>2313.3166666666666</v>
      </c>
      <c r="G411" s="40">
        <v>2286.6833333333334</v>
      </c>
      <c r="H411" s="40">
        <v>2395.9833333333336</v>
      </c>
      <c r="I411" s="40">
        <v>2422.6166666666668</v>
      </c>
      <c r="J411" s="40">
        <v>2450.6333333333337</v>
      </c>
      <c r="K411" s="31">
        <v>2394.6</v>
      </c>
      <c r="L411" s="31">
        <v>2339.9499999999998</v>
      </c>
      <c r="M411" s="31">
        <v>0.27940999999999999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1320.1</v>
      </c>
      <c r="D412" s="40">
        <v>1334.1333333333332</v>
      </c>
      <c r="E412" s="40">
        <v>1296.7166666666665</v>
      </c>
      <c r="F412" s="40">
        <v>1273.3333333333333</v>
      </c>
      <c r="G412" s="40">
        <v>1235.9166666666665</v>
      </c>
      <c r="H412" s="40">
        <v>1357.5166666666664</v>
      </c>
      <c r="I412" s="40">
        <v>1394.9333333333334</v>
      </c>
      <c r="J412" s="40">
        <v>1418.3166666666664</v>
      </c>
      <c r="K412" s="31">
        <v>1371.55</v>
      </c>
      <c r="L412" s="31">
        <v>1310.75</v>
      </c>
      <c r="M412" s="31">
        <v>9.5769000000000002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2136.25</v>
      </c>
      <c r="D413" s="40">
        <v>2152.8666666666668</v>
      </c>
      <c r="E413" s="40">
        <v>2103.9333333333334</v>
      </c>
      <c r="F413" s="40">
        <v>2071.6166666666668</v>
      </c>
      <c r="G413" s="40">
        <v>2022.6833333333334</v>
      </c>
      <c r="H413" s="40">
        <v>2185.1833333333334</v>
      </c>
      <c r="I413" s="40">
        <v>2234.1166666666668</v>
      </c>
      <c r="J413" s="40">
        <v>2266.4333333333334</v>
      </c>
      <c r="K413" s="31">
        <v>2201.8000000000002</v>
      </c>
      <c r="L413" s="31">
        <v>2120.5500000000002</v>
      </c>
      <c r="M413" s="31">
        <v>2.3098399999999999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699.5</v>
      </c>
      <c r="D414" s="40">
        <v>713.16666666666663</v>
      </c>
      <c r="E414" s="40">
        <v>680.33333333333326</v>
      </c>
      <c r="F414" s="40">
        <v>661.16666666666663</v>
      </c>
      <c r="G414" s="40">
        <v>628.33333333333326</v>
      </c>
      <c r="H414" s="40">
        <v>732.33333333333326</v>
      </c>
      <c r="I414" s="40">
        <v>765.16666666666652</v>
      </c>
      <c r="J414" s="40">
        <v>784.33333333333326</v>
      </c>
      <c r="K414" s="31">
        <v>746</v>
      </c>
      <c r="L414" s="31">
        <v>694</v>
      </c>
      <c r="M414" s="31">
        <v>2.7405599999999999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1928.05</v>
      </c>
      <c r="D415" s="40">
        <v>1935.2</v>
      </c>
      <c r="E415" s="40">
        <v>1896</v>
      </c>
      <c r="F415" s="40">
        <v>1863.95</v>
      </c>
      <c r="G415" s="40">
        <v>1824.75</v>
      </c>
      <c r="H415" s="40">
        <v>1967.25</v>
      </c>
      <c r="I415" s="40">
        <v>2006.4500000000003</v>
      </c>
      <c r="J415" s="40">
        <v>2038.5</v>
      </c>
      <c r="K415" s="31">
        <v>1974.4</v>
      </c>
      <c r="L415" s="31">
        <v>1903.15</v>
      </c>
      <c r="M415" s="31">
        <v>0.69306000000000001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1657.45</v>
      </c>
      <c r="D416" s="40">
        <v>1664.5833333333333</v>
      </c>
      <c r="E416" s="40">
        <v>1605.7666666666664</v>
      </c>
      <c r="F416" s="40">
        <v>1554.0833333333333</v>
      </c>
      <c r="G416" s="40">
        <v>1495.2666666666664</v>
      </c>
      <c r="H416" s="40">
        <v>1716.2666666666664</v>
      </c>
      <c r="I416" s="40">
        <v>1775.0833333333335</v>
      </c>
      <c r="J416" s="40">
        <v>1826.7666666666664</v>
      </c>
      <c r="K416" s="31">
        <v>1723.4</v>
      </c>
      <c r="L416" s="31">
        <v>1612.9</v>
      </c>
      <c r="M416" s="31">
        <v>1.0276000000000001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878.4</v>
      </c>
      <c r="D417" s="40">
        <v>880.73333333333323</v>
      </c>
      <c r="E417" s="40">
        <v>862.66666666666652</v>
      </c>
      <c r="F417" s="40">
        <v>846.93333333333328</v>
      </c>
      <c r="G417" s="40">
        <v>828.86666666666656</v>
      </c>
      <c r="H417" s="40">
        <v>896.46666666666647</v>
      </c>
      <c r="I417" s="40">
        <v>914.5333333333333</v>
      </c>
      <c r="J417" s="40">
        <v>930.26666666666642</v>
      </c>
      <c r="K417" s="31">
        <v>898.8</v>
      </c>
      <c r="L417" s="31">
        <v>865</v>
      </c>
      <c r="M417" s="31">
        <v>4.8682600000000003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605.79999999999995</v>
      </c>
      <c r="D418" s="40">
        <v>613.93333333333328</v>
      </c>
      <c r="E418" s="40">
        <v>592.86666666666656</v>
      </c>
      <c r="F418" s="40">
        <v>579.93333333333328</v>
      </c>
      <c r="G418" s="40">
        <v>558.86666666666656</v>
      </c>
      <c r="H418" s="40">
        <v>626.86666666666656</v>
      </c>
      <c r="I418" s="40">
        <v>647.93333333333339</v>
      </c>
      <c r="J418" s="40">
        <v>660.86666666666656</v>
      </c>
      <c r="K418" s="31">
        <v>635</v>
      </c>
      <c r="L418" s="31">
        <v>601</v>
      </c>
      <c r="M418" s="31">
        <v>0.80076999999999998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78.5</v>
      </c>
      <c r="D419" s="40">
        <v>79.583333333333329</v>
      </c>
      <c r="E419" s="40">
        <v>76.516666666666652</v>
      </c>
      <c r="F419" s="40">
        <v>74.533333333333317</v>
      </c>
      <c r="G419" s="40">
        <v>71.46666666666664</v>
      </c>
      <c r="H419" s="40">
        <v>81.566666666666663</v>
      </c>
      <c r="I419" s="40">
        <v>84.633333333333354</v>
      </c>
      <c r="J419" s="40">
        <v>86.616666666666674</v>
      </c>
      <c r="K419" s="31">
        <v>82.65</v>
      </c>
      <c r="L419" s="31">
        <v>77.599999999999994</v>
      </c>
      <c r="M419" s="31">
        <v>202.21190000000001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108.9</v>
      </c>
      <c r="D420" s="40">
        <v>109.60000000000001</v>
      </c>
      <c r="E420" s="40">
        <v>107.45000000000002</v>
      </c>
      <c r="F420" s="40">
        <v>106.00000000000001</v>
      </c>
      <c r="G420" s="40">
        <v>103.85000000000002</v>
      </c>
      <c r="H420" s="40">
        <v>111.05000000000001</v>
      </c>
      <c r="I420" s="40">
        <v>113.20000000000002</v>
      </c>
      <c r="J420" s="40">
        <v>114.65</v>
      </c>
      <c r="K420" s="31">
        <v>111.75</v>
      </c>
      <c r="L420" s="31">
        <v>108.15</v>
      </c>
      <c r="M420" s="31">
        <v>7.7924800000000003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437.45</v>
      </c>
      <c r="D421" s="40">
        <v>442.2</v>
      </c>
      <c r="E421" s="40">
        <v>430.9</v>
      </c>
      <c r="F421" s="40">
        <v>424.34999999999997</v>
      </c>
      <c r="G421" s="40">
        <v>413.04999999999995</v>
      </c>
      <c r="H421" s="40">
        <v>448.75</v>
      </c>
      <c r="I421" s="40">
        <v>460.05000000000007</v>
      </c>
      <c r="J421" s="40">
        <v>466.6</v>
      </c>
      <c r="K421" s="31">
        <v>453.5</v>
      </c>
      <c r="L421" s="31">
        <v>435.65</v>
      </c>
      <c r="M421" s="31">
        <v>183.76916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105.8</v>
      </c>
      <c r="D422" s="40">
        <v>108.01666666666667</v>
      </c>
      <c r="E422" s="40">
        <v>102.78333333333333</v>
      </c>
      <c r="F422" s="40">
        <v>99.766666666666666</v>
      </c>
      <c r="G422" s="40">
        <v>94.533333333333331</v>
      </c>
      <c r="H422" s="40">
        <v>111.03333333333333</v>
      </c>
      <c r="I422" s="40">
        <v>116.26666666666665</v>
      </c>
      <c r="J422" s="40">
        <v>119.28333333333333</v>
      </c>
      <c r="K422" s="31">
        <v>113.25</v>
      </c>
      <c r="L422" s="31">
        <v>105</v>
      </c>
      <c r="M422" s="31">
        <v>649.45986000000005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356.5</v>
      </c>
      <c r="D423" s="40">
        <v>361.38333333333338</v>
      </c>
      <c r="E423" s="40">
        <v>347.36666666666679</v>
      </c>
      <c r="F423" s="40">
        <v>338.23333333333341</v>
      </c>
      <c r="G423" s="40">
        <v>324.21666666666681</v>
      </c>
      <c r="H423" s="40">
        <v>370.51666666666677</v>
      </c>
      <c r="I423" s="40">
        <v>384.5333333333333</v>
      </c>
      <c r="J423" s="40">
        <v>393.66666666666674</v>
      </c>
      <c r="K423" s="31">
        <v>375.4</v>
      </c>
      <c r="L423" s="31">
        <v>352.25</v>
      </c>
      <c r="M423" s="31">
        <v>22.787130000000001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272.8</v>
      </c>
      <c r="D424" s="40">
        <v>274.28333333333336</v>
      </c>
      <c r="E424" s="40">
        <v>268.66666666666674</v>
      </c>
      <c r="F424" s="40">
        <v>264.53333333333336</v>
      </c>
      <c r="G424" s="40">
        <v>258.91666666666674</v>
      </c>
      <c r="H424" s="40">
        <v>278.41666666666674</v>
      </c>
      <c r="I424" s="40">
        <v>284.03333333333342</v>
      </c>
      <c r="J424" s="40">
        <v>288.16666666666674</v>
      </c>
      <c r="K424" s="31">
        <v>279.89999999999998</v>
      </c>
      <c r="L424" s="31">
        <v>270.14999999999998</v>
      </c>
      <c r="M424" s="31">
        <v>4.6407999999999996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585.35</v>
      </c>
      <c r="D425" s="40">
        <v>591.35</v>
      </c>
      <c r="E425" s="40">
        <v>575.5</v>
      </c>
      <c r="F425" s="40">
        <v>565.65</v>
      </c>
      <c r="G425" s="40">
        <v>549.79999999999995</v>
      </c>
      <c r="H425" s="40">
        <v>601.20000000000005</v>
      </c>
      <c r="I425" s="40">
        <v>617.05000000000018</v>
      </c>
      <c r="J425" s="40">
        <v>626.90000000000009</v>
      </c>
      <c r="K425" s="31">
        <v>607.20000000000005</v>
      </c>
      <c r="L425" s="31">
        <v>581.5</v>
      </c>
      <c r="M425" s="31">
        <v>5.6725300000000001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643.54999999999995</v>
      </c>
      <c r="D426" s="40">
        <v>648.5</v>
      </c>
      <c r="E426" s="40">
        <v>637.04999999999995</v>
      </c>
      <c r="F426" s="40">
        <v>630.54999999999995</v>
      </c>
      <c r="G426" s="40">
        <v>619.09999999999991</v>
      </c>
      <c r="H426" s="40">
        <v>655</v>
      </c>
      <c r="I426" s="40">
        <v>666.45</v>
      </c>
      <c r="J426" s="40">
        <v>672.95</v>
      </c>
      <c r="K426" s="31">
        <v>659.95</v>
      </c>
      <c r="L426" s="31">
        <v>642</v>
      </c>
      <c r="M426" s="31">
        <v>1.8610800000000001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400.05</v>
      </c>
      <c r="D427" s="40">
        <v>402.91666666666669</v>
      </c>
      <c r="E427" s="40">
        <v>396.13333333333338</v>
      </c>
      <c r="F427" s="40">
        <v>392.2166666666667</v>
      </c>
      <c r="G427" s="40">
        <v>385.43333333333339</v>
      </c>
      <c r="H427" s="40">
        <v>406.83333333333337</v>
      </c>
      <c r="I427" s="40">
        <v>413.61666666666667</v>
      </c>
      <c r="J427" s="40">
        <v>417.53333333333336</v>
      </c>
      <c r="K427" s="31">
        <v>409.7</v>
      </c>
      <c r="L427" s="31">
        <v>399</v>
      </c>
      <c r="M427" s="31">
        <v>3.4578899999999999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284.45</v>
      </c>
      <c r="D428" s="40">
        <v>286.40000000000003</v>
      </c>
      <c r="E428" s="40">
        <v>281.10000000000008</v>
      </c>
      <c r="F428" s="40">
        <v>277.75000000000006</v>
      </c>
      <c r="G428" s="40">
        <v>272.4500000000001</v>
      </c>
      <c r="H428" s="40">
        <v>289.75000000000006</v>
      </c>
      <c r="I428" s="40">
        <v>295.05</v>
      </c>
      <c r="J428" s="40">
        <v>298.40000000000003</v>
      </c>
      <c r="K428" s="31">
        <v>291.7</v>
      </c>
      <c r="L428" s="31">
        <v>283.05</v>
      </c>
      <c r="M428" s="31">
        <v>4.2766200000000003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756.5</v>
      </c>
      <c r="D429" s="40">
        <v>760.94999999999993</v>
      </c>
      <c r="E429" s="40">
        <v>747.14999999999986</v>
      </c>
      <c r="F429" s="40">
        <v>737.8</v>
      </c>
      <c r="G429" s="40">
        <v>723.99999999999989</v>
      </c>
      <c r="H429" s="40">
        <v>770.29999999999984</v>
      </c>
      <c r="I429" s="40">
        <v>784.0999999999998</v>
      </c>
      <c r="J429" s="40">
        <v>793.44999999999982</v>
      </c>
      <c r="K429" s="31">
        <v>774.75</v>
      </c>
      <c r="L429" s="31">
        <v>751.6</v>
      </c>
      <c r="M429" s="31">
        <v>22.063690000000001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488.1</v>
      </c>
      <c r="D430" s="40">
        <v>492.05</v>
      </c>
      <c r="E430" s="40">
        <v>479.15000000000003</v>
      </c>
      <c r="F430" s="40">
        <v>470.20000000000005</v>
      </c>
      <c r="G430" s="40">
        <v>457.30000000000007</v>
      </c>
      <c r="H430" s="40">
        <v>501</v>
      </c>
      <c r="I430" s="40">
        <v>513.9</v>
      </c>
      <c r="J430" s="40">
        <v>522.84999999999991</v>
      </c>
      <c r="K430" s="31">
        <v>504.95</v>
      </c>
      <c r="L430" s="31">
        <v>483.1</v>
      </c>
      <c r="M430" s="31">
        <v>15.66926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3459.15</v>
      </c>
      <c r="D431" s="40">
        <v>3464.2666666666664</v>
      </c>
      <c r="E431" s="40">
        <v>3428.5333333333328</v>
      </c>
      <c r="F431" s="40">
        <v>3397.9166666666665</v>
      </c>
      <c r="G431" s="40">
        <v>3362.1833333333329</v>
      </c>
      <c r="H431" s="40">
        <v>3494.8833333333328</v>
      </c>
      <c r="I431" s="40">
        <v>3530.6166666666663</v>
      </c>
      <c r="J431" s="40">
        <v>3561.2333333333327</v>
      </c>
      <c r="K431" s="31">
        <v>3500</v>
      </c>
      <c r="L431" s="31">
        <v>3433.65</v>
      </c>
      <c r="M431" s="31">
        <v>3.8649999999999997E-2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2424.35</v>
      </c>
      <c r="D432" s="40">
        <v>2427.2000000000003</v>
      </c>
      <c r="E432" s="40">
        <v>2399.5000000000005</v>
      </c>
      <c r="F432" s="40">
        <v>2374.65</v>
      </c>
      <c r="G432" s="40">
        <v>2346.9500000000003</v>
      </c>
      <c r="H432" s="40">
        <v>2452.0500000000006</v>
      </c>
      <c r="I432" s="40">
        <v>2479.7500000000005</v>
      </c>
      <c r="J432" s="40">
        <v>2504.6000000000008</v>
      </c>
      <c r="K432" s="31">
        <v>2454.9</v>
      </c>
      <c r="L432" s="31">
        <v>2402.35</v>
      </c>
      <c r="M432" s="31">
        <v>0.60096000000000005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924.7</v>
      </c>
      <c r="D433" s="40">
        <v>924.13333333333321</v>
      </c>
      <c r="E433" s="40">
        <v>899.36666666666645</v>
      </c>
      <c r="F433" s="40">
        <v>874.03333333333319</v>
      </c>
      <c r="G433" s="40">
        <v>849.26666666666642</v>
      </c>
      <c r="H433" s="40">
        <v>949.46666666666647</v>
      </c>
      <c r="I433" s="40">
        <v>974.23333333333335</v>
      </c>
      <c r="J433" s="40">
        <v>999.56666666666649</v>
      </c>
      <c r="K433" s="31">
        <v>948.9</v>
      </c>
      <c r="L433" s="31">
        <v>898.8</v>
      </c>
      <c r="M433" s="31">
        <v>2.5991499999999998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433.9</v>
      </c>
      <c r="D434" s="40">
        <v>433.0333333333333</v>
      </c>
      <c r="E434" s="40">
        <v>417.36666666666662</v>
      </c>
      <c r="F434" s="40">
        <v>400.83333333333331</v>
      </c>
      <c r="G434" s="40">
        <v>385.16666666666663</v>
      </c>
      <c r="H434" s="40">
        <v>449.56666666666661</v>
      </c>
      <c r="I434" s="40">
        <v>465.23333333333335</v>
      </c>
      <c r="J434" s="40">
        <v>481.76666666666659</v>
      </c>
      <c r="K434" s="31">
        <v>448.7</v>
      </c>
      <c r="L434" s="31">
        <v>416.5</v>
      </c>
      <c r="M434" s="31">
        <v>20.58277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321.55</v>
      </c>
      <c r="D435" s="40">
        <v>322.21666666666664</v>
      </c>
      <c r="E435" s="40">
        <v>315.43333333333328</v>
      </c>
      <c r="F435" s="40">
        <v>309.31666666666666</v>
      </c>
      <c r="G435" s="40">
        <v>302.5333333333333</v>
      </c>
      <c r="H435" s="40">
        <v>328.33333333333326</v>
      </c>
      <c r="I435" s="40">
        <v>335.11666666666667</v>
      </c>
      <c r="J435" s="40">
        <v>341.23333333333323</v>
      </c>
      <c r="K435" s="31">
        <v>329</v>
      </c>
      <c r="L435" s="31">
        <v>316.10000000000002</v>
      </c>
      <c r="M435" s="31">
        <v>1.41879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2240.4</v>
      </c>
      <c r="D436" s="40">
        <v>2229.9</v>
      </c>
      <c r="E436" s="40">
        <v>2201</v>
      </c>
      <c r="F436" s="40">
        <v>2161.6</v>
      </c>
      <c r="G436" s="40">
        <v>2132.6999999999998</v>
      </c>
      <c r="H436" s="40">
        <v>2269.3000000000002</v>
      </c>
      <c r="I436" s="40">
        <v>2298.2000000000007</v>
      </c>
      <c r="J436" s="40">
        <v>2337.6000000000004</v>
      </c>
      <c r="K436" s="31">
        <v>2258.8000000000002</v>
      </c>
      <c r="L436" s="31">
        <v>2190.5</v>
      </c>
      <c r="M436" s="31">
        <v>0.51420999999999994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695.85</v>
      </c>
      <c r="D437" s="40">
        <v>701.98333333333323</v>
      </c>
      <c r="E437" s="40">
        <v>684.96666666666647</v>
      </c>
      <c r="F437" s="40">
        <v>674.08333333333326</v>
      </c>
      <c r="G437" s="40">
        <v>657.06666666666649</v>
      </c>
      <c r="H437" s="40">
        <v>712.86666666666645</v>
      </c>
      <c r="I437" s="40">
        <v>729.8833333333331</v>
      </c>
      <c r="J437" s="40">
        <v>740.76666666666642</v>
      </c>
      <c r="K437" s="31">
        <v>719</v>
      </c>
      <c r="L437" s="31">
        <v>691.1</v>
      </c>
      <c r="M437" s="31">
        <v>0.59611000000000003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522.29999999999995</v>
      </c>
      <c r="D438" s="40">
        <v>522.73333333333323</v>
      </c>
      <c r="E438" s="40">
        <v>516.56666666666649</v>
      </c>
      <c r="F438" s="40">
        <v>510.83333333333326</v>
      </c>
      <c r="G438" s="40">
        <v>504.66666666666652</v>
      </c>
      <c r="H438" s="40">
        <v>528.46666666666647</v>
      </c>
      <c r="I438" s="40">
        <v>534.63333333333321</v>
      </c>
      <c r="J438" s="40">
        <v>540.36666666666645</v>
      </c>
      <c r="K438" s="31">
        <v>528.9</v>
      </c>
      <c r="L438" s="31">
        <v>517</v>
      </c>
      <c r="M438" s="31">
        <v>1.6227100000000001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6.5</v>
      </c>
      <c r="D439" s="40">
        <v>6.5166666666666666</v>
      </c>
      <c r="E439" s="40">
        <v>6.2833333333333332</v>
      </c>
      <c r="F439" s="40">
        <v>6.0666666666666664</v>
      </c>
      <c r="G439" s="40">
        <v>5.833333333333333</v>
      </c>
      <c r="H439" s="40">
        <v>6.7333333333333334</v>
      </c>
      <c r="I439" s="40">
        <v>6.9666666666666659</v>
      </c>
      <c r="J439" s="40">
        <v>7.1833333333333336</v>
      </c>
      <c r="K439" s="31">
        <v>6.75</v>
      </c>
      <c r="L439" s="31">
        <v>6.3</v>
      </c>
      <c r="M439" s="31">
        <v>560.59592999999995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128.25</v>
      </c>
      <c r="D440" s="40">
        <v>129.45000000000002</v>
      </c>
      <c r="E440" s="40">
        <v>126.70000000000005</v>
      </c>
      <c r="F440" s="40">
        <v>125.15000000000003</v>
      </c>
      <c r="G440" s="40">
        <v>122.40000000000006</v>
      </c>
      <c r="H440" s="40">
        <v>131.00000000000003</v>
      </c>
      <c r="I440" s="40">
        <v>133.74999999999997</v>
      </c>
      <c r="J440" s="40">
        <v>135.30000000000001</v>
      </c>
      <c r="K440" s="31">
        <v>132.19999999999999</v>
      </c>
      <c r="L440" s="31">
        <v>127.9</v>
      </c>
      <c r="M440" s="31">
        <v>0.73716000000000004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1002.65</v>
      </c>
      <c r="D441" s="40">
        <v>1007.0333333333334</v>
      </c>
      <c r="E441" s="40">
        <v>986.81666666666683</v>
      </c>
      <c r="F441" s="40">
        <v>970.98333333333346</v>
      </c>
      <c r="G441" s="40">
        <v>950.76666666666688</v>
      </c>
      <c r="H441" s="40">
        <v>1022.8666666666668</v>
      </c>
      <c r="I441" s="40">
        <v>1043.0833333333333</v>
      </c>
      <c r="J441" s="40">
        <v>1058.9166666666667</v>
      </c>
      <c r="K441" s="31">
        <v>1027.25</v>
      </c>
      <c r="L441" s="31">
        <v>991.2</v>
      </c>
      <c r="M441" s="31">
        <v>0.79747999999999997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643.54999999999995</v>
      </c>
      <c r="D442" s="40">
        <v>641.58333333333337</v>
      </c>
      <c r="E442" s="40">
        <v>633.9666666666667</v>
      </c>
      <c r="F442" s="40">
        <v>624.38333333333333</v>
      </c>
      <c r="G442" s="40">
        <v>616.76666666666665</v>
      </c>
      <c r="H442" s="40">
        <v>651.16666666666674</v>
      </c>
      <c r="I442" s="40">
        <v>658.7833333333333</v>
      </c>
      <c r="J442" s="40">
        <v>668.36666666666679</v>
      </c>
      <c r="K442" s="31">
        <v>649.20000000000005</v>
      </c>
      <c r="L442" s="31">
        <v>632</v>
      </c>
      <c r="M442" s="31">
        <v>6.8696799999999998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1500.45</v>
      </c>
      <c r="D443" s="40">
        <v>1503.5666666666666</v>
      </c>
      <c r="E443" s="40">
        <v>1482.1333333333332</v>
      </c>
      <c r="F443" s="40">
        <v>1463.8166666666666</v>
      </c>
      <c r="G443" s="40">
        <v>1442.3833333333332</v>
      </c>
      <c r="H443" s="40">
        <v>1521.8833333333332</v>
      </c>
      <c r="I443" s="40">
        <v>1543.3166666666666</v>
      </c>
      <c r="J443" s="40">
        <v>1561.6333333333332</v>
      </c>
      <c r="K443" s="31">
        <v>1525</v>
      </c>
      <c r="L443" s="31">
        <v>1485.25</v>
      </c>
      <c r="M443" s="31">
        <v>0.21970999999999999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629.1</v>
      </c>
      <c r="D444" s="40">
        <v>634.04999999999995</v>
      </c>
      <c r="E444" s="40">
        <v>619.09999999999991</v>
      </c>
      <c r="F444" s="40">
        <v>609.09999999999991</v>
      </c>
      <c r="G444" s="40">
        <v>594.14999999999986</v>
      </c>
      <c r="H444" s="40">
        <v>644.04999999999995</v>
      </c>
      <c r="I444" s="40">
        <v>659</v>
      </c>
      <c r="J444" s="40">
        <v>669</v>
      </c>
      <c r="K444" s="31">
        <v>649</v>
      </c>
      <c r="L444" s="31">
        <v>624.04999999999995</v>
      </c>
      <c r="M444" s="31">
        <v>0.30301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9045.25</v>
      </c>
      <c r="D445" s="40">
        <v>9081.4166666666661</v>
      </c>
      <c r="E445" s="40">
        <v>8963.8333333333321</v>
      </c>
      <c r="F445" s="40">
        <v>8882.4166666666661</v>
      </c>
      <c r="G445" s="40">
        <v>8764.8333333333321</v>
      </c>
      <c r="H445" s="40">
        <v>9162.8333333333321</v>
      </c>
      <c r="I445" s="40">
        <v>9280.4166666666642</v>
      </c>
      <c r="J445" s="40">
        <v>9361.8333333333321</v>
      </c>
      <c r="K445" s="31">
        <v>9199</v>
      </c>
      <c r="L445" s="31">
        <v>9000</v>
      </c>
      <c r="M445" s="31">
        <v>1.8030000000000001E-2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36.799999999999997</v>
      </c>
      <c r="D446" s="40">
        <v>37.35</v>
      </c>
      <c r="E446" s="40">
        <v>36.1</v>
      </c>
      <c r="F446" s="40">
        <v>35.4</v>
      </c>
      <c r="G446" s="40">
        <v>34.15</v>
      </c>
      <c r="H446" s="40">
        <v>38.050000000000004</v>
      </c>
      <c r="I446" s="40">
        <v>39.300000000000004</v>
      </c>
      <c r="J446" s="40">
        <v>40.000000000000007</v>
      </c>
      <c r="K446" s="31">
        <v>38.6</v>
      </c>
      <c r="L446" s="31">
        <v>36.65</v>
      </c>
      <c r="M446" s="31">
        <v>61.1374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545.4</v>
      </c>
      <c r="D447" s="40">
        <v>543.43333333333339</v>
      </c>
      <c r="E447" s="40">
        <v>537.11666666666679</v>
      </c>
      <c r="F447" s="40">
        <v>528.83333333333337</v>
      </c>
      <c r="G447" s="40">
        <v>522.51666666666677</v>
      </c>
      <c r="H447" s="40">
        <v>551.71666666666681</v>
      </c>
      <c r="I447" s="40">
        <v>558.03333333333342</v>
      </c>
      <c r="J447" s="40">
        <v>566.31666666666683</v>
      </c>
      <c r="K447" s="31">
        <v>549.75</v>
      </c>
      <c r="L447" s="31">
        <v>535.15</v>
      </c>
      <c r="M447" s="31">
        <v>13.6342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814.6</v>
      </c>
      <c r="D448" s="40">
        <v>824.5333333333333</v>
      </c>
      <c r="E448" s="40">
        <v>800.06666666666661</v>
      </c>
      <c r="F448" s="40">
        <v>785.5333333333333</v>
      </c>
      <c r="G448" s="40">
        <v>761.06666666666661</v>
      </c>
      <c r="H448" s="40">
        <v>839.06666666666661</v>
      </c>
      <c r="I448" s="40">
        <v>863.5333333333333</v>
      </c>
      <c r="J448" s="40">
        <v>878.06666666666661</v>
      </c>
      <c r="K448" s="31">
        <v>849</v>
      </c>
      <c r="L448" s="31">
        <v>810</v>
      </c>
      <c r="M448" s="31">
        <v>0.45741999999999999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18581.45</v>
      </c>
      <c r="D449" s="40">
        <v>18785.8</v>
      </c>
      <c r="E449" s="40">
        <v>18295.649999999998</v>
      </c>
      <c r="F449" s="40">
        <v>18009.849999999999</v>
      </c>
      <c r="G449" s="40">
        <v>17519.699999999997</v>
      </c>
      <c r="H449" s="40">
        <v>19071.599999999999</v>
      </c>
      <c r="I449" s="40">
        <v>19561.75</v>
      </c>
      <c r="J449" s="40">
        <v>19847.55</v>
      </c>
      <c r="K449" s="31">
        <v>19275.95</v>
      </c>
      <c r="L449" s="31">
        <v>18500</v>
      </c>
      <c r="M449" s="31">
        <v>2.2089999999999999E-2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799.75</v>
      </c>
      <c r="D450" s="40">
        <v>811.75</v>
      </c>
      <c r="E450" s="40">
        <v>783.5</v>
      </c>
      <c r="F450" s="40">
        <v>767.25</v>
      </c>
      <c r="G450" s="40">
        <v>739</v>
      </c>
      <c r="H450" s="40">
        <v>828</v>
      </c>
      <c r="I450" s="40">
        <v>856.25</v>
      </c>
      <c r="J450" s="40">
        <v>872.5</v>
      </c>
      <c r="K450" s="31">
        <v>840</v>
      </c>
      <c r="L450" s="31">
        <v>795.5</v>
      </c>
      <c r="M450" s="31">
        <v>26.784510000000001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202.2</v>
      </c>
      <c r="D451" s="40">
        <v>204.21666666666667</v>
      </c>
      <c r="E451" s="40">
        <v>199.08333333333334</v>
      </c>
      <c r="F451" s="40">
        <v>195.96666666666667</v>
      </c>
      <c r="G451" s="40">
        <v>190.83333333333334</v>
      </c>
      <c r="H451" s="40">
        <v>207.33333333333334</v>
      </c>
      <c r="I451" s="40">
        <v>212.46666666666667</v>
      </c>
      <c r="J451" s="40">
        <v>215.58333333333334</v>
      </c>
      <c r="K451" s="31">
        <v>209.35</v>
      </c>
      <c r="L451" s="31">
        <v>201.1</v>
      </c>
      <c r="M451" s="31">
        <v>12.8653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1396.35</v>
      </c>
      <c r="D452" s="40">
        <v>1412.1166666666668</v>
      </c>
      <c r="E452" s="40">
        <v>1364.2333333333336</v>
      </c>
      <c r="F452" s="40">
        <v>1332.1166666666668</v>
      </c>
      <c r="G452" s="40">
        <v>1284.2333333333336</v>
      </c>
      <c r="H452" s="40">
        <v>1444.2333333333336</v>
      </c>
      <c r="I452" s="40">
        <v>1492.1166666666668</v>
      </c>
      <c r="J452" s="40">
        <v>1524.2333333333336</v>
      </c>
      <c r="K452" s="31">
        <v>1460</v>
      </c>
      <c r="L452" s="31">
        <v>1380</v>
      </c>
      <c r="M452" s="31">
        <v>6.0878100000000002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3823.5</v>
      </c>
      <c r="D453" s="40">
        <v>3834.1166666666668</v>
      </c>
      <c r="E453" s="40">
        <v>3797.2333333333336</v>
      </c>
      <c r="F453" s="40">
        <v>3770.9666666666667</v>
      </c>
      <c r="G453" s="40">
        <v>3734.0833333333335</v>
      </c>
      <c r="H453" s="40">
        <v>3860.3833333333337</v>
      </c>
      <c r="I453" s="40">
        <v>3897.2666666666669</v>
      </c>
      <c r="J453" s="40">
        <v>3923.5333333333338</v>
      </c>
      <c r="K453" s="31">
        <v>3871</v>
      </c>
      <c r="L453" s="31">
        <v>3807.85</v>
      </c>
      <c r="M453" s="31">
        <v>20.02008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857</v>
      </c>
      <c r="D454" s="40">
        <v>862.98333333333323</v>
      </c>
      <c r="E454" s="40">
        <v>849.01666666666642</v>
      </c>
      <c r="F454" s="40">
        <v>841.03333333333319</v>
      </c>
      <c r="G454" s="40">
        <v>827.06666666666638</v>
      </c>
      <c r="H454" s="40">
        <v>870.96666666666647</v>
      </c>
      <c r="I454" s="40">
        <v>884.93333333333339</v>
      </c>
      <c r="J454" s="40">
        <v>892.91666666666652</v>
      </c>
      <c r="K454" s="31">
        <v>876.95</v>
      </c>
      <c r="L454" s="31">
        <v>855</v>
      </c>
      <c r="M454" s="31">
        <v>10.814500000000001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5831.7</v>
      </c>
      <c r="D455" s="40">
        <v>5713</v>
      </c>
      <c r="E455" s="40">
        <v>5471</v>
      </c>
      <c r="F455" s="40">
        <v>5110.3</v>
      </c>
      <c r="G455" s="40">
        <v>4868.3</v>
      </c>
      <c r="H455" s="40">
        <v>6073.7</v>
      </c>
      <c r="I455" s="40">
        <v>6315.7</v>
      </c>
      <c r="J455" s="40">
        <v>6676.4</v>
      </c>
      <c r="K455" s="31">
        <v>5955</v>
      </c>
      <c r="L455" s="31">
        <v>5352.3</v>
      </c>
      <c r="M455" s="31">
        <v>7.3012300000000003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1258.8</v>
      </c>
      <c r="D456" s="40">
        <v>1270.2666666666667</v>
      </c>
      <c r="E456" s="40">
        <v>1220.5333333333333</v>
      </c>
      <c r="F456" s="40">
        <v>1182.2666666666667</v>
      </c>
      <c r="G456" s="40">
        <v>1132.5333333333333</v>
      </c>
      <c r="H456" s="40">
        <v>1308.5333333333333</v>
      </c>
      <c r="I456" s="40">
        <v>1358.2666666666664</v>
      </c>
      <c r="J456" s="40">
        <v>1396.5333333333333</v>
      </c>
      <c r="K456" s="31">
        <v>1320</v>
      </c>
      <c r="L456" s="31">
        <v>1232</v>
      </c>
      <c r="M456" s="31">
        <v>0.93745999999999996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146.9</v>
      </c>
      <c r="D457" s="40">
        <v>146.30000000000001</v>
      </c>
      <c r="E457" s="40">
        <v>142.90000000000003</v>
      </c>
      <c r="F457" s="40">
        <v>138.90000000000003</v>
      </c>
      <c r="G457" s="40">
        <v>135.50000000000006</v>
      </c>
      <c r="H457" s="40">
        <v>150.30000000000001</v>
      </c>
      <c r="I457" s="40">
        <v>153.69999999999999</v>
      </c>
      <c r="J457" s="40">
        <v>157.69999999999999</v>
      </c>
      <c r="K457" s="31">
        <v>149.69999999999999</v>
      </c>
      <c r="L457" s="31">
        <v>142.30000000000001</v>
      </c>
      <c r="M457" s="31">
        <v>63.418689999999998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298.95</v>
      </c>
      <c r="D458" s="40">
        <v>302.16666666666669</v>
      </c>
      <c r="E458" s="40">
        <v>294.08333333333337</v>
      </c>
      <c r="F458" s="40">
        <v>289.2166666666667</v>
      </c>
      <c r="G458" s="40">
        <v>281.13333333333338</v>
      </c>
      <c r="H458" s="40">
        <v>307.03333333333336</v>
      </c>
      <c r="I458" s="40">
        <v>315.11666666666673</v>
      </c>
      <c r="J458" s="40">
        <v>319.98333333333335</v>
      </c>
      <c r="K458" s="31">
        <v>310.25</v>
      </c>
      <c r="L458" s="31">
        <v>297.3</v>
      </c>
      <c r="M458" s="31">
        <v>196.32687999999999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134.30000000000001</v>
      </c>
      <c r="D459" s="40">
        <v>135.61666666666665</v>
      </c>
      <c r="E459" s="40">
        <v>131.8833333333333</v>
      </c>
      <c r="F459" s="40">
        <v>129.46666666666664</v>
      </c>
      <c r="G459" s="40">
        <v>125.73333333333329</v>
      </c>
      <c r="H459" s="40">
        <v>138.0333333333333</v>
      </c>
      <c r="I459" s="40">
        <v>141.76666666666665</v>
      </c>
      <c r="J459" s="40">
        <v>144.18333333333331</v>
      </c>
      <c r="K459" s="31">
        <v>139.35</v>
      </c>
      <c r="L459" s="31">
        <v>133.19999999999999</v>
      </c>
      <c r="M459" s="31">
        <v>215.35092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1253.0999999999999</v>
      </c>
      <c r="D460" s="40">
        <v>1284.1166666666666</v>
      </c>
      <c r="E460" s="40">
        <v>1216.333333333333</v>
      </c>
      <c r="F460" s="40">
        <v>1179.5666666666664</v>
      </c>
      <c r="G460" s="40">
        <v>1111.7833333333328</v>
      </c>
      <c r="H460" s="40">
        <v>1320.8833333333332</v>
      </c>
      <c r="I460" s="40">
        <v>1388.6666666666665</v>
      </c>
      <c r="J460" s="40">
        <v>1425.4333333333334</v>
      </c>
      <c r="K460" s="31">
        <v>1351.9</v>
      </c>
      <c r="L460" s="31">
        <v>1247.3499999999999</v>
      </c>
      <c r="M460" s="31">
        <v>282.38412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4397.5</v>
      </c>
      <c r="D461" s="40">
        <v>4479.5166666666664</v>
      </c>
      <c r="E461" s="40">
        <v>4258.9833333333327</v>
      </c>
      <c r="F461" s="40">
        <v>4120.4666666666662</v>
      </c>
      <c r="G461" s="40">
        <v>3899.9333333333325</v>
      </c>
      <c r="H461" s="40">
        <v>4618.0333333333328</v>
      </c>
      <c r="I461" s="40">
        <v>4838.5666666666657</v>
      </c>
      <c r="J461" s="40">
        <v>4977.083333333333</v>
      </c>
      <c r="K461" s="31">
        <v>4700.05</v>
      </c>
      <c r="L461" s="31">
        <v>4341</v>
      </c>
      <c r="M461" s="31">
        <v>0.39013999999999999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1431.3</v>
      </c>
      <c r="D462" s="40">
        <v>1450.2666666666664</v>
      </c>
      <c r="E462" s="40">
        <v>1407.3833333333328</v>
      </c>
      <c r="F462" s="40">
        <v>1383.4666666666662</v>
      </c>
      <c r="G462" s="40">
        <v>1340.5833333333326</v>
      </c>
      <c r="H462" s="40">
        <v>1474.1833333333329</v>
      </c>
      <c r="I462" s="40">
        <v>1517.0666666666666</v>
      </c>
      <c r="J462" s="40">
        <v>1540.9833333333331</v>
      </c>
      <c r="K462" s="31">
        <v>1493.15</v>
      </c>
      <c r="L462" s="31">
        <v>1426.35</v>
      </c>
      <c r="M462" s="31">
        <v>25.26342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169.35</v>
      </c>
      <c r="D463" s="40">
        <v>170.5</v>
      </c>
      <c r="E463" s="40">
        <v>167.7</v>
      </c>
      <c r="F463" s="40">
        <v>166.04999999999998</v>
      </c>
      <c r="G463" s="40">
        <v>163.24999999999997</v>
      </c>
      <c r="H463" s="40">
        <v>172.15</v>
      </c>
      <c r="I463" s="40">
        <v>174.95000000000002</v>
      </c>
      <c r="J463" s="40">
        <v>176.60000000000002</v>
      </c>
      <c r="K463" s="31">
        <v>173.3</v>
      </c>
      <c r="L463" s="31">
        <v>168.85</v>
      </c>
      <c r="M463" s="31">
        <v>4.8565899999999997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980.85</v>
      </c>
      <c r="D464" s="40">
        <v>988.80000000000007</v>
      </c>
      <c r="E464" s="40">
        <v>965.00000000000011</v>
      </c>
      <c r="F464" s="40">
        <v>949.15000000000009</v>
      </c>
      <c r="G464" s="40">
        <v>925.35000000000014</v>
      </c>
      <c r="H464" s="40">
        <v>1004.6500000000001</v>
      </c>
      <c r="I464" s="40">
        <v>1028.45</v>
      </c>
      <c r="J464" s="40">
        <v>1044.3000000000002</v>
      </c>
      <c r="K464" s="31">
        <v>1012.6</v>
      </c>
      <c r="L464" s="31">
        <v>972.95</v>
      </c>
      <c r="M464" s="31">
        <v>2.97729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1463.85</v>
      </c>
      <c r="D465" s="40">
        <v>1460.5</v>
      </c>
      <c r="E465" s="40">
        <v>1447.45</v>
      </c>
      <c r="F465" s="40">
        <v>1431.05</v>
      </c>
      <c r="G465" s="40">
        <v>1418</v>
      </c>
      <c r="H465" s="40">
        <v>1476.9</v>
      </c>
      <c r="I465" s="40">
        <v>1489.9500000000003</v>
      </c>
      <c r="J465" s="40">
        <v>1506.3500000000001</v>
      </c>
      <c r="K465" s="31">
        <v>1473.55</v>
      </c>
      <c r="L465" s="31">
        <v>1444.1</v>
      </c>
      <c r="M465" s="31">
        <v>0.32016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1258.7</v>
      </c>
      <c r="D466" s="40">
        <v>1259.5999999999999</v>
      </c>
      <c r="E466" s="40">
        <v>1249.1999999999998</v>
      </c>
      <c r="F466" s="40">
        <v>1239.6999999999998</v>
      </c>
      <c r="G466" s="40">
        <v>1229.2999999999997</v>
      </c>
      <c r="H466" s="40">
        <v>1269.0999999999999</v>
      </c>
      <c r="I466" s="40">
        <v>1279.5</v>
      </c>
      <c r="J466" s="40">
        <v>1289</v>
      </c>
      <c r="K466" s="31">
        <v>1270</v>
      </c>
      <c r="L466" s="31">
        <v>1250.0999999999999</v>
      </c>
      <c r="M466" s="31">
        <v>0.52453000000000005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1803.25</v>
      </c>
      <c r="D467" s="40">
        <v>1767.4833333333333</v>
      </c>
      <c r="E467" s="40">
        <v>1692.0666666666666</v>
      </c>
      <c r="F467" s="40">
        <v>1580.8833333333332</v>
      </c>
      <c r="G467" s="40">
        <v>1505.4666666666665</v>
      </c>
      <c r="H467" s="40">
        <v>1878.6666666666667</v>
      </c>
      <c r="I467" s="40">
        <v>1954.0833333333333</v>
      </c>
      <c r="J467" s="40">
        <v>2065.2666666666669</v>
      </c>
      <c r="K467" s="31">
        <v>1842.9</v>
      </c>
      <c r="L467" s="31">
        <v>1656.3</v>
      </c>
      <c r="M467" s="31">
        <v>5.8836599999999999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2077.35</v>
      </c>
      <c r="D468" s="40">
        <v>2081.3000000000002</v>
      </c>
      <c r="E468" s="40">
        <v>2066.6000000000004</v>
      </c>
      <c r="F468" s="40">
        <v>2055.8500000000004</v>
      </c>
      <c r="G468" s="40">
        <v>2041.1500000000005</v>
      </c>
      <c r="H468" s="40">
        <v>2092.0500000000002</v>
      </c>
      <c r="I468" s="40">
        <v>2106.75</v>
      </c>
      <c r="J468" s="40">
        <v>2117.5</v>
      </c>
      <c r="K468" s="31">
        <v>2096</v>
      </c>
      <c r="L468" s="31">
        <v>2070.5500000000002</v>
      </c>
      <c r="M468" s="31">
        <v>4.1173799999999998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3057.85</v>
      </c>
      <c r="D469" s="40">
        <v>3071.6166666666663</v>
      </c>
      <c r="E469" s="40">
        <v>3023.7833333333328</v>
      </c>
      <c r="F469" s="40">
        <v>2989.7166666666667</v>
      </c>
      <c r="G469" s="40">
        <v>2941.8833333333332</v>
      </c>
      <c r="H469" s="40">
        <v>3105.6833333333325</v>
      </c>
      <c r="I469" s="40">
        <v>3153.5166666666655</v>
      </c>
      <c r="J469" s="40">
        <v>3187.5833333333321</v>
      </c>
      <c r="K469" s="31">
        <v>3119.45</v>
      </c>
      <c r="L469" s="31">
        <v>3037.55</v>
      </c>
      <c r="M469" s="31">
        <v>0.63780999999999999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484.5</v>
      </c>
      <c r="D470" s="40">
        <v>484.36666666666662</v>
      </c>
      <c r="E470" s="40">
        <v>474.73333333333323</v>
      </c>
      <c r="F470" s="40">
        <v>464.96666666666664</v>
      </c>
      <c r="G470" s="40">
        <v>455.33333333333326</v>
      </c>
      <c r="H470" s="40">
        <v>494.13333333333321</v>
      </c>
      <c r="I470" s="40">
        <v>503.76666666666654</v>
      </c>
      <c r="J470" s="40">
        <v>513.53333333333319</v>
      </c>
      <c r="K470" s="31">
        <v>494</v>
      </c>
      <c r="L470" s="31">
        <v>474.6</v>
      </c>
      <c r="M470" s="31">
        <v>11.26158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979.15</v>
      </c>
      <c r="D471" s="40">
        <v>978.19999999999993</v>
      </c>
      <c r="E471" s="40">
        <v>953.94999999999982</v>
      </c>
      <c r="F471" s="40">
        <v>928.74999999999989</v>
      </c>
      <c r="G471" s="40">
        <v>904.49999999999977</v>
      </c>
      <c r="H471" s="40">
        <v>1003.3999999999999</v>
      </c>
      <c r="I471" s="40">
        <v>1027.6500000000001</v>
      </c>
      <c r="J471" s="40">
        <v>1052.8499999999999</v>
      </c>
      <c r="K471" s="31">
        <v>1002.45</v>
      </c>
      <c r="L471" s="31">
        <v>953</v>
      </c>
      <c r="M471" s="31">
        <v>5.6947700000000001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24.1</v>
      </c>
      <c r="D472" s="40">
        <v>24.216666666666669</v>
      </c>
      <c r="E472" s="40">
        <v>23.633333333333336</v>
      </c>
      <c r="F472" s="40">
        <v>23.166666666666668</v>
      </c>
      <c r="G472" s="40">
        <v>22.583333333333336</v>
      </c>
      <c r="H472" s="40">
        <v>24.683333333333337</v>
      </c>
      <c r="I472" s="40">
        <v>25.266666666666666</v>
      </c>
      <c r="J472" s="40">
        <v>25.733333333333338</v>
      </c>
      <c r="K472" s="31">
        <v>24.8</v>
      </c>
      <c r="L472" s="31">
        <v>23.75</v>
      </c>
      <c r="M472" s="31">
        <v>159.64922999999999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135.05000000000001</v>
      </c>
      <c r="D473" s="40">
        <v>135.93333333333334</v>
      </c>
      <c r="E473" s="40">
        <v>132.16666666666669</v>
      </c>
      <c r="F473" s="40">
        <v>129.28333333333336</v>
      </c>
      <c r="G473" s="40">
        <v>125.51666666666671</v>
      </c>
      <c r="H473" s="40">
        <v>138.81666666666666</v>
      </c>
      <c r="I473" s="40">
        <v>142.58333333333331</v>
      </c>
      <c r="J473" s="40">
        <v>145.46666666666664</v>
      </c>
      <c r="K473" s="31">
        <v>139.69999999999999</v>
      </c>
      <c r="L473" s="31">
        <v>133.05000000000001</v>
      </c>
      <c r="M473" s="31">
        <v>1.40741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1513.7</v>
      </c>
      <c r="D474" s="40">
        <v>1508.4666666666665</v>
      </c>
      <c r="E474" s="40">
        <v>1468.2333333333329</v>
      </c>
      <c r="F474" s="40">
        <v>1422.7666666666664</v>
      </c>
      <c r="G474" s="40">
        <v>1382.5333333333328</v>
      </c>
      <c r="H474" s="40">
        <v>1553.9333333333329</v>
      </c>
      <c r="I474" s="40">
        <v>1594.1666666666665</v>
      </c>
      <c r="J474" s="40">
        <v>1639.633333333333</v>
      </c>
      <c r="K474" s="31">
        <v>1548.7</v>
      </c>
      <c r="L474" s="31">
        <v>1463</v>
      </c>
      <c r="M474" s="31">
        <v>2.0092500000000002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13.65</v>
      </c>
      <c r="D475" s="40">
        <v>13.700000000000001</v>
      </c>
      <c r="E475" s="40">
        <v>13.500000000000002</v>
      </c>
      <c r="F475" s="40">
        <v>13.350000000000001</v>
      </c>
      <c r="G475" s="40">
        <v>13.150000000000002</v>
      </c>
      <c r="H475" s="40">
        <v>13.850000000000001</v>
      </c>
      <c r="I475" s="40">
        <v>14.05</v>
      </c>
      <c r="J475" s="40">
        <v>14.200000000000001</v>
      </c>
      <c r="K475" s="31">
        <v>13.9</v>
      </c>
      <c r="L475" s="31">
        <v>13.55</v>
      </c>
      <c r="M475" s="31">
        <v>42.980690000000003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534.75</v>
      </c>
      <c r="D476" s="40">
        <v>539.75</v>
      </c>
      <c r="E476" s="40">
        <v>526.54999999999995</v>
      </c>
      <c r="F476" s="40">
        <v>518.34999999999991</v>
      </c>
      <c r="G476" s="40">
        <v>505.14999999999986</v>
      </c>
      <c r="H476" s="40">
        <v>547.95000000000005</v>
      </c>
      <c r="I476" s="40">
        <v>561.15000000000009</v>
      </c>
      <c r="J476" s="40">
        <v>569.35000000000014</v>
      </c>
      <c r="K476" s="31">
        <v>552.95000000000005</v>
      </c>
      <c r="L476" s="31">
        <v>531.54999999999995</v>
      </c>
      <c r="M476" s="31">
        <v>3.03966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705.6</v>
      </c>
      <c r="D477" s="40">
        <v>714.86666666666667</v>
      </c>
      <c r="E477" s="40">
        <v>691.73333333333335</v>
      </c>
      <c r="F477" s="40">
        <v>677.86666666666667</v>
      </c>
      <c r="G477" s="40">
        <v>654.73333333333335</v>
      </c>
      <c r="H477" s="40">
        <v>728.73333333333335</v>
      </c>
      <c r="I477" s="40">
        <v>751.86666666666679</v>
      </c>
      <c r="J477" s="40">
        <v>765.73333333333335</v>
      </c>
      <c r="K477" s="31">
        <v>738</v>
      </c>
      <c r="L477" s="31">
        <v>701</v>
      </c>
      <c r="M477" s="31">
        <v>30.821449999999999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1132.3499999999999</v>
      </c>
      <c r="D478" s="40">
        <v>1140.1333333333334</v>
      </c>
      <c r="E478" s="40">
        <v>1103.3666666666668</v>
      </c>
      <c r="F478" s="40">
        <v>1074.3833333333334</v>
      </c>
      <c r="G478" s="40">
        <v>1037.6166666666668</v>
      </c>
      <c r="H478" s="40">
        <v>1169.1166666666668</v>
      </c>
      <c r="I478" s="40">
        <v>1205.8833333333337</v>
      </c>
      <c r="J478" s="40">
        <v>1234.8666666666668</v>
      </c>
      <c r="K478" s="31">
        <v>1176.9000000000001</v>
      </c>
      <c r="L478" s="31">
        <v>1111.1500000000001</v>
      </c>
      <c r="M478" s="31">
        <v>1.1311800000000001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153.5</v>
      </c>
      <c r="D479" s="40">
        <v>155.61666666666667</v>
      </c>
      <c r="E479" s="40">
        <v>149.88333333333335</v>
      </c>
      <c r="F479" s="40">
        <v>146.26666666666668</v>
      </c>
      <c r="G479" s="40">
        <v>140.53333333333336</v>
      </c>
      <c r="H479" s="40">
        <v>159.23333333333335</v>
      </c>
      <c r="I479" s="40">
        <v>164.9666666666667</v>
      </c>
      <c r="J479" s="40">
        <v>168.58333333333334</v>
      </c>
      <c r="K479" s="31">
        <v>161.35</v>
      </c>
      <c r="L479" s="31">
        <v>152</v>
      </c>
      <c r="M479" s="31">
        <v>8.7874800000000004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20.149999999999999</v>
      </c>
      <c r="D480" s="40">
        <v>20.349999999999998</v>
      </c>
      <c r="E480" s="40">
        <v>19.799999999999997</v>
      </c>
      <c r="F480" s="40">
        <v>19.45</v>
      </c>
      <c r="G480" s="40">
        <v>18.899999999999999</v>
      </c>
      <c r="H480" s="40">
        <v>20.699999999999996</v>
      </c>
      <c r="I480" s="40">
        <v>21.25</v>
      </c>
      <c r="J480" s="40">
        <v>21.599999999999994</v>
      </c>
      <c r="K480" s="31">
        <v>20.9</v>
      </c>
      <c r="L480" s="31">
        <v>20</v>
      </c>
      <c r="M480" s="31">
        <v>26.533059999999999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7576</v>
      </c>
      <c r="D481" s="40">
        <v>7617.2666666666664</v>
      </c>
      <c r="E481" s="40">
        <v>7504.3833333333332</v>
      </c>
      <c r="F481" s="40">
        <v>7432.7666666666664</v>
      </c>
      <c r="G481" s="40">
        <v>7319.8833333333332</v>
      </c>
      <c r="H481" s="40">
        <v>7688.8833333333332</v>
      </c>
      <c r="I481" s="40">
        <v>7801.7666666666664</v>
      </c>
      <c r="J481" s="40">
        <v>7873.3833333333332</v>
      </c>
      <c r="K481" s="31">
        <v>7730.15</v>
      </c>
      <c r="L481" s="31">
        <v>7545.65</v>
      </c>
      <c r="M481" s="31">
        <v>2.9108100000000001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34.6</v>
      </c>
      <c r="D482" s="40">
        <v>34.966666666666669</v>
      </c>
      <c r="E482" s="40">
        <v>34.13333333333334</v>
      </c>
      <c r="F482" s="40">
        <v>33.666666666666671</v>
      </c>
      <c r="G482" s="40">
        <v>32.833333333333343</v>
      </c>
      <c r="H482" s="40">
        <v>35.433333333333337</v>
      </c>
      <c r="I482" s="40">
        <v>36.266666666666666</v>
      </c>
      <c r="J482" s="40">
        <v>36.733333333333334</v>
      </c>
      <c r="K482" s="31">
        <v>35.799999999999997</v>
      </c>
      <c r="L482" s="31">
        <v>34.5</v>
      </c>
      <c r="M482" s="31">
        <v>75.418490000000006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1555.2</v>
      </c>
      <c r="D483" s="40">
        <v>1571.6666666666667</v>
      </c>
      <c r="E483" s="40">
        <v>1523.8833333333334</v>
      </c>
      <c r="F483" s="40">
        <v>1492.5666666666666</v>
      </c>
      <c r="G483" s="40">
        <v>1444.7833333333333</v>
      </c>
      <c r="H483" s="40">
        <v>1602.9833333333336</v>
      </c>
      <c r="I483" s="40">
        <v>1650.7666666666669</v>
      </c>
      <c r="J483" s="40">
        <v>1682.0833333333337</v>
      </c>
      <c r="K483" s="31">
        <v>1619.45</v>
      </c>
      <c r="L483" s="31">
        <v>1540.35</v>
      </c>
      <c r="M483" s="31">
        <v>3.5984699999999998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738</v>
      </c>
      <c r="D484" s="40">
        <v>740.7833333333333</v>
      </c>
      <c r="E484" s="40">
        <v>729.71666666666658</v>
      </c>
      <c r="F484" s="40">
        <v>721.43333333333328</v>
      </c>
      <c r="G484" s="40">
        <v>710.36666666666656</v>
      </c>
      <c r="H484" s="40">
        <v>749.06666666666661</v>
      </c>
      <c r="I484" s="40">
        <v>760.13333333333321</v>
      </c>
      <c r="J484" s="40">
        <v>768.41666666666663</v>
      </c>
      <c r="K484" s="31">
        <v>751.85</v>
      </c>
      <c r="L484" s="31">
        <v>732.5</v>
      </c>
      <c r="M484" s="31">
        <v>16.324560000000002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254.25</v>
      </c>
      <c r="D485" s="40">
        <v>255.11666666666667</v>
      </c>
      <c r="E485" s="40">
        <v>248.23333333333335</v>
      </c>
      <c r="F485" s="40">
        <v>242.21666666666667</v>
      </c>
      <c r="G485" s="40">
        <v>235.33333333333334</v>
      </c>
      <c r="H485" s="40">
        <v>261.13333333333333</v>
      </c>
      <c r="I485" s="40">
        <v>268.01666666666665</v>
      </c>
      <c r="J485" s="40">
        <v>274.03333333333336</v>
      </c>
      <c r="K485" s="31">
        <v>262</v>
      </c>
      <c r="L485" s="31">
        <v>249.1</v>
      </c>
      <c r="M485" s="31">
        <v>15.486420000000001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3404.7</v>
      </c>
      <c r="D486" s="40">
        <v>3423.1333333333332</v>
      </c>
      <c r="E486" s="40">
        <v>3370.7666666666664</v>
      </c>
      <c r="F486" s="40">
        <v>3336.833333333333</v>
      </c>
      <c r="G486" s="40">
        <v>3284.4666666666662</v>
      </c>
      <c r="H486" s="40">
        <v>3457.0666666666666</v>
      </c>
      <c r="I486" s="40">
        <v>3509.4333333333334</v>
      </c>
      <c r="J486" s="40">
        <v>3543.3666666666668</v>
      </c>
      <c r="K486" s="31">
        <v>3475.5</v>
      </c>
      <c r="L486" s="31">
        <v>3389.2</v>
      </c>
      <c r="M486" s="31">
        <v>0.14005000000000001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490.6</v>
      </c>
      <c r="D487" s="40">
        <v>492.86666666666662</v>
      </c>
      <c r="E487" s="40">
        <v>483.03333333333325</v>
      </c>
      <c r="F487" s="40">
        <v>475.46666666666664</v>
      </c>
      <c r="G487" s="40">
        <v>465.63333333333327</v>
      </c>
      <c r="H487" s="40">
        <v>500.43333333333322</v>
      </c>
      <c r="I487" s="40">
        <v>510.26666666666659</v>
      </c>
      <c r="J487" s="40">
        <v>517.83333333333326</v>
      </c>
      <c r="K487" s="31">
        <v>502.7</v>
      </c>
      <c r="L487" s="31">
        <v>485.3</v>
      </c>
      <c r="M487" s="31">
        <v>5.48508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3462.8</v>
      </c>
      <c r="D488" s="40">
        <v>3480.2666666666664</v>
      </c>
      <c r="E488" s="40">
        <v>3433.5333333333328</v>
      </c>
      <c r="F488" s="40">
        <v>3404.2666666666664</v>
      </c>
      <c r="G488" s="40">
        <v>3357.5333333333328</v>
      </c>
      <c r="H488" s="40">
        <v>3509.5333333333328</v>
      </c>
      <c r="I488" s="40">
        <v>3556.2666666666664</v>
      </c>
      <c r="J488" s="40">
        <v>3585.5333333333328</v>
      </c>
      <c r="K488" s="31">
        <v>3527</v>
      </c>
      <c r="L488" s="31">
        <v>3451</v>
      </c>
      <c r="M488" s="31">
        <v>9.1230000000000006E-2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732.15</v>
      </c>
      <c r="D489" s="40">
        <v>741.38333333333333</v>
      </c>
      <c r="E489" s="40">
        <v>708.86666666666667</v>
      </c>
      <c r="F489" s="40">
        <v>685.58333333333337</v>
      </c>
      <c r="G489" s="40">
        <v>653.06666666666672</v>
      </c>
      <c r="H489" s="40">
        <v>764.66666666666663</v>
      </c>
      <c r="I489" s="40">
        <v>797.18333333333328</v>
      </c>
      <c r="J489" s="40">
        <v>820.46666666666658</v>
      </c>
      <c r="K489" s="31">
        <v>773.9</v>
      </c>
      <c r="L489" s="31">
        <v>718.1</v>
      </c>
      <c r="M489" s="31">
        <v>1.8539399999999999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40.450000000000003</v>
      </c>
      <c r="D490" s="40">
        <v>40.816666666666663</v>
      </c>
      <c r="E490" s="40">
        <v>39.733333333333327</v>
      </c>
      <c r="F490" s="40">
        <v>39.016666666666666</v>
      </c>
      <c r="G490" s="40">
        <v>37.93333333333333</v>
      </c>
      <c r="H490" s="40">
        <v>41.533333333333324</v>
      </c>
      <c r="I490" s="40">
        <v>42.616666666666667</v>
      </c>
      <c r="J490" s="40">
        <v>43.333333333333321</v>
      </c>
      <c r="K490" s="31">
        <v>41.9</v>
      </c>
      <c r="L490" s="31">
        <v>40.1</v>
      </c>
      <c r="M490" s="31">
        <v>29.1782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1381</v>
      </c>
      <c r="D491" s="40">
        <v>1392.8666666666668</v>
      </c>
      <c r="E491" s="40">
        <v>1359.7833333333335</v>
      </c>
      <c r="F491" s="40">
        <v>1338.5666666666668</v>
      </c>
      <c r="G491" s="40">
        <v>1305.4833333333336</v>
      </c>
      <c r="H491" s="40">
        <v>1414.0833333333335</v>
      </c>
      <c r="I491" s="40">
        <v>1447.1666666666665</v>
      </c>
      <c r="J491" s="40">
        <v>1468.3833333333334</v>
      </c>
      <c r="K491" s="31">
        <v>1425.95</v>
      </c>
      <c r="L491" s="31">
        <v>1371.65</v>
      </c>
      <c r="M491" s="31">
        <v>0.43585000000000002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1851.05</v>
      </c>
      <c r="D492" s="40">
        <v>1875.4666666666665</v>
      </c>
      <c r="E492" s="40">
        <v>1810.9333333333329</v>
      </c>
      <c r="F492" s="40">
        <v>1770.8166666666664</v>
      </c>
      <c r="G492" s="40">
        <v>1706.2833333333328</v>
      </c>
      <c r="H492" s="40">
        <v>1915.583333333333</v>
      </c>
      <c r="I492" s="40">
        <v>1980.1166666666663</v>
      </c>
      <c r="J492" s="40">
        <v>2020.2333333333331</v>
      </c>
      <c r="K492" s="31">
        <v>1940</v>
      </c>
      <c r="L492" s="31">
        <v>1835.35</v>
      </c>
      <c r="M492" s="31">
        <v>0.61123000000000005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298.95</v>
      </c>
      <c r="D493" s="40">
        <v>301.63333333333333</v>
      </c>
      <c r="E493" s="40">
        <v>295.31666666666666</v>
      </c>
      <c r="F493" s="40">
        <v>291.68333333333334</v>
      </c>
      <c r="G493" s="40">
        <v>285.36666666666667</v>
      </c>
      <c r="H493" s="40">
        <v>305.26666666666665</v>
      </c>
      <c r="I493" s="40">
        <v>311.58333333333326</v>
      </c>
      <c r="J493" s="40">
        <v>315.21666666666664</v>
      </c>
      <c r="K493" s="31">
        <v>307.95</v>
      </c>
      <c r="L493" s="31">
        <v>298</v>
      </c>
      <c r="M493" s="31">
        <v>2.9588700000000001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876.3</v>
      </c>
      <c r="D494" s="40">
        <v>885.38333333333333</v>
      </c>
      <c r="E494" s="40">
        <v>863.01666666666665</v>
      </c>
      <c r="F494" s="40">
        <v>849.73333333333335</v>
      </c>
      <c r="G494" s="40">
        <v>827.36666666666667</v>
      </c>
      <c r="H494" s="40">
        <v>898.66666666666663</v>
      </c>
      <c r="I494" s="40">
        <v>921.03333333333319</v>
      </c>
      <c r="J494" s="40">
        <v>934.31666666666661</v>
      </c>
      <c r="K494" s="31">
        <v>907.75</v>
      </c>
      <c r="L494" s="31">
        <v>872.1</v>
      </c>
      <c r="M494" s="31">
        <v>3.8503500000000002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286.55</v>
      </c>
      <c r="D495" s="40">
        <v>288.75</v>
      </c>
      <c r="E495" s="40">
        <v>282.2</v>
      </c>
      <c r="F495" s="40">
        <v>277.84999999999997</v>
      </c>
      <c r="G495" s="40">
        <v>271.29999999999995</v>
      </c>
      <c r="H495" s="40">
        <v>293.10000000000002</v>
      </c>
      <c r="I495" s="40">
        <v>299.64999999999998</v>
      </c>
      <c r="J495" s="40">
        <v>304.00000000000006</v>
      </c>
      <c r="K495" s="31">
        <v>295.3</v>
      </c>
      <c r="L495" s="31">
        <v>284.39999999999998</v>
      </c>
      <c r="M495" s="31">
        <v>131.57823999999999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3038.15</v>
      </c>
      <c r="D496" s="40">
        <v>3054.4166666666665</v>
      </c>
      <c r="E496" s="40">
        <v>2963.7333333333331</v>
      </c>
      <c r="F496" s="40">
        <v>2889.3166666666666</v>
      </c>
      <c r="G496" s="40">
        <v>2798.6333333333332</v>
      </c>
      <c r="H496" s="40">
        <v>3128.833333333333</v>
      </c>
      <c r="I496" s="40">
        <v>3219.5166666666664</v>
      </c>
      <c r="J496" s="40">
        <v>3293.9333333333329</v>
      </c>
      <c r="K496" s="31">
        <v>3145.1</v>
      </c>
      <c r="L496" s="31">
        <v>2980</v>
      </c>
      <c r="M496" s="31">
        <v>2.4284599999999998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1800.85</v>
      </c>
      <c r="D497" s="40">
        <v>1819.5333333333335</v>
      </c>
      <c r="E497" s="40">
        <v>1764.166666666667</v>
      </c>
      <c r="F497" s="40">
        <v>1727.4833333333333</v>
      </c>
      <c r="G497" s="40">
        <v>1672.1166666666668</v>
      </c>
      <c r="H497" s="40">
        <v>1856.2166666666672</v>
      </c>
      <c r="I497" s="40">
        <v>1911.5833333333335</v>
      </c>
      <c r="J497" s="40">
        <v>1948.2666666666673</v>
      </c>
      <c r="K497" s="31">
        <v>1874.9</v>
      </c>
      <c r="L497" s="31">
        <v>1782.85</v>
      </c>
      <c r="M497" s="31">
        <v>0.80857999999999997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10.75</v>
      </c>
      <c r="D498" s="40">
        <v>11.066666666666668</v>
      </c>
      <c r="E498" s="40">
        <v>10.283333333333337</v>
      </c>
      <c r="F498" s="40">
        <v>9.8166666666666682</v>
      </c>
      <c r="G498" s="40">
        <v>9.0333333333333368</v>
      </c>
      <c r="H498" s="40">
        <v>11.533333333333337</v>
      </c>
      <c r="I498" s="40">
        <v>12.316666666666668</v>
      </c>
      <c r="J498" s="40">
        <v>12.783333333333337</v>
      </c>
      <c r="K498" s="31">
        <v>11.85</v>
      </c>
      <c r="L498" s="31">
        <v>10.6</v>
      </c>
      <c r="M498" s="31">
        <v>6817.0792700000002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1221.0999999999999</v>
      </c>
      <c r="D499" s="40">
        <v>1229.8666666666668</v>
      </c>
      <c r="E499" s="40">
        <v>1207.7833333333335</v>
      </c>
      <c r="F499" s="40">
        <v>1194.4666666666667</v>
      </c>
      <c r="G499" s="40">
        <v>1172.3833333333334</v>
      </c>
      <c r="H499" s="40">
        <v>1243.1833333333336</v>
      </c>
      <c r="I499" s="40">
        <v>1265.2666666666667</v>
      </c>
      <c r="J499" s="40">
        <v>1278.5833333333337</v>
      </c>
      <c r="K499" s="31">
        <v>1251.95</v>
      </c>
      <c r="L499" s="31">
        <v>1216.55</v>
      </c>
      <c r="M499" s="31">
        <v>14.05843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7012.5</v>
      </c>
      <c r="D500" s="40">
        <v>7075.8</v>
      </c>
      <c r="E500" s="40">
        <v>6906.6</v>
      </c>
      <c r="F500" s="40">
        <v>6800.7</v>
      </c>
      <c r="G500" s="40">
        <v>6631.5</v>
      </c>
      <c r="H500" s="40">
        <v>7181.7000000000007</v>
      </c>
      <c r="I500" s="40">
        <v>7350.9</v>
      </c>
      <c r="J500" s="40">
        <v>7456.8000000000011</v>
      </c>
      <c r="K500" s="31">
        <v>7245</v>
      </c>
      <c r="L500" s="31">
        <v>6969.9</v>
      </c>
      <c r="M500" s="31">
        <v>4.5289999999999997E-2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122.45</v>
      </c>
      <c r="D501" s="40">
        <v>123.36666666666667</v>
      </c>
      <c r="E501" s="40">
        <v>120.83333333333334</v>
      </c>
      <c r="F501" s="40">
        <v>119.21666666666667</v>
      </c>
      <c r="G501" s="40">
        <v>116.68333333333334</v>
      </c>
      <c r="H501" s="40">
        <v>124.98333333333335</v>
      </c>
      <c r="I501" s="40">
        <v>127.51666666666668</v>
      </c>
      <c r="J501" s="40">
        <v>129.13333333333335</v>
      </c>
      <c r="K501" s="31">
        <v>125.9</v>
      </c>
      <c r="L501" s="31">
        <v>121.75</v>
      </c>
      <c r="M501" s="31">
        <v>20.33821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129.1</v>
      </c>
      <c r="D502" s="40">
        <v>129.70000000000002</v>
      </c>
      <c r="E502" s="40">
        <v>126.40000000000003</v>
      </c>
      <c r="F502" s="40">
        <v>123.70000000000002</v>
      </c>
      <c r="G502" s="40">
        <v>120.40000000000003</v>
      </c>
      <c r="H502" s="40">
        <v>132.40000000000003</v>
      </c>
      <c r="I502" s="40">
        <v>135.70000000000005</v>
      </c>
      <c r="J502" s="40">
        <v>138.40000000000003</v>
      </c>
      <c r="K502" s="31">
        <v>133</v>
      </c>
      <c r="L502" s="31">
        <v>127</v>
      </c>
      <c r="M502" s="31">
        <v>36.98301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550.29999999999995</v>
      </c>
      <c r="D503" s="40">
        <v>555.74999999999989</v>
      </c>
      <c r="E503" s="40">
        <v>527.0999999999998</v>
      </c>
      <c r="F503" s="40">
        <v>503.89999999999986</v>
      </c>
      <c r="G503" s="40">
        <v>475.24999999999977</v>
      </c>
      <c r="H503" s="40">
        <v>578.94999999999982</v>
      </c>
      <c r="I503" s="40">
        <v>607.59999999999991</v>
      </c>
      <c r="J503" s="40">
        <v>630.79999999999984</v>
      </c>
      <c r="K503" s="31">
        <v>584.4</v>
      </c>
      <c r="L503" s="31">
        <v>532.54999999999995</v>
      </c>
      <c r="M503" s="31">
        <v>2.5678899999999998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2289.9</v>
      </c>
      <c r="D504" s="40">
        <v>2263.9666666666667</v>
      </c>
      <c r="E504" s="40">
        <v>2230.9333333333334</v>
      </c>
      <c r="F504" s="40">
        <v>2171.9666666666667</v>
      </c>
      <c r="G504" s="40">
        <v>2138.9333333333334</v>
      </c>
      <c r="H504" s="40">
        <v>2322.9333333333334</v>
      </c>
      <c r="I504" s="40">
        <v>2355.9666666666672</v>
      </c>
      <c r="J504" s="40">
        <v>2414.9333333333334</v>
      </c>
      <c r="K504" s="31">
        <v>2297</v>
      </c>
      <c r="L504" s="31">
        <v>2205</v>
      </c>
      <c r="M504" s="31">
        <v>1.08196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662.5</v>
      </c>
      <c r="D505" s="40">
        <v>662.13333333333333</v>
      </c>
      <c r="E505" s="40">
        <v>653.76666666666665</v>
      </c>
      <c r="F505" s="40">
        <v>645.0333333333333</v>
      </c>
      <c r="G505" s="40">
        <v>636.66666666666663</v>
      </c>
      <c r="H505" s="40">
        <v>670.86666666666667</v>
      </c>
      <c r="I505" s="40">
        <v>679.23333333333323</v>
      </c>
      <c r="J505" s="40">
        <v>687.9666666666667</v>
      </c>
      <c r="K505" s="31">
        <v>670.5</v>
      </c>
      <c r="L505" s="31">
        <v>653.4</v>
      </c>
      <c r="M505" s="31">
        <v>45.464300000000001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431.3</v>
      </c>
      <c r="D506" s="40">
        <v>436.56666666666661</v>
      </c>
      <c r="E506" s="40">
        <v>421.13333333333321</v>
      </c>
      <c r="F506" s="40">
        <v>410.96666666666658</v>
      </c>
      <c r="G506" s="40">
        <v>395.53333333333319</v>
      </c>
      <c r="H506" s="40">
        <v>446.73333333333323</v>
      </c>
      <c r="I506" s="40">
        <v>462.16666666666663</v>
      </c>
      <c r="J506" s="40">
        <v>472.33333333333326</v>
      </c>
      <c r="K506" s="31">
        <v>452</v>
      </c>
      <c r="L506" s="31">
        <v>426.4</v>
      </c>
      <c r="M506" s="31">
        <v>6.3150700000000004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12.8</v>
      </c>
      <c r="D507" s="40">
        <v>13.083333333333334</v>
      </c>
      <c r="E507" s="40">
        <v>12.416666666666668</v>
      </c>
      <c r="F507" s="40">
        <v>12.033333333333333</v>
      </c>
      <c r="G507" s="40">
        <v>11.366666666666667</v>
      </c>
      <c r="H507" s="40">
        <v>13.466666666666669</v>
      </c>
      <c r="I507" s="40">
        <v>14.133333333333336</v>
      </c>
      <c r="J507" s="40">
        <v>14.516666666666669</v>
      </c>
      <c r="K507" s="31">
        <v>13.75</v>
      </c>
      <c r="L507" s="31">
        <v>12.7</v>
      </c>
      <c r="M507" s="31">
        <v>1806.81962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255.45</v>
      </c>
      <c r="D508" s="40">
        <v>257.7833333333333</v>
      </c>
      <c r="E508" s="40">
        <v>247.86666666666662</v>
      </c>
      <c r="F508" s="40">
        <v>240.2833333333333</v>
      </c>
      <c r="G508" s="40">
        <v>230.36666666666662</v>
      </c>
      <c r="H508" s="40">
        <v>265.36666666666662</v>
      </c>
      <c r="I508" s="40">
        <v>275.28333333333336</v>
      </c>
      <c r="J508" s="40">
        <v>282.86666666666662</v>
      </c>
      <c r="K508" s="31">
        <v>267.7</v>
      </c>
      <c r="L508" s="31">
        <v>250.2</v>
      </c>
      <c r="M508" s="31">
        <v>527.71510999999998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515.4</v>
      </c>
      <c r="D509" s="40">
        <v>519.91666666666663</v>
      </c>
      <c r="E509" s="40">
        <v>489.0333333333333</v>
      </c>
      <c r="F509" s="40">
        <v>462.66666666666669</v>
      </c>
      <c r="G509" s="40">
        <v>431.78333333333336</v>
      </c>
      <c r="H509" s="40">
        <v>546.2833333333333</v>
      </c>
      <c r="I509" s="40">
        <v>577.16666666666674</v>
      </c>
      <c r="J509" s="40">
        <v>603.53333333333319</v>
      </c>
      <c r="K509" s="31">
        <v>550.79999999999995</v>
      </c>
      <c r="L509" s="31">
        <v>493.55</v>
      </c>
      <c r="M509" s="31">
        <v>7.9192799999999997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2412.1999999999998</v>
      </c>
      <c r="D510" s="40">
        <v>2402.5666666666666</v>
      </c>
      <c r="E510" s="40">
        <v>2356.1333333333332</v>
      </c>
      <c r="F510" s="40">
        <v>2300.0666666666666</v>
      </c>
      <c r="G510" s="40">
        <v>2253.6333333333332</v>
      </c>
      <c r="H510" s="40">
        <v>2458.6333333333332</v>
      </c>
      <c r="I510" s="40">
        <v>2505.0666666666666</v>
      </c>
      <c r="J510" s="40">
        <v>2561.1333333333332</v>
      </c>
      <c r="K510" s="31">
        <v>2449</v>
      </c>
      <c r="L510" s="31">
        <v>2346.5</v>
      </c>
      <c r="M510" s="31">
        <v>0.41391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2312.9</v>
      </c>
      <c r="D511" s="40">
        <v>2332.6333333333332</v>
      </c>
      <c r="E511" s="40">
        <v>2280.2666666666664</v>
      </c>
      <c r="F511" s="40">
        <v>2247.6333333333332</v>
      </c>
      <c r="G511" s="40">
        <v>2195.2666666666664</v>
      </c>
      <c r="H511" s="40">
        <v>2365.2666666666664</v>
      </c>
      <c r="I511" s="40">
        <v>2417.6333333333332</v>
      </c>
      <c r="J511" s="40">
        <v>2450.2666666666664</v>
      </c>
      <c r="K511" s="31">
        <v>2385</v>
      </c>
      <c r="L511" s="31">
        <v>2300</v>
      </c>
      <c r="M511" s="31">
        <v>0.47893999999999998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89"/>
      <c r="B5" s="490"/>
      <c r="C5" s="489"/>
      <c r="D5" s="49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91" t="s">
        <v>589</v>
      </c>
      <c r="C7" s="490"/>
      <c r="D7" s="7">
        <f>Main!B10</f>
        <v>44460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44459</v>
      </c>
      <c r="B10" s="32">
        <v>539570</v>
      </c>
      <c r="C10" s="31" t="s">
        <v>1048</v>
      </c>
      <c r="D10" s="31" t="s">
        <v>1049</v>
      </c>
      <c r="E10" s="31" t="s">
        <v>599</v>
      </c>
      <c r="F10" s="90">
        <v>105600</v>
      </c>
      <c r="G10" s="32">
        <v>4.95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44459</v>
      </c>
      <c r="B11" s="32">
        <v>539773</v>
      </c>
      <c r="C11" s="31" t="s">
        <v>1050</v>
      </c>
      <c r="D11" s="31" t="s">
        <v>1051</v>
      </c>
      <c r="E11" s="31" t="s">
        <v>599</v>
      </c>
      <c r="F11" s="90">
        <v>250000</v>
      </c>
      <c r="G11" s="32">
        <v>3.01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44459</v>
      </c>
      <c r="B12" s="32">
        <v>539122</v>
      </c>
      <c r="C12" s="31" t="s">
        <v>1052</v>
      </c>
      <c r="D12" s="31" t="s">
        <v>1053</v>
      </c>
      <c r="E12" s="31" t="s">
        <v>598</v>
      </c>
      <c r="F12" s="90">
        <v>100019</v>
      </c>
      <c r="G12" s="32">
        <v>42.93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44459</v>
      </c>
      <c r="B13" s="32">
        <v>532386</v>
      </c>
      <c r="C13" s="31" t="s">
        <v>1054</v>
      </c>
      <c r="D13" s="31" t="s">
        <v>1055</v>
      </c>
      <c r="E13" s="31" t="s">
        <v>598</v>
      </c>
      <c r="F13" s="90">
        <v>110000</v>
      </c>
      <c r="G13" s="32">
        <v>27.2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44459</v>
      </c>
      <c r="B14" s="32">
        <v>532386</v>
      </c>
      <c r="C14" s="31" t="s">
        <v>1054</v>
      </c>
      <c r="D14" s="31" t="s">
        <v>1056</v>
      </c>
      <c r="E14" s="31" t="s">
        <v>598</v>
      </c>
      <c r="F14" s="90">
        <v>190000</v>
      </c>
      <c r="G14" s="32">
        <v>27.3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44459</v>
      </c>
      <c r="B15" s="32">
        <v>542934</v>
      </c>
      <c r="C15" s="31" t="s">
        <v>1057</v>
      </c>
      <c r="D15" s="31" t="s">
        <v>1058</v>
      </c>
      <c r="E15" s="31" t="s">
        <v>598</v>
      </c>
      <c r="F15" s="90">
        <v>50000</v>
      </c>
      <c r="G15" s="32">
        <v>75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44459</v>
      </c>
      <c r="B16" s="32">
        <v>542934</v>
      </c>
      <c r="C16" s="31" t="s">
        <v>1057</v>
      </c>
      <c r="D16" s="31" t="s">
        <v>1059</v>
      </c>
      <c r="E16" s="31" t="s">
        <v>599</v>
      </c>
      <c r="F16" s="90">
        <v>114000</v>
      </c>
      <c r="G16" s="32">
        <v>74.66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44459</v>
      </c>
      <c r="B17" s="32">
        <v>542934</v>
      </c>
      <c r="C17" s="31" t="s">
        <v>1057</v>
      </c>
      <c r="D17" s="31" t="s">
        <v>1060</v>
      </c>
      <c r="E17" s="31" t="s">
        <v>598</v>
      </c>
      <c r="F17" s="90">
        <v>60000</v>
      </c>
      <c r="G17" s="32">
        <v>74.42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44459</v>
      </c>
      <c r="B18" s="32">
        <v>530427</v>
      </c>
      <c r="C18" s="31" t="s">
        <v>1061</v>
      </c>
      <c r="D18" s="31" t="s">
        <v>1062</v>
      </c>
      <c r="E18" s="31" t="s">
        <v>598</v>
      </c>
      <c r="F18" s="90">
        <v>32483</v>
      </c>
      <c r="G18" s="32">
        <v>31.16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44459</v>
      </c>
      <c r="B19" s="32">
        <v>538965</v>
      </c>
      <c r="C19" s="31" t="s">
        <v>1063</v>
      </c>
      <c r="D19" s="31" t="s">
        <v>1064</v>
      </c>
      <c r="E19" s="31" t="s">
        <v>599</v>
      </c>
      <c r="F19" s="90">
        <v>45930</v>
      </c>
      <c r="G19" s="32">
        <v>27.21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44459</v>
      </c>
      <c r="B20" s="32">
        <v>542155</v>
      </c>
      <c r="C20" s="31" t="s">
        <v>1065</v>
      </c>
      <c r="D20" s="31" t="s">
        <v>1066</v>
      </c>
      <c r="E20" s="31" t="s">
        <v>599</v>
      </c>
      <c r="F20" s="90">
        <v>100000</v>
      </c>
      <c r="G20" s="32">
        <v>2.48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44459</v>
      </c>
      <c r="B21" s="32">
        <v>541299</v>
      </c>
      <c r="C21" s="31" t="s">
        <v>1067</v>
      </c>
      <c r="D21" s="31" t="s">
        <v>1068</v>
      </c>
      <c r="E21" s="31" t="s">
        <v>598</v>
      </c>
      <c r="F21" s="90">
        <v>28000</v>
      </c>
      <c r="G21" s="32">
        <v>24.31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44459</v>
      </c>
      <c r="B22" s="32">
        <v>542812</v>
      </c>
      <c r="C22" s="31" t="s">
        <v>389</v>
      </c>
      <c r="D22" s="31" t="s">
        <v>1069</v>
      </c>
      <c r="E22" s="31" t="s">
        <v>598</v>
      </c>
      <c r="F22" s="90">
        <v>2827590</v>
      </c>
      <c r="G22" s="32">
        <v>1672.3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44459</v>
      </c>
      <c r="B23" s="32">
        <v>542812</v>
      </c>
      <c r="C23" s="31" t="s">
        <v>389</v>
      </c>
      <c r="D23" s="31" t="s">
        <v>1070</v>
      </c>
      <c r="E23" s="31" t="s">
        <v>599</v>
      </c>
      <c r="F23" s="90">
        <v>808330</v>
      </c>
      <c r="G23" s="32">
        <v>1672.3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44459</v>
      </c>
      <c r="B24" s="32">
        <v>542812</v>
      </c>
      <c r="C24" s="31" t="s">
        <v>389</v>
      </c>
      <c r="D24" s="31" t="s">
        <v>1071</v>
      </c>
      <c r="E24" s="31" t="s">
        <v>599</v>
      </c>
      <c r="F24" s="90">
        <v>2019260</v>
      </c>
      <c r="G24" s="32">
        <v>1672.3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44459</v>
      </c>
      <c r="B25" s="32">
        <v>532764</v>
      </c>
      <c r="C25" s="31" t="s">
        <v>1072</v>
      </c>
      <c r="D25" s="31" t="s">
        <v>1073</v>
      </c>
      <c r="E25" s="31" t="s">
        <v>598</v>
      </c>
      <c r="F25" s="90">
        <v>491450</v>
      </c>
      <c r="G25" s="32">
        <v>148.5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44459</v>
      </c>
      <c r="B26" s="32">
        <v>532764</v>
      </c>
      <c r="C26" s="31" t="s">
        <v>1072</v>
      </c>
      <c r="D26" s="31" t="s">
        <v>1074</v>
      </c>
      <c r="E26" s="31" t="s">
        <v>598</v>
      </c>
      <c r="F26" s="90">
        <v>491450</v>
      </c>
      <c r="G26" s="32">
        <v>148.5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44459</v>
      </c>
      <c r="B27" s="32">
        <v>532764</v>
      </c>
      <c r="C27" s="31" t="s">
        <v>1072</v>
      </c>
      <c r="D27" s="31" t="s">
        <v>1075</v>
      </c>
      <c r="E27" s="31" t="s">
        <v>599</v>
      </c>
      <c r="F27" s="90">
        <v>982900</v>
      </c>
      <c r="G27" s="32">
        <v>148.5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44459</v>
      </c>
      <c r="B28" s="32">
        <v>539005</v>
      </c>
      <c r="C28" s="31" t="s">
        <v>1076</v>
      </c>
      <c r="D28" s="31" t="s">
        <v>1077</v>
      </c>
      <c r="E28" s="31" t="s">
        <v>598</v>
      </c>
      <c r="F28" s="90">
        <v>18000</v>
      </c>
      <c r="G28" s="32">
        <v>19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44459</v>
      </c>
      <c r="B29" s="32">
        <v>539005</v>
      </c>
      <c r="C29" s="31" t="s">
        <v>1076</v>
      </c>
      <c r="D29" s="31" t="s">
        <v>1078</v>
      </c>
      <c r="E29" s="31" t="s">
        <v>599</v>
      </c>
      <c r="F29" s="90">
        <v>100000</v>
      </c>
      <c r="G29" s="32">
        <v>19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44459</v>
      </c>
      <c r="B30" s="32">
        <v>539005</v>
      </c>
      <c r="C30" s="31" t="s">
        <v>1076</v>
      </c>
      <c r="D30" s="31" t="s">
        <v>1079</v>
      </c>
      <c r="E30" s="31" t="s">
        <v>598</v>
      </c>
      <c r="F30" s="90">
        <v>75389</v>
      </c>
      <c r="G30" s="32">
        <v>19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44459</v>
      </c>
      <c r="B31" s="32">
        <v>539910</v>
      </c>
      <c r="C31" s="31" t="s">
        <v>973</v>
      </c>
      <c r="D31" s="31" t="s">
        <v>1080</v>
      </c>
      <c r="E31" s="31" t="s">
        <v>598</v>
      </c>
      <c r="F31" s="90">
        <v>110000</v>
      </c>
      <c r="G31" s="32">
        <v>3.3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44459</v>
      </c>
      <c r="B32" s="32">
        <v>537669</v>
      </c>
      <c r="C32" s="31" t="s">
        <v>1081</v>
      </c>
      <c r="D32" s="31" t="s">
        <v>1082</v>
      </c>
      <c r="E32" s="31" t="s">
        <v>598</v>
      </c>
      <c r="F32" s="90">
        <v>54000</v>
      </c>
      <c r="G32" s="32">
        <v>38.5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44459</v>
      </c>
      <c r="B33" s="32">
        <v>537669</v>
      </c>
      <c r="C33" s="31" t="s">
        <v>1081</v>
      </c>
      <c r="D33" s="31" t="s">
        <v>1083</v>
      </c>
      <c r="E33" s="31" t="s">
        <v>599</v>
      </c>
      <c r="F33" s="90">
        <v>54000</v>
      </c>
      <c r="G33" s="32">
        <v>38.5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44459</v>
      </c>
      <c r="B34" s="32">
        <v>539767</v>
      </c>
      <c r="C34" s="31" t="s">
        <v>1023</v>
      </c>
      <c r="D34" s="31" t="s">
        <v>1084</v>
      </c>
      <c r="E34" s="31" t="s">
        <v>599</v>
      </c>
      <c r="F34" s="90">
        <v>26800</v>
      </c>
      <c r="G34" s="32">
        <v>16.899999999999999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44459</v>
      </c>
      <c r="B35" s="32">
        <v>539767</v>
      </c>
      <c r="C35" s="31" t="s">
        <v>1023</v>
      </c>
      <c r="D35" s="31" t="s">
        <v>1024</v>
      </c>
      <c r="E35" s="31" t="s">
        <v>598</v>
      </c>
      <c r="F35" s="90">
        <v>26826</v>
      </c>
      <c r="G35" s="32">
        <v>16.89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44459</v>
      </c>
      <c r="B36" s="32">
        <v>539767</v>
      </c>
      <c r="C36" s="31" t="s">
        <v>1023</v>
      </c>
      <c r="D36" s="31" t="s">
        <v>1024</v>
      </c>
      <c r="E36" s="31" t="s">
        <v>599</v>
      </c>
      <c r="F36" s="90">
        <v>17604</v>
      </c>
      <c r="G36" s="32">
        <v>15.82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44459</v>
      </c>
      <c r="B37" s="32">
        <v>543262</v>
      </c>
      <c r="C37" s="31" t="s">
        <v>1085</v>
      </c>
      <c r="D37" s="31" t="s">
        <v>1086</v>
      </c>
      <c r="E37" s="31" t="s">
        <v>599</v>
      </c>
      <c r="F37" s="90">
        <v>27000</v>
      </c>
      <c r="G37" s="32">
        <v>31.21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44459</v>
      </c>
      <c r="B38" s="32">
        <v>543351</v>
      </c>
      <c r="C38" s="31" t="s">
        <v>1033</v>
      </c>
      <c r="D38" s="31" t="s">
        <v>1034</v>
      </c>
      <c r="E38" s="31" t="s">
        <v>598</v>
      </c>
      <c r="F38" s="90">
        <v>14400</v>
      </c>
      <c r="G38" s="32">
        <v>73.5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44459</v>
      </c>
      <c r="B39" s="32">
        <v>543351</v>
      </c>
      <c r="C39" s="31" t="s">
        <v>1033</v>
      </c>
      <c r="D39" s="31" t="s">
        <v>1087</v>
      </c>
      <c r="E39" s="31" t="s">
        <v>598</v>
      </c>
      <c r="F39" s="90">
        <v>27200</v>
      </c>
      <c r="G39" s="32">
        <v>73.099999999999994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44459</v>
      </c>
      <c r="B40" s="32">
        <v>543351</v>
      </c>
      <c r="C40" s="31" t="s">
        <v>1033</v>
      </c>
      <c r="D40" s="31" t="s">
        <v>1088</v>
      </c>
      <c r="E40" s="31" t="s">
        <v>599</v>
      </c>
      <c r="F40" s="90">
        <v>14400</v>
      </c>
      <c r="G40" s="32">
        <v>73.459999999999994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44459</v>
      </c>
      <c r="B41" s="32">
        <v>539291</v>
      </c>
      <c r="C41" s="31" t="s">
        <v>1035</v>
      </c>
      <c r="D41" s="31" t="s">
        <v>1089</v>
      </c>
      <c r="E41" s="31" t="s">
        <v>598</v>
      </c>
      <c r="F41" s="90">
        <v>50000</v>
      </c>
      <c r="G41" s="32">
        <v>7.43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44459</v>
      </c>
      <c r="B42" s="32">
        <v>539291</v>
      </c>
      <c r="C42" s="31" t="s">
        <v>1035</v>
      </c>
      <c r="D42" s="31" t="s">
        <v>1089</v>
      </c>
      <c r="E42" s="31" t="s">
        <v>599</v>
      </c>
      <c r="F42" s="90">
        <v>50000</v>
      </c>
      <c r="G42" s="32">
        <v>7.49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44459</v>
      </c>
      <c r="B43" s="32">
        <v>539291</v>
      </c>
      <c r="C43" s="31" t="s">
        <v>1035</v>
      </c>
      <c r="D43" s="31" t="s">
        <v>1090</v>
      </c>
      <c r="E43" s="31" t="s">
        <v>599</v>
      </c>
      <c r="F43" s="90">
        <v>88600</v>
      </c>
      <c r="G43" s="32">
        <v>7.48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44459</v>
      </c>
      <c r="B44" s="32">
        <v>539291</v>
      </c>
      <c r="C44" s="31" t="s">
        <v>1035</v>
      </c>
      <c r="D44" s="31" t="s">
        <v>1091</v>
      </c>
      <c r="E44" s="31" t="s">
        <v>598</v>
      </c>
      <c r="F44" s="90">
        <v>30000</v>
      </c>
      <c r="G44" s="32">
        <v>7.52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44459</v>
      </c>
      <c r="B45" s="32">
        <v>533179</v>
      </c>
      <c r="C45" s="31" t="s">
        <v>487</v>
      </c>
      <c r="D45" s="31" t="s">
        <v>1092</v>
      </c>
      <c r="E45" s="31" t="s">
        <v>598</v>
      </c>
      <c r="F45" s="90">
        <v>402479</v>
      </c>
      <c r="G45" s="32">
        <v>3539.35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44459</v>
      </c>
      <c r="B46" s="32">
        <v>533179</v>
      </c>
      <c r="C46" s="31" t="s">
        <v>487</v>
      </c>
      <c r="D46" s="31" t="s">
        <v>1093</v>
      </c>
      <c r="E46" s="31" t="s">
        <v>599</v>
      </c>
      <c r="F46" s="90">
        <v>402479</v>
      </c>
      <c r="G46" s="32">
        <v>3539.35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44459</v>
      </c>
      <c r="B47" s="32">
        <v>539150</v>
      </c>
      <c r="C47" s="31" t="s">
        <v>486</v>
      </c>
      <c r="D47" s="31" t="s">
        <v>1092</v>
      </c>
      <c r="E47" s="31" t="s">
        <v>598</v>
      </c>
      <c r="F47" s="90">
        <v>4407843</v>
      </c>
      <c r="G47" s="32">
        <v>369.45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44459</v>
      </c>
      <c r="B48" s="32">
        <v>539150</v>
      </c>
      <c r="C48" s="31" t="s">
        <v>486</v>
      </c>
      <c r="D48" s="31" t="s">
        <v>1093</v>
      </c>
      <c r="E48" s="31" t="s">
        <v>599</v>
      </c>
      <c r="F48" s="90">
        <v>4407843</v>
      </c>
      <c r="G48" s="32">
        <v>369.45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44459</v>
      </c>
      <c r="B49" s="32">
        <v>501314</v>
      </c>
      <c r="C49" s="31" t="s">
        <v>1094</v>
      </c>
      <c r="D49" s="31" t="s">
        <v>1095</v>
      </c>
      <c r="E49" s="31" t="s">
        <v>599</v>
      </c>
      <c r="F49" s="90">
        <v>142700</v>
      </c>
      <c r="G49" s="32">
        <v>126.4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44459</v>
      </c>
      <c r="B50" s="32">
        <v>501314</v>
      </c>
      <c r="C50" s="31" t="s">
        <v>1094</v>
      </c>
      <c r="D50" s="31" t="s">
        <v>1096</v>
      </c>
      <c r="E50" s="31" t="s">
        <v>599</v>
      </c>
      <c r="F50" s="90">
        <v>146071</v>
      </c>
      <c r="G50" s="32">
        <v>126.5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44459</v>
      </c>
      <c r="B51" s="32">
        <v>543265</v>
      </c>
      <c r="C51" s="31" t="s">
        <v>1097</v>
      </c>
      <c r="D51" s="31" t="s">
        <v>1092</v>
      </c>
      <c r="E51" s="31" t="s">
        <v>598</v>
      </c>
      <c r="F51" s="90">
        <v>6963219</v>
      </c>
      <c r="G51" s="32">
        <v>130.65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44459</v>
      </c>
      <c r="B52" s="32">
        <v>543265</v>
      </c>
      <c r="C52" s="31" t="s">
        <v>1097</v>
      </c>
      <c r="D52" s="31" t="s">
        <v>1093</v>
      </c>
      <c r="E52" s="31" t="s">
        <v>599</v>
      </c>
      <c r="F52" s="90">
        <v>6963219</v>
      </c>
      <c r="G52" s="32">
        <v>130.65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44459</v>
      </c>
      <c r="B53" s="32">
        <v>533093</v>
      </c>
      <c r="C53" s="31" t="s">
        <v>1098</v>
      </c>
      <c r="D53" s="31" t="s">
        <v>1099</v>
      </c>
      <c r="E53" s="31" t="s">
        <v>598</v>
      </c>
      <c r="F53" s="90">
        <v>90694</v>
      </c>
      <c r="G53" s="32">
        <v>100.09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44459</v>
      </c>
      <c r="B54" s="32">
        <v>533093</v>
      </c>
      <c r="C54" s="31" t="s">
        <v>1098</v>
      </c>
      <c r="D54" s="31" t="s">
        <v>1099</v>
      </c>
      <c r="E54" s="31" t="s">
        <v>599</v>
      </c>
      <c r="F54" s="90">
        <v>694</v>
      </c>
      <c r="G54" s="32">
        <v>107.25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44459</v>
      </c>
      <c r="B55" s="32">
        <v>519191</v>
      </c>
      <c r="C55" s="31" t="s">
        <v>1100</v>
      </c>
      <c r="D55" s="31" t="s">
        <v>1101</v>
      </c>
      <c r="E55" s="31" t="s">
        <v>598</v>
      </c>
      <c r="F55" s="90">
        <v>26504</v>
      </c>
      <c r="G55" s="32">
        <v>26.71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44459</v>
      </c>
      <c r="B56" s="32">
        <v>543213</v>
      </c>
      <c r="C56" s="31" t="s">
        <v>508</v>
      </c>
      <c r="D56" s="31" t="s">
        <v>1092</v>
      </c>
      <c r="E56" s="31" t="s">
        <v>598</v>
      </c>
      <c r="F56" s="90">
        <v>666135</v>
      </c>
      <c r="G56" s="32">
        <v>1478.65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44459</v>
      </c>
      <c r="B57" s="32">
        <v>543213</v>
      </c>
      <c r="C57" s="31" t="s">
        <v>508</v>
      </c>
      <c r="D57" s="31" t="s">
        <v>1093</v>
      </c>
      <c r="E57" s="31" t="s">
        <v>599</v>
      </c>
      <c r="F57" s="90">
        <v>666135</v>
      </c>
      <c r="G57" s="32">
        <v>1478.65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44459</v>
      </c>
      <c r="B58" s="32">
        <v>502460</v>
      </c>
      <c r="C58" s="31" t="s">
        <v>1102</v>
      </c>
      <c r="D58" s="31" t="s">
        <v>1103</v>
      </c>
      <c r="E58" s="31" t="s">
        <v>599</v>
      </c>
      <c r="F58" s="90">
        <v>25000</v>
      </c>
      <c r="G58" s="32">
        <v>41.55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44459</v>
      </c>
      <c r="B59" s="32">
        <v>539217</v>
      </c>
      <c r="C59" s="31" t="s">
        <v>1104</v>
      </c>
      <c r="D59" s="31" t="s">
        <v>1105</v>
      </c>
      <c r="E59" s="31" t="s">
        <v>599</v>
      </c>
      <c r="F59" s="90">
        <v>455157</v>
      </c>
      <c r="G59" s="32">
        <v>3.62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44459</v>
      </c>
      <c r="B60" s="32">
        <v>539406</v>
      </c>
      <c r="C60" s="31" t="s">
        <v>1106</v>
      </c>
      <c r="D60" s="31" t="s">
        <v>1107</v>
      </c>
      <c r="E60" s="31" t="s">
        <v>599</v>
      </c>
      <c r="F60" s="90">
        <v>9200</v>
      </c>
      <c r="G60" s="32">
        <v>35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44459</v>
      </c>
      <c r="B61" s="32">
        <v>539406</v>
      </c>
      <c r="C61" s="31" t="s">
        <v>1106</v>
      </c>
      <c r="D61" s="31" t="s">
        <v>1108</v>
      </c>
      <c r="E61" s="31" t="s">
        <v>599</v>
      </c>
      <c r="F61" s="90">
        <v>10000</v>
      </c>
      <c r="G61" s="32">
        <v>34.92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44459</v>
      </c>
      <c r="B62" s="32">
        <v>539406</v>
      </c>
      <c r="C62" s="20" t="s">
        <v>1106</v>
      </c>
      <c r="D62" s="20" t="s">
        <v>1109</v>
      </c>
      <c r="E62" s="31" t="s">
        <v>598</v>
      </c>
      <c r="F62" s="90">
        <v>25000</v>
      </c>
      <c r="G62" s="32">
        <v>35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44459</v>
      </c>
      <c r="B63" s="32">
        <v>539406</v>
      </c>
      <c r="C63" s="31" t="s">
        <v>1106</v>
      </c>
      <c r="D63" s="31" t="s">
        <v>1110</v>
      </c>
      <c r="E63" s="31" t="s">
        <v>598</v>
      </c>
      <c r="F63" s="90">
        <v>150000</v>
      </c>
      <c r="G63" s="32">
        <v>35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44459</v>
      </c>
      <c r="B64" s="32">
        <v>539406</v>
      </c>
      <c r="C64" s="31" t="s">
        <v>1106</v>
      </c>
      <c r="D64" s="31" t="s">
        <v>1111</v>
      </c>
      <c r="E64" s="31" t="s">
        <v>599</v>
      </c>
      <c r="F64" s="90">
        <v>25000</v>
      </c>
      <c r="G64" s="32">
        <v>35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44459</v>
      </c>
      <c r="B65" s="32">
        <v>539406</v>
      </c>
      <c r="C65" s="31" t="s">
        <v>1106</v>
      </c>
      <c r="D65" s="31" t="s">
        <v>1112</v>
      </c>
      <c r="E65" s="31" t="s">
        <v>599</v>
      </c>
      <c r="F65" s="90">
        <v>29320</v>
      </c>
      <c r="G65" s="32">
        <v>35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44459</v>
      </c>
      <c r="B66" s="32">
        <v>539406</v>
      </c>
      <c r="C66" s="31" t="s">
        <v>1106</v>
      </c>
      <c r="D66" s="31" t="s">
        <v>1113</v>
      </c>
      <c r="E66" s="31" t="s">
        <v>599</v>
      </c>
      <c r="F66" s="90">
        <v>9200</v>
      </c>
      <c r="G66" s="32">
        <v>35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44459</v>
      </c>
      <c r="B67" s="32">
        <v>539406</v>
      </c>
      <c r="C67" s="31" t="s">
        <v>1106</v>
      </c>
      <c r="D67" s="31" t="s">
        <v>1114</v>
      </c>
      <c r="E67" s="31" t="s">
        <v>599</v>
      </c>
      <c r="F67" s="90">
        <v>29990</v>
      </c>
      <c r="G67" s="32">
        <v>35.01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44459</v>
      </c>
      <c r="B68" s="32">
        <v>539406</v>
      </c>
      <c r="C68" s="31" t="s">
        <v>1106</v>
      </c>
      <c r="D68" s="31" t="s">
        <v>1115</v>
      </c>
      <c r="E68" s="31" t="s">
        <v>599</v>
      </c>
      <c r="F68" s="90">
        <v>10000</v>
      </c>
      <c r="G68" s="32">
        <v>35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44459</v>
      </c>
      <c r="B69" s="32">
        <v>539406</v>
      </c>
      <c r="C69" s="31" t="s">
        <v>1106</v>
      </c>
      <c r="D69" s="31" t="s">
        <v>1116</v>
      </c>
      <c r="E69" s="31" t="s">
        <v>599</v>
      </c>
      <c r="F69" s="90">
        <v>10000</v>
      </c>
      <c r="G69" s="32">
        <v>35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44459</v>
      </c>
      <c r="B70" s="32">
        <v>539406</v>
      </c>
      <c r="C70" s="31" t="s">
        <v>1106</v>
      </c>
      <c r="D70" s="31" t="s">
        <v>1117</v>
      </c>
      <c r="E70" s="31" t="s">
        <v>599</v>
      </c>
      <c r="F70" s="90">
        <v>10100</v>
      </c>
      <c r="G70" s="32">
        <v>35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44459</v>
      </c>
      <c r="B71" s="32">
        <v>539406</v>
      </c>
      <c r="C71" s="31" t="s">
        <v>1106</v>
      </c>
      <c r="D71" s="31" t="s">
        <v>1118</v>
      </c>
      <c r="E71" s="31" t="s">
        <v>599</v>
      </c>
      <c r="F71" s="90">
        <v>30000</v>
      </c>
      <c r="G71" s="32">
        <v>35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44459</v>
      </c>
      <c r="B72" s="32">
        <v>539402</v>
      </c>
      <c r="C72" s="31" t="s">
        <v>1119</v>
      </c>
      <c r="D72" s="31" t="s">
        <v>1120</v>
      </c>
      <c r="E72" s="31" t="s">
        <v>598</v>
      </c>
      <c r="F72" s="90">
        <v>115200</v>
      </c>
      <c r="G72" s="32">
        <v>29.79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44459</v>
      </c>
      <c r="B73" s="32">
        <v>539402</v>
      </c>
      <c r="C73" s="31" t="s">
        <v>1119</v>
      </c>
      <c r="D73" s="31" t="s">
        <v>1121</v>
      </c>
      <c r="E73" s="31" t="s">
        <v>599</v>
      </c>
      <c r="F73" s="90">
        <v>102400</v>
      </c>
      <c r="G73" s="32">
        <v>29.8</v>
      </c>
      <c r="H73" s="32" t="s">
        <v>315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44459</v>
      </c>
      <c r="B74" s="32">
        <v>538634</v>
      </c>
      <c r="C74" s="31" t="s">
        <v>1122</v>
      </c>
      <c r="D74" s="31" t="s">
        <v>1123</v>
      </c>
      <c r="E74" s="31" t="s">
        <v>599</v>
      </c>
      <c r="F74" s="90">
        <v>20310</v>
      </c>
      <c r="G74" s="32">
        <v>166.87</v>
      </c>
      <c r="H74" s="32" t="s">
        <v>315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44459</v>
      </c>
      <c r="B75" s="32">
        <v>511074</v>
      </c>
      <c r="C75" s="31" t="s">
        <v>1124</v>
      </c>
      <c r="D75" s="31" t="s">
        <v>1125</v>
      </c>
      <c r="E75" s="31" t="s">
        <v>598</v>
      </c>
      <c r="F75" s="90">
        <v>14995</v>
      </c>
      <c r="G75" s="32">
        <v>265.85000000000002</v>
      </c>
      <c r="H75" s="32" t="s">
        <v>315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44459</v>
      </c>
      <c r="B76" s="32">
        <v>511074</v>
      </c>
      <c r="C76" s="31" t="s">
        <v>1124</v>
      </c>
      <c r="D76" s="31" t="s">
        <v>1126</v>
      </c>
      <c r="E76" s="31" t="s">
        <v>599</v>
      </c>
      <c r="F76" s="90">
        <v>15000</v>
      </c>
      <c r="G76" s="32">
        <v>265.85000000000002</v>
      </c>
      <c r="H76" s="32" t="s">
        <v>315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44459</v>
      </c>
      <c r="B77" s="32" t="s">
        <v>1127</v>
      </c>
      <c r="C77" s="31" t="s">
        <v>1128</v>
      </c>
      <c r="D77" s="31" t="s">
        <v>1129</v>
      </c>
      <c r="E77" s="31" t="s">
        <v>598</v>
      </c>
      <c r="F77" s="90">
        <v>90000</v>
      </c>
      <c r="G77" s="32">
        <v>49.5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44459</v>
      </c>
      <c r="B78" s="32" t="s">
        <v>1130</v>
      </c>
      <c r="C78" s="31" t="s">
        <v>1131</v>
      </c>
      <c r="D78" s="31" t="s">
        <v>1132</v>
      </c>
      <c r="E78" s="31" t="s">
        <v>598</v>
      </c>
      <c r="F78" s="90">
        <v>61265</v>
      </c>
      <c r="G78" s="32">
        <v>187.57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44459</v>
      </c>
      <c r="B79" s="32" t="s">
        <v>1133</v>
      </c>
      <c r="C79" s="31" t="s">
        <v>1134</v>
      </c>
      <c r="D79" s="31" t="s">
        <v>1135</v>
      </c>
      <c r="E79" s="31" t="s">
        <v>598</v>
      </c>
      <c r="F79" s="90">
        <v>500000</v>
      </c>
      <c r="G79" s="32">
        <v>314.36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44459</v>
      </c>
      <c r="B80" s="32" t="s">
        <v>1136</v>
      </c>
      <c r="C80" s="31" t="s">
        <v>1137</v>
      </c>
      <c r="D80" s="31" t="s">
        <v>1138</v>
      </c>
      <c r="E80" s="31" t="s">
        <v>598</v>
      </c>
      <c r="F80" s="90">
        <v>150000</v>
      </c>
      <c r="G80" s="32">
        <v>88.1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44459</v>
      </c>
      <c r="B81" s="32" t="s">
        <v>1136</v>
      </c>
      <c r="C81" s="31" t="s">
        <v>1137</v>
      </c>
      <c r="D81" s="31" t="s">
        <v>1139</v>
      </c>
      <c r="E81" s="31" t="s">
        <v>598</v>
      </c>
      <c r="F81" s="90">
        <v>150000</v>
      </c>
      <c r="G81" s="32">
        <v>88.73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44459</v>
      </c>
      <c r="B82" s="32" t="s">
        <v>1140</v>
      </c>
      <c r="C82" s="31" t="s">
        <v>1141</v>
      </c>
      <c r="D82" s="31" t="s">
        <v>1142</v>
      </c>
      <c r="E82" s="31" t="s">
        <v>598</v>
      </c>
      <c r="F82" s="90">
        <v>674466</v>
      </c>
      <c r="G82" s="32">
        <v>39.299999999999997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44459</v>
      </c>
      <c r="B83" s="32" t="s">
        <v>1143</v>
      </c>
      <c r="C83" s="31" t="s">
        <v>1144</v>
      </c>
      <c r="D83" s="31" t="s">
        <v>1036</v>
      </c>
      <c r="E83" s="31" t="s">
        <v>598</v>
      </c>
      <c r="F83" s="90">
        <v>36000</v>
      </c>
      <c r="G83" s="32">
        <v>156.80000000000001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44459</v>
      </c>
      <c r="B84" s="32" t="s">
        <v>1145</v>
      </c>
      <c r="C84" s="31" t="s">
        <v>1146</v>
      </c>
      <c r="D84" s="31" t="s">
        <v>1147</v>
      </c>
      <c r="E84" s="31" t="s">
        <v>598</v>
      </c>
      <c r="F84" s="90">
        <v>32000</v>
      </c>
      <c r="G84" s="32">
        <v>193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44459</v>
      </c>
      <c r="B85" s="32" t="s">
        <v>1145</v>
      </c>
      <c r="C85" s="31" t="s">
        <v>1146</v>
      </c>
      <c r="D85" s="31" t="s">
        <v>1120</v>
      </c>
      <c r="E85" s="31" t="s">
        <v>598</v>
      </c>
      <c r="F85" s="90">
        <v>64000</v>
      </c>
      <c r="G85" s="32">
        <v>192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44459</v>
      </c>
      <c r="B86" s="32" t="s">
        <v>1148</v>
      </c>
      <c r="C86" s="31" t="s">
        <v>1149</v>
      </c>
      <c r="D86" s="31" t="s">
        <v>1003</v>
      </c>
      <c r="E86" s="31" t="s">
        <v>598</v>
      </c>
      <c r="F86" s="90">
        <v>142421</v>
      </c>
      <c r="G86" s="32">
        <v>93.11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44459</v>
      </c>
      <c r="B87" s="32" t="s">
        <v>1148</v>
      </c>
      <c r="C87" s="31" t="s">
        <v>1149</v>
      </c>
      <c r="D87" s="31" t="s">
        <v>1150</v>
      </c>
      <c r="E87" s="31" t="s">
        <v>598</v>
      </c>
      <c r="F87" s="90">
        <v>145880</v>
      </c>
      <c r="G87" s="32">
        <v>97.51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44459</v>
      </c>
      <c r="B88" s="32" t="s">
        <v>1151</v>
      </c>
      <c r="C88" s="31" t="s">
        <v>1152</v>
      </c>
      <c r="D88" s="31" t="s">
        <v>1125</v>
      </c>
      <c r="E88" s="31" t="s">
        <v>598</v>
      </c>
      <c r="F88" s="90">
        <v>5790000</v>
      </c>
      <c r="G88" s="32">
        <v>10.25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44459</v>
      </c>
      <c r="B89" s="32" t="s">
        <v>1127</v>
      </c>
      <c r="C89" s="31" t="s">
        <v>1128</v>
      </c>
      <c r="D89" s="31" t="s">
        <v>1153</v>
      </c>
      <c r="E89" s="31" t="s">
        <v>599</v>
      </c>
      <c r="F89" s="90">
        <v>90000</v>
      </c>
      <c r="G89" s="32">
        <v>49.5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44459</v>
      </c>
      <c r="B90" s="32" t="s">
        <v>1037</v>
      </c>
      <c r="C90" s="31" t="s">
        <v>1038</v>
      </c>
      <c r="D90" s="31" t="s">
        <v>1154</v>
      </c>
      <c r="E90" s="31" t="s">
        <v>599</v>
      </c>
      <c r="F90" s="90">
        <v>12000</v>
      </c>
      <c r="G90" s="32">
        <v>117.05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44459</v>
      </c>
      <c r="B91" s="32" t="s">
        <v>1039</v>
      </c>
      <c r="C91" s="31" t="s">
        <v>1040</v>
      </c>
      <c r="D91" s="31" t="s">
        <v>1155</v>
      </c>
      <c r="E91" s="31" t="s">
        <v>599</v>
      </c>
      <c r="F91" s="90">
        <v>126000</v>
      </c>
      <c r="G91" s="32">
        <v>12.1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44459</v>
      </c>
      <c r="B92" s="32" t="s">
        <v>1039</v>
      </c>
      <c r="C92" s="31" t="s">
        <v>1040</v>
      </c>
      <c r="D92" s="31" t="s">
        <v>1156</v>
      </c>
      <c r="E92" s="31" t="s">
        <v>599</v>
      </c>
      <c r="F92" s="90">
        <v>129000</v>
      </c>
      <c r="G92" s="32">
        <v>12.1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44459</v>
      </c>
      <c r="B93" s="32" t="s">
        <v>1136</v>
      </c>
      <c r="C93" s="31" t="s">
        <v>1137</v>
      </c>
      <c r="D93" s="31" t="s">
        <v>1139</v>
      </c>
      <c r="E93" s="31" t="s">
        <v>599</v>
      </c>
      <c r="F93" s="90">
        <v>150000</v>
      </c>
      <c r="G93" s="32">
        <v>88.1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44459</v>
      </c>
      <c r="B94" s="32" t="s">
        <v>1140</v>
      </c>
      <c r="C94" s="31" t="s">
        <v>1141</v>
      </c>
      <c r="D94" s="31" t="s">
        <v>1142</v>
      </c>
      <c r="E94" s="31" t="s">
        <v>599</v>
      </c>
      <c r="F94" s="90">
        <v>674466</v>
      </c>
      <c r="G94" s="32">
        <v>38.729999999999997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44459</v>
      </c>
      <c r="B95" s="32" t="s">
        <v>1157</v>
      </c>
      <c r="C95" s="31" t="s">
        <v>1158</v>
      </c>
      <c r="D95" s="31" t="s">
        <v>1159</v>
      </c>
      <c r="E95" s="31" t="s">
        <v>599</v>
      </c>
      <c r="F95" s="90">
        <v>85000</v>
      </c>
      <c r="G95" s="32">
        <v>70.05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44459</v>
      </c>
      <c r="B96" s="32" t="s">
        <v>1143</v>
      </c>
      <c r="C96" s="31" t="s">
        <v>1144</v>
      </c>
      <c r="D96" s="31" t="s">
        <v>1036</v>
      </c>
      <c r="E96" s="31" t="s">
        <v>599</v>
      </c>
      <c r="F96" s="90">
        <v>88000</v>
      </c>
      <c r="G96" s="32">
        <v>157.5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44459</v>
      </c>
      <c r="B97" s="32" t="s">
        <v>1145</v>
      </c>
      <c r="C97" s="31" t="s">
        <v>1146</v>
      </c>
      <c r="D97" s="31" t="s">
        <v>1160</v>
      </c>
      <c r="E97" s="31" t="s">
        <v>599</v>
      </c>
      <c r="F97" s="90">
        <v>44800</v>
      </c>
      <c r="G97" s="32">
        <v>192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44459</v>
      </c>
      <c r="B98" s="32" t="s">
        <v>1145</v>
      </c>
      <c r="C98" s="31" t="s">
        <v>1146</v>
      </c>
      <c r="D98" s="31" t="s">
        <v>1161</v>
      </c>
      <c r="E98" s="31" t="s">
        <v>599</v>
      </c>
      <c r="F98" s="90">
        <v>32000</v>
      </c>
      <c r="G98" s="32">
        <v>193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44459</v>
      </c>
      <c r="B99" s="32" t="s">
        <v>1148</v>
      </c>
      <c r="C99" s="31" t="s">
        <v>1149</v>
      </c>
      <c r="D99" s="31" t="s">
        <v>1150</v>
      </c>
      <c r="E99" s="31" t="s">
        <v>599</v>
      </c>
      <c r="F99" s="90">
        <v>35880</v>
      </c>
      <c r="G99" s="32">
        <v>91.75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44459</v>
      </c>
      <c r="B100" s="32" t="s">
        <v>1148</v>
      </c>
      <c r="C100" s="31" t="s">
        <v>1149</v>
      </c>
      <c r="D100" s="31" t="s">
        <v>1003</v>
      </c>
      <c r="E100" s="31" t="s">
        <v>599</v>
      </c>
      <c r="F100" s="90">
        <v>142421</v>
      </c>
      <c r="G100" s="32">
        <v>93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44459</v>
      </c>
      <c r="B101" s="32" t="s">
        <v>1162</v>
      </c>
      <c r="C101" s="31" t="s">
        <v>1163</v>
      </c>
      <c r="D101" s="31" t="s">
        <v>1099</v>
      </c>
      <c r="E101" s="31" t="s">
        <v>599</v>
      </c>
      <c r="F101" s="90">
        <v>90000</v>
      </c>
      <c r="G101" s="32">
        <v>114.88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44459</v>
      </c>
      <c r="B102" s="32" t="s">
        <v>1164</v>
      </c>
      <c r="C102" s="31" t="s">
        <v>1165</v>
      </c>
      <c r="D102" s="31" t="s">
        <v>1166</v>
      </c>
      <c r="E102" s="31" t="s">
        <v>599</v>
      </c>
      <c r="F102" s="90">
        <v>2555783</v>
      </c>
      <c r="G102" s="32">
        <v>44.8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44459</v>
      </c>
      <c r="B103" s="32" t="s">
        <v>1151</v>
      </c>
      <c r="C103" s="31" t="s">
        <v>1152</v>
      </c>
      <c r="D103" s="31" t="s">
        <v>1167</v>
      </c>
      <c r="E103" s="31" t="s">
        <v>599</v>
      </c>
      <c r="F103" s="90">
        <v>5790000</v>
      </c>
      <c r="G103" s="32">
        <v>10.25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44459</v>
      </c>
      <c r="B104" s="32" t="s">
        <v>1168</v>
      </c>
      <c r="C104" s="31" t="s">
        <v>1169</v>
      </c>
      <c r="D104" s="31" t="s">
        <v>1170</v>
      </c>
      <c r="E104" s="31" t="s">
        <v>599</v>
      </c>
      <c r="F104" s="90">
        <v>113468</v>
      </c>
      <c r="G104" s="32">
        <v>379.73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8"/>
  <sheetViews>
    <sheetView zoomScale="85" zoomScaleNormal="85" workbookViewId="0">
      <selection activeCell="J25" sqref="J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44460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1">
        <v>1</v>
      </c>
      <c r="B10" s="382">
        <v>44396</v>
      </c>
      <c r="C10" s="383"/>
      <c r="D10" s="384" t="s">
        <v>131</v>
      </c>
      <c r="E10" s="385" t="s">
        <v>616</v>
      </c>
      <c r="F10" s="386">
        <v>547.5</v>
      </c>
      <c r="G10" s="386">
        <v>510</v>
      </c>
      <c r="H10" s="385">
        <v>568</v>
      </c>
      <c r="I10" s="387" t="s">
        <v>846</v>
      </c>
      <c r="J10" s="104" t="s">
        <v>906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1">
        <v>2</v>
      </c>
      <c r="B11" s="382">
        <v>44397</v>
      </c>
      <c r="C11" s="383"/>
      <c r="D11" s="384" t="s">
        <v>137</v>
      </c>
      <c r="E11" s="385" t="s">
        <v>616</v>
      </c>
      <c r="F11" s="386">
        <v>104.5</v>
      </c>
      <c r="G11" s="386">
        <v>96.5</v>
      </c>
      <c r="H11" s="385">
        <v>111.5</v>
      </c>
      <c r="I11" s="387" t="s">
        <v>847</v>
      </c>
      <c r="J11" s="104" t="s">
        <v>852</v>
      </c>
      <c r="K11" s="104">
        <f t="shared" ref="K11" si="2">H11-F11</f>
        <v>7</v>
      </c>
      <c r="L11" s="105">
        <f t="shared" ref="L11:L14" si="3">(F11*-0.7)/100</f>
        <v>-0.73149999999999993</v>
      </c>
      <c r="M11" s="106">
        <f t="shared" ref="M11" si="4">(K11+L11)/F11</f>
        <v>5.9985645933014357E-2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1">
        <v>3</v>
      </c>
      <c r="B12" s="382">
        <v>44407</v>
      </c>
      <c r="C12" s="383"/>
      <c r="D12" s="384" t="s">
        <v>51</v>
      </c>
      <c r="E12" s="385" t="s">
        <v>616</v>
      </c>
      <c r="F12" s="386">
        <v>715</v>
      </c>
      <c r="G12" s="386">
        <v>675</v>
      </c>
      <c r="H12" s="385">
        <v>730</v>
      </c>
      <c r="I12" s="387" t="s">
        <v>850</v>
      </c>
      <c r="J12" s="104" t="s">
        <v>924</v>
      </c>
      <c r="K12" s="104">
        <f t="shared" ref="K12:K14" si="5">H12-F12</f>
        <v>15</v>
      </c>
      <c r="L12" s="105">
        <f t="shared" si="3"/>
        <v>-5.004999999999999</v>
      </c>
      <c r="M12" s="106">
        <f t="shared" ref="M12:M14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1">
        <v>4</v>
      </c>
      <c r="B13" s="382">
        <v>44421</v>
      </c>
      <c r="C13" s="383"/>
      <c r="D13" s="384" t="s">
        <v>471</v>
      </c>
      <c r="E13" s="385" t="s">
        <v>616</v>
      </c>
      <c r="F13" s="386">
        <v>1500</v>
      </c>
      <c r="G13" s="386">
        <v>1415</v>
      </c>
      <c r="H13" s="385">
        <v>1607.5</v>
      </c>
      <c r="I13" s="387" t="s">
        <v>857</v>
      </c>
      <c r="J13" s="104" t="s">
        <v>898</v>
      </c>
      <c r="K13" s="104">
        <f t="shared" si="5"/>
        <v>107.5</v>
      </c>
      <c r="L13" s="105">
        <f t="shared" si="3"/>
        <v>-10.5</v>
      </c>
      <c r="M13" s="106">
        <f t="shared" si="6"/>
        <v>6.4666666666666664E-2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469">
        <v>5</v>
      </c>
      <c r="B14" s="470">
        <v>44442</v>
      </c>
      <c r="C14" s="471"/>
      <c r="D14" s="472" t="s">
        <v>302</v>
      </c>
      <c r="E14" s="473" t="s">
        <v>616</v>
      </c>
      <c r="F14" s="474">
        <v>4085</v>
      </c>
      <c r="G14" s="474">
        <v>3900</v>
      </c>
      <c r="H14" s="473">
        <v>3900</v>
      </c>
      <c r="I14" s="475" t="s">
        <v>900</v>
      </c>
      <c r="J14" s="422" t="s">
        <v>905</v>
      </c>
      <c r="K14" s="422">
        <f t="shared" si="5"/>
        <v>-185</v>
      </c>
      <c r="L14" s="423">
        <f t="shared" si="3"/>
        <v>-28.594999999999999</v>
      </c>
      <c r="M14" s="424">
        <f t="shared" si="6"/>
        <v>-5.2287637698898409E-2</v>
      </c>
      <c r="N14" s="422" t="s">
        <v>627</v>
      </c>
      <c r="O14" s="425">
        <v>44455</v>
      </c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1">
        <v>6</v>
      </c>
      <c r="B15" s="382">
        <v>44442</v>
      </c>
      <c r="C15" s="383"/>
      <c r="D15" s="384" t="s">
        <v>425</v>
      </c>
      <c r="E15" s="385" t="s">
        <v>616</v>
      </c>
      <c r="F15" s="386">
        <v>1670</v>
      </c>
      <c r="G15" s="386">
        <v>1570</v>
      </c>
      <c r="H15" s="385">
        <v>1785</v>
      </c>
      <c r="I15" s="387" t="s">
        <v>901</v>
      </c>
      <c r="J15" s="104" t="s">
        <v>921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81">
        <v>7</v>
      </c>
      <c r="B16" s="382">
        <v>44447</v>
      </c>
      <c r="C16" s="383"/>
      <c r="D16" s="384" t="s">
        <v>381</v>
      </c>
      <c r="E16" s="385" t="s">
        <v>616</v>
      </c>
      <c r="F16" s="386">
        <v>1500</v>
      </c>
      <c r="G16" s="386">
        <v>1395</v>
      </c>
      <c r="H16" s="385">
        <v>1600</v>
      </c>
      <c r="I16" s="387" t="s">
        <v>933</v>
      </c>
      <c r="J16" s="104" t="s">
        <v>1004</v>
      </c>
      <c r="K16" s="104">
        <f t="shared" si="7"/>
        <v>100</v>
      </c>
      <c r="L16" s="105">
        <f t="shared" si="8"/>
        <v>-10.5</v>
      </c>
      <c r="M16" s="106">
        <f t="shared" si="9"/>
        <v>5.9666666666666666E-2</v>
      </c>
      <c r="N16" s="104" t="s">
        <v>614</v>
      </c>
      <c r="O16" s="107">
        <v>44455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40">
        <v>8</v>
      </c>
      <c r="B17" s="441">
        <v>44452</v>
      </c>
      <c r="C17" s="442"/>
      <c r="D17" s="443" t="s">
        <v>117</v>
      </c>
      <c r="E17" s="444" t="s">
        <v>616</v>
      </c>
      <c r="F17" s="445">
        <v>3205</v>
      </c>
      <c r="G17" s="445">
        <v>3000</v>
      </c>
      <c r="H17" s="444">
        <v>3335</v>
      </c>
      <c r="I17" s="446" t="s">
        <v>955</v>
      </c>
      <c r="J17" s="447" t="s">
        <v>976</v>
      </c>
      <c r="K17" s="447">
        <f t="shared" ref="K17" si="10">H17-F17</f>
        <v>130</v>
      </c>
      <c r="L17" s="448">
        <f t="shared" ref="L17" si="11">(F17*-0.7)/100</f>
        <v>-22.434999999999999</v>
      </c>
      <c r="M17" s="449">
        <f t="shared" ref="M17" si="12">(K17+L17)/F17</f>
        <v>3.3561622464898598E-2</v>
      </c>
      <c r="N17" s="447" t="s">
        <v>614</v>
      </c>
      <c r="O17" s="450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4">
        <v>9</v>
      </c>
      <c r="B18" s="109">
        <v>44454</v>
      </c>
      <c r="C18" s="115"/>
      <c r="D18" s="110" t="s">
        <v>300</v>
      </c>
      <c r="E18" s="111" t="s">
        <v>616</v>
      </c>
      <c r="F18" s="108" t="s">
        <v>996</v>
      </c>
      <c r="G18" s="108">
        <v>2080</v>
      </c>
      <c r="H18" s="111"/>
      <c r="I18" s="112" t="s">
        <v>997</v>
      </c>
      <c r="J18" s="113" t="s">
        <v>617</v>
      </c>
      <c r="K18" s="114"/>
      <c r="L18" s="109"/>
      <c r="M18" s="115"/>
      <c r="N18" s="110"/>
      <c r="O18" s="111"/>
      <c r="P18" s="103"/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469">
        <v>10</v>
      </c>
      <c r="B19" s="470">
        <v>44456</v>
      </c>
      <c r="C19" s="471"/>
      <c r="D19" s="472" t="s">
        <v>69</v>
      </c>
      <c r="E19" s="473" t="s">
        <v>616</v>
      </c>
      <c r="F19" s="474">
        <v>84</v>
      </c>
      <c r="G19" s="474">
        <v>78</v>
      </c>
      <c r="H19" s="473">
        <v>78.849999999999994</v>
      </c>
      <c r="I19" s="475" t="s">
        <v>1028</v>
      </c>
      <c r="J19" s="422" t="s">
        <v>1172</v>
      </c>
      <c r="K19" s="422">
        <f t="shared" ref="K19" si="13">H19-F19</f>
        <v>-5.1500000000000057</v>
      </c>
      <c r="L19" s="423">
        <f t="shared" ref="L19" si="14">(F19*-0.7)/100</f>
        <v>-0.58799999999999997</v>
      </c>
      <c r="M19" s="424">
        <f t="shared" ref="M19" si="15">(K19+L19)/F19</f>
        <v>-6.8309523809523875E-2</v>
      </c>
      <c r="N19" s="422" t="s">
        <v>627</v>
      </c>
      <c r="O19" s="425">
        <v>44455</v>
      </c>
      <c r="P19" s="103"/>
      <c r="Q19" s="1"/>
      <c r="R19" s="1" t="s">
        <v>615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4"/>
      <c r="B20" s="109"/>
      <c r="C20" s="115"/>
      <c r="D20" s="110"/>
      <c r="E20" s="111"/>
      <c r="F20" s="108"/>
      <c r="G20" s="108"/>
      <c r="H20" s="111"/>
      <c r="I20" s="112"/>
      <c r="J20" s="113"/>
      <c r="K20" s="114"/>
      <c r="L20" s="109"/>
      <c r="M20" s="115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4"/>
      <c r="B21" s="109"/>
      <c r="C21" s="115"/>
      <c r="D21" s="110"/>
      <c r="E21" s="111"/>
      <c r="F21" s="108"/>
      <c r="G21" s="108"/>
      <c r="H21" s="111"/>
      <c r="I21" s="112"/>
      <c r="J21" s="113"/>
      <c r="K21" s="114"/>
      <c r="L21" s="109"/>
      <c r="M21" s="115"/>
      <c r="N21" s="110"/>
      <c r="O21" s="111"/>
      <c r="P21" s="10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14"/>
      <c r="B22" s="109"/>
      <c r="C22" s="115"/>
      <c r="D22" s="110"/>
      <c r="E22" s="111"/>
      <c r="F22" s="108"/>
      <c r="G22" s="108"/>
      <c r="H22" s="111"/>
      <c r="I22" s="112"/>
      <c r="J22" s="113"/>
      <c r="K22" s="114"/>
      <c r="L22" s="109"/>
      <c r="M22" s="115"/>
      <c r="N22" s="110"/>
      <c r="O22" s="111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1"/>
      <c r="B23" s="122"/>
      <c r="C23" s="123"/>
      <c r="D23" s="124"/>
      <c r="E23" s="125"/>
      <c r="F23" s="125"/>
      <c r="H23" s="125"/>
      <c r="I23" s="126"/>
      <c r="J23" s="127"/>
      <c r="K23" s="127"/>
      <c r="L23" s="128"/>
      <c r="M23" s="129"/>
      <c r="N23" s="130"/>
      <c r="O23" s="131"/>
      <c r="P23" s="132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1"/>
      <c r="B24" s="122"/>
      <c r="C24" s="123"/>
      <c r="D24" s="124"/>
      <c r="E24" s="125"/>
      <c r="F24" s="125"/>
      <c r="G24" s="121"/>
      <c r="H24" s="125"/>
      <c r="I24" s="126"/>
      <c r="J24" s="127"/>
      <c r="K24" s="127"/>
      <c r="L24" s="128"/>
      <c r="M24" s="129"/>
      <c r="N24" s="130"/>
      <c r="O24" s="131"/>
      <c r="P24" s="13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3" t="s">
        <v>619</v>
      </c>
      <c r="B25" s="134"/>
      <c r="C25" s="135"/>
      <c r="D25" s="136"/>
      <c r="E25" s="137"/>
      <c r="F25" s="137"/>
      <c r="G25" s="137"/>
      <c r="H25" s="137"/>
      <c r="I25" s="137"/>
      <c r="J25" s="138"/>
      <c r="K25" s="137"/>
      <c r="L25" s="139"/>
      <c r="M25" s="59"/>
      <c r="N25" s="138"/>
      <c r="O25" s="13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 t="s">
        <v>620</v>
      </c>
      <c r="B26" s="133"/>
      <c r="C26" s="133"/>
      <c r="D26" s="133"/>
      <c r="E26" s="44"/>
      <c r="F26" s="141" t="s">
        <v>621</v>
      </c>
      <c r="G26" s="6"/>
      <c r="H26" s="6"/>
      <c r="I26" s="6"/>
      <c r="J26" s="142"/>
      <c r="K26" s="143"/>
      <c r="L26" s="143"/>
      <c r="M26" s="144"/>
      <c r="N26" s="1"/>
      <c r="O26" s="14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3" t="s">
        <v>622</v>
      </c>
      <c r="B27" s="133"/>
      <c r="C27" s="133"/>
      <c r="D27" s="133"/>
      <c r="E27" s="6"/>
      <c r="F27" s="141" t="s">
        <v>623</v>
      </c>
      <c r="G27" s="6"/>
      <c r="H27" s="6"/>
      <c r="I27" s="6"/>
      <c r="J27" s="142"/>
      <c r="K27" s="143"/>
      <c r="L27" s="143"/>
      <c r="M27" s="144"/>
      <c r="N27" s="1"/>
      <c r="O27" s="14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3"/>
      <c r="B28" s="133"/>
      <c r="C28" s="133"/>
      <c r="D28" s="133"/>
      <c r="E28" s="6"/>
      <c r="F28" s="6"/>
      <c r="G28" s="6"/>
      <c r="H28" s="6"/>
      <c r="I28" s="6"/>
      <c r="J28" s="146"/>
      <c r="K28" s="143"/>
      <c r="L28" s="143"/>
      <c r="M28" s="6"/>
      <c r="N28" s="147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8" t="s">
        <v>624</v>
      </c>
      <c r="C29" s="148"/>
      <c r="D29" s="148"/>
      <c r="E29" s="148"/>
      <c r="F29" s="149"/>
      <c r="G29" s="6"/>
      <c r="H29" s="6"/>
      <c r="I29" s="150"/>
      <c r="J29" s="151"/>
      <c r="K29" s="152"/>
      <c r="L29" s="151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53" t="s">
        <v>590</v>
      </c>
      <c r="C30" s="102"/>
      <c r="D30" s="101" t="s">
        <v>602</v>
      </c>
      <c r="E30" s="100" t="s">
        <v>603</v>
      </c>
      <c r="F30" s="100" t="s">
        <v>604</v>
      </c>
      <c r="G30" s="100" t="s">
        <v>625</v>
      </c>
      <c r="H30" s="100" t="s">
        <v>606</v>
      </c>
      <c r="I30" s="100" t="s">
        <v>607</v>
      </c>
      <c r="J30" s="100" t="s">
        <v>608</v>
      </c>
      <c r="K30" s="100" t="s">
        <v>626</v>
      </c>
      <c r="L30" s="154" t="s">
        <v>610</v>
      </c>
      <c r="M30" s="102" t="s">
        <v>611</v>
      </c>
      <c r="N30" s="100" t="s">
        <v>612</v>
      </c>
      <c r="O30" s="101" t="s">
        <v>613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88" customFormat="1" ht="15" customHeight="1">
      <c r="A31" s="417">
        <v>1</v>
      </c>
      <c r="B31" s="418">
        <v>44428</v>
      </c>
      <c r="C31" s="419"/>
      <c r="D31" s="420" t="s">
        <v>40</v>
      </c>
      <c r="E31" s="421" t="s">
        <v>616</v>
      </c>
      <c r="F31" s="421">
        <v>934</v>
      </c>
      <c r="G31" s="421">
        <v>899</v>
      </c>
      <c r="H31" s="421">
        <v>902.5</v>
      </c>
      <c r="I31" s="421" t="s">
        <v>858</v>
      </c>
      <c r="J31" s="422" t="s">
        <v>935</v>
      </c>
      <c r="K31" s="422">
        <f t="shared" ref="K31" si="16">H31-F31</f>
        <v>-31.5</v>
      </c>
      <c r="L31" s="423">
        <f t="shared" ref="L31" si="17">(F31*-0.7)/100</f>
        <v>-6.5379999999999994</v>
      </c>
      <c r="M31" s="424">
        <f t="shared" ref="M31" si="18">(K31+L31)/F31</f>
        <v>-4.0725910064239826E-2</v>
      </c>
      <c r="N31" s="422" t="s">
        <v>627</v>
      </c>
      <c r="O31" s="425">
        <v>44447</v>
      </c>
      <c r="P31" s="287"/>
      <c r="Q31" s="287"/>
      <c r="R31" s="394" t="s">
        <v>615</v>
      </c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</row>
    <row r="32" spans="1:38" s="288" customFormat="1" ht="15" customHeight="1">
      <c r="A32" s="323">
        <v>2</v>
      </c>
      <c r="B32" s="318">
        <v>44435</v>
      </c>
      <c r="C32" s="324"/>
      <c r="D32" s="282" t="s">
        <v>585</v>
      </c>
      <c r="E32" s="283" t="s">
        <v>616</v>
      </c>
      <c r="F32" s="283">
        <v>2305</v>
      </c>
      <c r="G32" s="283">
        <v>2240</v>
      </c>
      <c r="H32" s="283">
        <v>2390</v>
      </c>
      <c r="I32" s="283" t="s">
        <v>861</v>
      </c>
      <c r="J32" s="296" t="s">
        <v>868</v>
      </c>
      <c r="K32" s="296">
        <f t="shared" ref="K32:K33" si="19">H32-F32</f>
        <v>85</v>
      </c>
      <c r="L32" s="391">
        <f t="shared" ref="L32:L33" si="20">(F32*-0.7)/100</f>
        <v>-16.135000000000002</v>
      </c>
      <c r="M32" s="392">
        <f t="shared" ref="M32:M33" si="21">(K32+L32)/F32</f>
        <v>2.98763557483731E-2</v>
      </c>
      <c r="N32" s="296" t="s">
        <v>614</v>
      </c>
      <c r="O32" s="393">
        <v>44440</v>
      </c>
      <c r="R32" s="321" t="s">
        <v>618</v>
      </c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</row>
    <row r="33" spans="1:38" s="288" customFormat="1" ht="15" customHeight="1">
      <c r="A33" s="323">
        <v>3</v>
      </c>
      <c r="B33" s="318">
        <v>44438</v>
      </c>
      <c r="C33" s="324"/>
      <c r="D33" s="282" t="s">
        <v>175</v>
      </c>
      <c r="E33" s="283" t="s">
        <v>616</v>
      </c>
      <c r="F33" s="283">
        <v>2630</v>
      </c>
      <c r="G33" s="283">
        <v>2550</v>
      </c>
      <c r="H33" s="283">
        <v>2700</v>
      </c>
      <c r="I33" s="283" t="s">
        <v>862</v>
      </c>
      <c r="J33" s="104" t="s">
        <v>798</v>
      </c>
      <c r="K33" s="104">
        <f t="shared" si="19"/>
        <v>70</v>
      </c>
      <c r="L33" s="105">
        <f t="shared" si="20"/>
        <v>-18.409999999999997</v>
      </c>
      <c r="M33" s="106">
        <f t="shared" si="21"/>
        <v>1.9615969581749052E-2</v>
      </c>
      <c r="N33" s="104" t="s">
        <v>614</v>
      </c>
      <c r="O33" s="107">
        <v>44442</v>
      </c>
      <c r="R33" s="321" t="s">
        <v>618</v>
      </c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</row>
    <row r="34" spans="1:38" s="288" customFormat="1" ht="15" customHeight="1">
      <c r="A34" s="323">
        <v>4</v>
      </c>
      <c r="B34" s="318">
        <v>44441</v>
      </c>
      <c r="C34" s="324"/>
      <c r="D34" s="335" t="s">
        <v>897</v>
      </c>
      <c r="E34" s="283" t="s">
        <v>616</v>
      </c>
      <c r="F34" s="283">
        <v>158.75</v>
      </c>
      <c r="G34" s="283">
        <v>154.5</v>
      </c>
      <c r="H34" s="283">
        <v>163.4</v>
      </c>
      <c r="I34" s="283" t="s">
        <v>896</v>
      </c>
      <c r="J34" s="104" t="s">
        <v>899</v>
      </c>
      <c r="K34" s="104">
        <f t="shared" ref="K34:K35" si="22">H34-F34</f>
        <v>4.6500000000000057</v>
      </c>
      <c r="L34" s="105">
        <f t="shared" ref="L34:L35" si="23">(F34*-0.7)/100</f>
        <v>-1.1112500000000001</v>
      </c>
      <c r="M34" s="106">
        <f t="shared" ref="M34:M35" si="24">(K34+L34)/F34</f>
        <v>2.2291338582677202E-2</v>
      </c>
      <c r="N34" s="104" t="s">
        <v>614</v>
      </c>
      <c r="O34" s="107">
        <v>44442</v>
      </c>
      <c r="R34" s="321" t="s">
        <v>615</v>
      </c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</row>
    <row r="35" spans="1:38" s="288" customFormat="1" ht="15" customHeight="1">
      <c r="A35" s="323">
        <v>5</v>
      </c>
      <c r="B35" s="382">
        <v>44442</v>
      </c>
      <c r="C35" s="324"/>
      <c r="D35" s="405" t="s">
        <v>902</v>
      </c>
      <c r="E35" s="406" t="s">
        <v>616</v>
      </c>
      <c r="F35" s="406">
        <v>732.5</v>
      </c>
      <c r="G35" s="406">
        <v>714</v>
      </c>
      <c r="H35" s="406">
        <v>746</v>
      </c>
      <c r="I35" s="406" t="s">
        <v>903</v>
      </c>
      <c r="J35" s="104" t="s">
        <v>986</v>
      </c>
      <c r="K35" s="104">
        <f t="shared" si="22"/>
        <v>13.5</v>
      </c>
      <c r="L35" s="105">
        <f t="shared" si="23"/>
        <v>-5.1275000000000004</v>
      </c>
      <c r="M35" s="106">
        <f t="shared" si="24"/>
        <v>1.1430034129692832E-2</v>
      </c>
      <c r="N35" s="104" t="s">
        <v>614</v>
      </c>
      <c r="O35" s="107">
        <v>44454</v>
      </c>
      <c r="R35" s="321" t="s">
        <v>615</v>
      </c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</row>
    <row r="36" spans="1:38" s="288" customFormat="1" ht="15" customHeight="1">
      <c r="A36" s="323">
        <v>6</v>
      </c>
      <c r="B36" s="382">
        <v>44442</v>
      </c>
      <c r="C36" s="324"/>
      <c r="D36" s="405" t="s">
        <v>743</v>
      </c>
      <c r="E36" s="406" t="s">
        <v>616</v>
      </c>
      <c r="F36" s="406">
        <v>171.5</v>
      </c>
      <c r="G36" s="406">
        <v>166</v>
      </c>
      <c r="H36" s="406">
        <v>176.5</v>
      </c>
      <c r="I36" s="406">
        <v>182</v>
      </c>
      <c r="J36" s="104" t="s">
        <v>940</v>
      </c>
      <c r="K36" s="104">
        <f t="shared" ref="K36" si="25">H36-F36</f>
        <v>5</v>
      </c>
      <c r="L36" s="105">
        <f t="shared" ref="L36" si="26">(F36*-0.7)/100</f>
        <v>-1.2004999999999999</v>
      </c>
      <c r="M36" s="106">
        <f t="shared" ref="M36" si="27">(K36+L36)/F36</f>
        <v>2.2154518950437317E-2</v>
      </c>
      <c r="N36" s="104" t="s">
        <v>614</v>
      </c>
      <c r="O36" s="107">
        <v>44453</v>
      </c>
      <c r="R36" s="321" t="s">
        <v>618</v>
      </c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</row>
    <row r="37" spans="1:38" s="288" customFormat="1" ht="15" customHeight="1">
      <c r="A37" s="407">
        <v>7</v>
      </c>
      <c r="B37" s="408">
        <v>44446</v>
      </c>
      <c r="C37" s="409"/>
      <c r="D37" s="410" t="s">
        <v>922</v>
      </c>
      <c r="E37" s="411" t="s">
        <v>616</v>
      </c>
      <c r="F37" s="411">
        <v>1757.5</v>
      </c>
      <c r="G37" s="411">
        <v>1710</v>
      </c>
      <c r="H37" s="411">
        <v>1766</v>
      </c>
      <c r="I37" s="411" t="s">
        <v>923</v>
      </c>
      <c r="J37" s="412" t="s">
        <v>884</v>
      </c>
      <c r="K37" s="412">
        <f t="shared" ref="K37" si="28">H37-F37</f>
        <v>8.5</v>
      </c>
      <c r="L37" s="413">
        <f>(F37*-0.07)/100</f>
        <v>-1.2302500000000001</v>
      </c>
      <c r="M37" s="414">
        <f t="shared" ref="M37" si="29">(K37+L37)/F37</f>
        <v>4.1364153627311525E-3</v>
      </c>
      <c r="N37" s="412" t="s">
        <v>737</v>
      </c>
      <c r="O37" s="415">
        <v>44446</v>
      </c>
      <c r="R37" s="321" t="s">
        <v>615</v>
      </c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</row>
    <row r="38" spans="1:38" s="288" customFormat="1" ht="15" customHeight="1">
      <c r="A38" s="323">
        <v>8</v>
      </c>
      <c r="B38" s="318">
        <v>44446</v>
      </c>
      <c r="C38" s="324"/>
      <c r="D38" s="405" t="s">
        <v>425</v>
      </c>
      <c r="E38" s="406" t="s">
        <v>616</v>
      </c>
      <c r="F38" s="406">
        <v>1742.5</v>
      </c>
      <c r="G38" s="406">
        <v>1695</v>
      </c>
      <c r="H38" s="406">
        <v>1772.5</v>
      </c>
      <c r="I38" s="406" t="s">
        <v>923</v>
      </c>
      <c r="J38" s="104" t="s">
        <v>630</v>
      </c>
      <c r="K38" s="104">
        <f t="shared" ref="K38:K39" si="30">H38-F38</f>
        <v>30</v>
      </c>
      <c r="L38" s="105">
        <f>(F38*-0.07)/100</f>
        <v>-1.2197500000000001</v>
      </c>
      <c r="M38" s="106">
        <f t="shared" ref="M38:M39" si="31">(K38+L38)/F38</f>
        <v>1.6516642754662841E-2</v>
      </c>
      <c r="N38" s="104" t="s">
        <v>614</v>
      </c>
      <c r="O38" s="404">
        <v>44446</v>
      </c>
      <c r="R38" s="321" t="s">
        <v>615</v>
      </c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</row>
    <row r="39" spans="1:38" s="288" customFormat="1" ht="15" customHeight="1">
      <c r="A39" s="323">
        <v>9</v>
      </c>
      <c r="B39" s="318">
        <v>44447</v>
      </c>
      <c r="C39" s="324"/>
      <c r="D39" s="439" t="s">
        <v>120</v>
      </c>
      <c r="E39" s="406" t="s">
        <v>616</v>
      </c>
      <c r="F39" s="406">
        <v>2785</v>
      </c>
      <c r="G39" s="406">
        <v>2697</v>
      </c>
      <c r="H39" s="406">
        <v>2849</v>
      </c>
      <c r="I39" s="406" t="s">
        <v>934</v>
      </c>
      <c r="J39" s="104" t="s">
        <v>978</v>
      </c>
      <c r="K39" s="104">
        <f t="shared" si="30"/>
        <v>64</v>
      </c>
      <c r="L39" s="105">
        <f t="shared" ref="L39" si="32">(F39*-0.7)/100</f>
        <v>-19.494999999999997</v>
      </c>
      <c r="M39" s="106">
        <f t="shared" si="31"/>
        <v>1.5980251346499105E-2</v>
      </c>
      <c r="N39" s="104" t="s">
        <v>614</v>
      </c>
      <c r="O39" s="107">
        <v>44453</v>
      </c>
      <c r="R39" s="321" t="s">
        <v>615</v>
      </c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</row>
    <row r="40" spans="1:38" s="288" customFormat="1" ht="15" customHeight="1">
      <c r="A40" s="323">
        <v>10</v>
      </c>
      <c r="B40" s="318">
        <v>44448</v>
      </c>
      <c r="C40" s="324"/>
      <c r="D40" s="439" t="s">
        <v>40</v>
      </c>
      <c r="E40" s="406" t="s">
        <v>616</v>
      </c>
      <c r="F40" s="406">
        <v>904</v>
      </c>
      <c r="G40" s="406">
        <v>877</v>
      </c>
      <c r="H40" s="406">
        <v>930</v>
      </c>
      <c r="I40" s="406" t="s">
        <v>953</v>
      </c>
      <c r="J40" s="104" t="s">
        <v>956</v>
      </c>
      <c r="K40" s="104">
        <f t="shared" ref="K40" si="33">H40-F40</f>
        <v>26</v>
      </c>
      <c r="L40" s="105">
        <f t="shared" ref="L40" si="34">(F40*-0.7)/100</f>
        <v>-6.3279999999999994</v>
      </c>
      <c r="M40" s="106">
        <f t="shared" ref="M40" si="35">(K40+L40)/F40</f>
        <v>2.1761061946902655E-2</v>
      </c>
      <c r="N40" s="104" t="s">
        <v>614</v>
      </c>
      <c r="O40" s="107">
        <v>44452</v>
      </c>
      <c r="R40" s="434" t="s">
        <v>615</v>
      </c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</row>
    <row r="41" spans="1:38" s="288" customFormat="1" ht="15" customHeight="1">
      <c r="A41" s="323">
        <v>11</v>
      </c>
      <c r="B41" s="318">
        <v>44452</v>
      </c>
      <c r="C41" s="324"/>
      <c r="D41" s="439" t="s">
        <v>425</v>
      </c>
      <c r="E41" s="406" t="s">
        <v>616</v>
      </c>
      <c r="F41" s="406">
        <v>1737.5</v>
      </c>
      <c r="G41" s="406">
        <v>1690</v>
      </c>
      <c r="H41" s="406">
        <v>1767.5</v>
      </c>
      <c r="I41" s="406" t="s">
        <v>923</v>
      </c>
      <c r="J41" s="104" t="s">
        <v>630</v>
      </c>
      <c r="K41" s="104">
        <f t="shared" ref="K41" si="36">H41-F41</f>
        <v>30</v>
      </c>
      <c r="L41" s="105">
        <f>(F41*-0.07)/100</f>
        <v>-1.2162500000000001</v>
      </c>
      <c r="M41" s="106">
        <f t="shared" ref="M41" si="37">(K41+L41)/F41</f>
        <v>1.6566187050359713E-2</v>
      </c>
      <c r="N41" s="104" t="s">
        <v>614</v>
      </c>
      <c r="O41" s="404">
        <v>44452</v>
      </c>
      <c r="R41" s="434" t="s">
        <v>618</v>
      </c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</row>
    <row r="42" spans="1:38" s="288" customFormat="1" ht="15" customHeight="1">
      <c r="A42" s="323">
        <v>12</v>
      </c>
      <c r="B42" s="318">
        <v>44452</v>
      </c>
      <c r="C42" s="324"/>
      <c r="D42" s="439" t="s">
        <v>298</v>
      </c>
      <c r="E42" s="406" t="s">
        <v>616</v>
      </c>
      <c r="F42" s="406">
        <v>241</v>
      </c>
      <c r="G42" s="406">
        <v>234</v>
      </c>
      <c r="H42" s="406">
        <v>245.25</v>
      </c>
      <c r="I42" s="406">
        <v>255</v>
      </c>
      <c r="J42" s="104" t="s">
        <v>959</v>
      </c>
      <c r="K42" s="104">
        <f t="shared" ref="K42" si="38">H42-F42</f>
        <v>4.25</v>
      </c>
      <c r="L42" s="105">
        <f>(F42*-0.07)/100</f>
        <v>-0.16870000000000002</v>
      </c>
      <c r="M42" s="106">
        <f t="shared" ref="M42" si="39">(K42+L42)/F42</f>
        <v>1.6934854771784229E-2</v>
      </c>
      <c r="N42" s="104" t="s">
        <v>614</v>
      </c>
      <c r="O42" s="404">
        <v>44452</v>
      </c>
      <c r="R42" s="434" t="s">
        <v>615</v>
      </c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</row>
    <row r="43" spans="1:38" s="288" customFormat="1" ht="15" customHeight="1">
      <c r="A43" s="323">
        <v>13</v>
      </c>
      <c r="B43" s="318">
        <v>44452</v>
      </c>
      <c r="C43" s="324"/>
      <c r="D43" s="439" t="s">
        <v>558</v>
      </c>
      <c r="E43" s="406" t="s">
        <v>616</v>
      </c>
      <c r="F43" s="406">
        <v>1410</v>
      </c>
      <c r="G43" s="406">
        <v>1375</v>
      </c>
      <c r="H43" s="406">
        <v>1429</v>
      </c>
      <c r="I43" s="406" t="s">
        <v>957</v>
      </c>
      <c r="J43" s="104" t="s">
        <v>958</v>
      </c>
      <c r="K43" s="104">
        <f t="shared" ref="K43" si="40">H43-F43</f>
        <v>19</v>
      </c>
      <c r="L43" s="105">
        <f>(F43*-0.07)/100</f>
        <v>-0.98699999999999999</v>
      </c>
      <c r="M43" s="106">
        <f t="shared" ref="M43" si="41">(K43+L43)/F43</f>
        <v>1.277517730496454E-2</v>
      </c>
      <c r="N43" s="104" t="s">
        <v>614</v>
      </c>
      <c r="O43" s="404">
        <v>44452</v>
      </c>
      <c r="R43" s="434" t="s">
        <v>615</v>
      </c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</row>
    <row r="44" spans="1:38" s="288" customFormat="1" ht="15" customHeight="1">
      <c r="A44" s="310">
        <v>14</v>
      </c>
      <c r="B44" s="311">
        <v>44452</v>
      </c>
      <c r="C44" s="312"/>
      <c r="D44" s="313" t="s">
        <v>449</v>
      </c>
      <c r="E44" s="314" t="s">
        <v>616</v>
      </c>
      <c r="F44" s="314" t="s">
        <v>963</v>
      </c>
      <c r="G44" s="314">
        <v>590</v>
      </c>
      <c r="H44" s="314"/>
      <c r="I44" s="314" t="s">
        <v>964</v>
      </c>
      <c r="J44" s="310" t="s">
        <v>617</v>
      </c>
      <c r="K44" s="311"/>
      <c r="L44" s="312"/>
      <c r="M44" s="313"/>
      <c r="N44" s="314"/>
      <c r="O44" s="314"/>
      <c r="R44" s="434" t="s">
        <v>615</v>
      </c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</row>
    <row r="45" spans="1:38" s="288" customFormat="1" ht="15" customHeight="1">
      <c r="A45" s="310">
        <v>15</v>
      </c>
      <c r="B45" s="311">
        <v>44453</v>
      </c>
      <c r="C45" s="312"/>
      <c r="D45" s="313" t="s">
        <v>425</v>
      </c>
      <c r="E45" s="314" t="s">
        <v>616</v>
      </c>
      <c r="F45" s="314" t="s">
        <v>977</v>
      </c>
      <c r="G45" s="314">
        <v>1690</v>
      </c>
      <c r="H45" s="314"/>
      <c r="I45" s="314" t="s">
        <v>923</v>
      </c>
      <c r="J45" s="310" t="s">
        <v>617</v>
      </c>
      <c r="K45" s="311"/>
      <c r="L45" s="312"/>
      <c r="M45" s="313"/>
      <c r="N45" s="314"/>
      <c r="O45" s="314"/>
      <c r="R45" s="321" t="s">
        <v>615</v>
      </c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</row>
    <row r="46" spans="1:38" s="288" customFormat="1" ht="15" customHeight="1">
      <c r="A46" s="323">
        <v>16</v>
      </c>
      <c r="B46" s="318">
        <v>44454</v>
      </c>
      <c r="C46" s="324"/>
      <c r="D46" s="439" t="s">
        <v>69</v>
      </c>
      <c r="E46" s="406" t="s">
        <v>616</v>
      </c>
      <c r="F46" s="406">
        <v>80.3</v>
      </c>
      <c r="G46" s="406">
        <v>78</v>
      </c>
      <c r="H46" s="406">
        <v>81.849999999999994</v>
      </c>
      <c r="I46" s="406" t="s">
        <v>987</v>
      </c>
      <c r="J46" s="104" t="s">
        <v>988</v>
      </c>
      <c r="K46" s="104">
        <f t="shared" ref="K46" si="42">H46-F46</f>
        <v>1.5499999999999972</v>
      </c>
      <c r="L46" s="105">
        <f>(F46*-0.07)/100</f>
        <v>-5.6210000000000003E-2</v>
      </c>
      <c r="M46" s="106">
        <f t="shared" ref="M46" si="43">(K46+L46)/F46</f>
        <v>1.8602615193026115E-2</v>
      </c>
      <c r="N46" s="104" t="s">
        <v>614</v>
      </c>
      <c r="O46" s="404">
        <v>44454</v>
      </c>
      <c r="R46" s="321" t="s">
        <v>615</v>
      </c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</row>
    <row r="47" spans="1:38" s="288" customFormat="1" ht="15" customHeight="1">
      <c r="A47" s="323">
        <v>17</v>
      </c>
      <c r="B47" s="318">
        <v>44455</v>
      </c>
      <c r="C47" s="324"/>
      <c r="D47" s="439" t="s">
        <v>248</v>
      </c>
      <c r="E47" s="406" t="s">
        <v>616</v>
      </c>
      <c r="F47" s="406">
        <v>57.75</v>
      </c>
      <c r="G47" s="406">
        <v>55</v>
      </c>
      <c r="H47" s="406">
        <v>58.9</v>
      </c>
      <c r="I47" s="406" t="s">
        <v>1005</v>
      </c>
      <c r="J47" s="104" t="s">
        <v>1006</v>
      </c>
      <c r="K47" s="104">
        <f t="shared" ref="K47" si="44">H47-F47</f>
        <v>1.1499999999999986</v>
      </c>
      <c r="L47" s="105">
        <f>(F47*-0.07)/100</f>
        <v>-4.0425000000000003E-2</v>
      </c>
      <c r="M47" s="106">
        <f t="shared" ref="M47" si="45">(K47+L47)/F47</f>
        <v>1.9213419913419891E-2</v>
      </c>
      <c r="N47" s="104" t="s">
        <v>614</v>
      </c>
      <c r="O47" s="404">
        <v>44455</v>
      </c>
      <c r="R47" s="321" t="s">
        <v>615</v>
      </c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</row>
    <row r="48" spans="1:38" s="288" customFormat="1" ht="15" customHeight="1">
      <c r="A48" s="323">
        <v>18</v>
      </c>
      <c r="B48" s="318">
        <v>44455</v>
      </c>
      <c r="C48" s="324"/>
      <c r="D48" s="439" t="s">
        <v>1007</v>
      </c>
      <c r="E48" s="406" t="s">
        <v>616</v>
      </c>
      <c r="F48" s="406">
        <v>49.6</v>
      </c>
      <c r="G48" s="406">
        <v>48</v>
      </c>
      <c r="H48" s="406">
        <v>50.7</v>
      </c>
      <c r="I48" s="406">
        <v>52</v>
      </c>
      <c r="J48" s="104" t="s">
        <v>1010</v>
      </c>
      <c r="K48" s="104">
        <f t="shared" ref="K48:K52" si="46">H48-F48</f>
        <v>1.1000000000000014</v>
      </c>
      <c r="L48" s="105">
        <f t="shared" ref="L48:L49" si="47">(F48*-0.07)/100</f>
        <v>-3.4720000000000001E-2</v>
      </c>
      <c r="M48" s="106">
        <f t="shared" ref="M48:M52" si="48">(K48+L48)/F48</f>
        <v>2.1477419354838736E-2</v>
      </c>
      <c r="N48" s="104" t="s">
        <v>614</v>
      </c>
      <c r="O48" s="404">
        <v>44455</v>
      </c>
      <c r="R48" s="321" t="s">
        <v>615</v>
      </c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</row>
    <row r="49" spans="1:38" s="288" customFormat="1" ht="15" customHeight="1">
      <c r="A49" s="323">
        <v>19</v>
      </c>
      <c r="B49" s="318">
        <v>44455</v>
      </c>
      <c r="C49" s="324"/>
      <c r="D49" s="439" t="s">
        <v>405</v>
      </c>
      <c r="E49" s="406" t="s">
        <v>616</v>
      </c>
      <c r="F49" s="406">
        <v>40.049999999999997</v>
      </c>
      <c r="G49" s="406">
        <v>38.799999999999997</v>
      </c>
      <c r="H49" s="406">
        <v>41.5</v>
      </c>
      <c r="I49" s="406" t="s">
        <v>1008</v>
      </c>
      <c r="J49" s="104" t="s">
        <v>1011</v>
      </c>
      <c r="K49" s="104">
        <f t="shared" si="46"/>
        <v>1.4500000000000028</v>
      </c>
      <c r="L49" s="105">
        <f t="shared" si="47"/>
        <v>-2.8035000000000001E-2</v>
      </c>
      <c r="M49" s="106">
        <f t="shared" si="48"/>
        <v>3.5504744069912685E-2</v>
      </c>
      <c r="N49" s="104" t="s">
        <v>614</v>
      </c>
      <c r="O49" s="404">
        <v>44455</v>
      </c>
      <c r="R49" s="321" t="s">
        <v>615</v>
      </c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</row>
    <row r="50" spans="1:38" s="288" customFormat="1" ht="15" customHeight="1">
      <c r="A50" s="417">
        <v>20</v>
      </c>
      <c r="B50" s="418">
        <v>44455</v>
      </c>
      <c r="C50" s="419"/>
      <c r="D50" s="420" t="s">
        <v>298</v>
      </c>
      <c r="E50" s="421" t="s">
        <v>616</v>
      </c>
      <c r="F50" s="421">
        <v>240.5</v>
      </c>
      <c r="G50" s="421">
        <v>234</v>
      </c>
      <c r="H50" s="421">
        <v>233</v>
      </c>
      <c r="I50" s="421" t="s">
        <v>1009</v>
      </c>
      <c r="J50" s="422" t="s">
        <v>1025</v>
      </c>
      <c r="K50" s="422">
        <f t="shared" si="46"/>
        <v>-7.5</v>
      </c>
      <c r="L50" s="423">
        <f t="shared" ref="L50" si="49">(F50*-0.7)/100</f>
        <v>-1.6835</v>
      </c>
      <c r="M50" s="424">
        <f t="shared" si="48"/>
        <v>-3.8185031185031186E-2</v>
      </c>
      <c r="N50" s="422" t="s">
        <v>627</v>
      </c>
      <c r="O50" s="425">
        <v>44456</v>
      </c>
      <c r="R50" s="321" t="s">
        <v>615</v>
      </c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</row>
    <row r="51" spans="1:38" s="288" customFormat="1" ht="15" customHeight="1">
      <c r="A51" s="407">
        <v>21</v>
      </c>
      <c r="B51" s="408">
        <v>44456</v>
      </c>
      <c r="C51" s="409"/>
      <c r="D51" s="477" t="s">
        <v>130</v>
      </c>
      <c r="E51" s="411" t="s">
        <v>616</v>
      </c>
      <c r="F51" s="411">
        <v>49.5</v>
      </c>
      <c r="G51" s="411">
        <v>48</v>
      </c>
      <c r="H51" s="411">
        <v>49.6</v>
      </c>
      <c r="I51" s="411">
        <v>52</v>
      </c>
      <c r="J51" s="412" t="s">
        <v>1041</v>
      </c>
      <c r="K51" s="412">
        <f t="shared" si="46"/>
        <v>0.10000000000000142</v>
      </c>
      <c r="L51" s="413">
        <f>(F51*-0.7)/100</f>
        <v>-0.34649999999999997</v>
      </c>
      <c r="M51" s="414">
        <f t="shared" si="48"/>
        <v>-4.9797979797979505E-3</v>
      </c>
      <c r="N51" s="412" t="s">
        <v>737</v>
      </c>
      <c r="O51" s="476">
        <v>44459</v>
      </c>
      <c r="R51" s="321" t="s">
        <v>615</v>
      </c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</row>
    <row r="52" spans="1:38" s="288" customFormat="1" ht="15" customHeight="1">
      <c r="A52" s="323">
        <v>22</v>
      </c>
      <c r="B52" s="468">
        <v>44456</v>
      </c>
      <c r="C52" s="324"/>
      <c r="D52" s="439" t="s">
        <v>139</v>
      </c>
      <c r="E52" s="406" t="s">
        <v>616</v>
      </c>
      <c r="F52" s="406">
        <v>230</v>
      </c>
      <c r="G52" s="406">
        <v>224</v>
      </c>
      <c r="H52" s="406">
        <v>236.5</v>
      </c>
      <c r="I52" s="406" t="s">
        <v>1029</v>
      </c>
      <c r="J52" s="104" t="s">
        <v>1042</v>
      </c>
      <c r="K52" s="104">
        <f t="shared" si="46"/>
        <v>6.5</v>
      </c>
      <c r="L52" s="105">
        <f t="shared" ref="L52" si="50">(F52*-0.7)/100</f>
        <v>-1.61</v>
      </c>
      <c r="M52" s="106">
        <f t="shared" si="48"/>
        <v>2.1260869565217388E-2</v>
      </c>
      <c r="N52" s="104" t="s">
        <v>614</v>
      </c>
      <c r="O52" s="107">
        <v>44459</v>
      </c>
      <c r="R52" s="321" t="s">
        <v>615</v>
      </c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</row>
    <row r="53" spans="1:38" s="288" customFormat="1" ht="15" customHeight="1">
      <c r="A53" s="310"/>
      <c r="B53" s="311"/>
      <c r="C53" s="312"/>
      <c r="D53" s="313"/>
      <c r="E53" s="314"/>
      <c r="F53" s="314"/>
      <c r="G53" s="314"/>
      <c r="H53" s="314"/>
      <c r="I53" s="314"/>
      <c r="J53" s="310"/>
      <c r="K53" s="311"/>
      <c r="L53" s="312"/>
      <c r="M53" s="313"/>
      <c r="N53" s="314"/>
      <c r="O53" s="314"/>
      <c r="R53" s="321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</row>
    <row r="54" spans="1:38" s="288" customFormat="1" ht="15" customHeight="1">
      <c r="A54" s="310"/>
      <c r="B54" s="311"/>
      <c r="C54" s="312"/>
      <c r="D54" s="313"/>
      <c r="E54" s="314"/>
      <c r="F54" s="314"/>
      <c r="G54" s="314"/>
      <c r="H54" s="314"/>
      <c r="I54" s="314"/>
      <c r="J54" s="310"/>
      <c r="K54" s="311"/>
      <c r="L54" s="312"/>
      <c r="M54" s="313"/>
      <c r="N54" s="314"/>
      <c r="O54" s="314"/>
      <c r="R54" s="321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7"/>
      <c r="AG54" s="287"/>
      <c r="AH54" s="287"/>
      <c r="AI54" s="287"/>
      <c r="AJ54" s="287"/>
      <c r="AK54" s="287"/>
      <c r="AL54" s="287"/>
    </row>
    <row r="55" spans="1:38" ht="15" customHeight="1">
      <c r="A55" s="290"/>
      <c r="B55" s="291"/>
      <c r="C55" s="292"/>
      <c r="D55" s="293"/>
      <c r="E55" s="294"/>
      <c r="F55" s="294"/>
      <c r="G55" s="294"/>
      <c r="H55" s="294"/>
      <c r="I55" s="294"/>
      <c r="J55" s="315"/>
      <c r="K55" s="315"/>
      <c r="L55" s="295"/>
      <c r="M55" s="316"/>
      <c r="N55" s="315"/>
      <c r="O55" s="317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58"/>
      <c r="B57" s="122"/>
      <c r="C57" s="159"/>
      <c r="D57" s="160"/>
      <c r="E57" s="121"/>
      <c r="F57" s="121"/>
      <c r="G57" s="121"/>
      <c r="H57" s="121"/>
      <c r="I57" s="121"/>
      <c r="J57" s="161"/>
      <c r="K57" s="161"/>
      <c r="L57" s="162"/>
      <c r="M57" s="163"/>
      <c r="N57" s="127"/>
      <c r="O57" s="164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3" t="s">
        <v>619</v>
      </c>
      <c r="B58" s="159"/>
      <c r="C58" s="159"/>
      <c r="D58" s="1"/>
      <c r="E58" s="6"/>
      <c r="F58" s="6"/>
      <c r="G58" s="6"/>
      <c r="H58" s="6" t="s">
        <v>631</v>
      </c>
      <c r="I58" s="6"/>
      <c r="J58" s="6"/>
      <c r="K58" s="129"/>
      <c r="L58" s="163"/>
      <c r="M58" s="129"/>
      <c r="N58" s="130"/>
      <c r="O58" s="129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2.75" customHeight="1">
      <c r="A59" s="140" t="s">
        <v>620</v>
      </c>
      <c r="B59" s="133"/>
      <c r="C59" s="133"/>
      <c r="D59" s="133"/>
      <c r="E59" s="44"/>
      <c r="F59" s="141" t="s">
        <v>621</v>
      </c>
      <c r="G59" s="59"/>
      <c r="H59" s="44"/>
      <c r="I59" s="59"/>
      <c r="J59" s="6"/>
      <c r="K59" s="165"/>
      <c r="L59" s="166"/>
      <c r="M59" s="6"/>
      <c r="N59" s="123"/>
      <c r="O59" s="167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40"/>
      <c r="B60" s="133"/>
      <c r="C60" s="133"/>
      <c r="D60" s="133"/>
      <c r="E60" s="6"/>
      <c r="F60" s="141" t="s">
        <v>623</v>
      </c>
      <c r="G60" s="59"/>
      <c r="H60" s="44"/>
      <c r="I60" s="59"/>
      <c r="J60" s="6"/>
      <c r="K60" s="165"/>
      <c r="L60" s="166"/>
      <c r="M60" s="6"/>
      <c r="N60" s="123"/>
      <c r="O60" s="167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3"/>
      <c r="B61" s="133"/>
      <c r="C61" s="133"/>
      <c r="D61" s="133"/>
      <c r="E61" s="6"/>
      <c r="F61" s="6"/>
      <c r="G61" s="6"/>
      <c r="H61" s="6"/>
      <c r="I61" s="6"/>
      <c r="J61" s="146"/>
      <c r="K61" s="143"/>
      <c r="L61" s="144"/>
      <c r="M61" s="6"/>
      <c r="N61" s="147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8" t="s">
        <v>632</v>
      </c>
      <c r="B62" s="168"/>
      <c r="C62" s="168"/>
      <c r="D62" s="168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590</v>
      </c>
      <c r="C63" s="100"/>
      <c r="D63" s="101" t="s">
        <v>602</v>
      </c>
      <c r="E63" s="100" t="s">
        <v>603</v>
      </c>
      <c r="F63" s="100" t="s">
        <v>604</v>
      </c>
      <c r="G63" s="100" t="s">
        <v>625</v>
      </c>
      <c r="H63" s="100" t="s">
        <v>606</v>
      </c>
      <c r="I63" s="100" t="s">
        <v>607</v>
      </c>
      <c r="J63" s="99" t="s">
        <v>608</v>
      </c>
      <c r="K63" s="169" t="s">
        <v>633</v>
      </c>
      <c r="L63" s="102" t="s">
        <v>610</v>
      </c>
      <c r="M63" s="169" t="s">
        <v>634</v>
      </c>
      <c r="N63" s="100" t="s">
        <v>635</v>
      </c>
      <c r="O63" s="99" t="s">
        <v>612</v>
      </c>
      <c r="P63" s="101" t="s">
        <v>613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97" customFormat="1" ht="13.5" customHeight="1">
      <c r="A64" s="283">
        <v>1</v>
      </c>
      <c r="B64" s="281">
        <v>44439</v>
      </c>
      <c r="C64" s="362"/>
      <c r="D64" s="335" t="s">
        <v>864</v>
      </c>
      <c r="E64" s="283" t="s">
        <v>616</v>
      </c>
      <c r="F64" s="283">
        <v>847</v>
      </c>
      <c r="G64" s="283">
        <v>834</v>
      </c>
      <c r="H64" s="350">
        <v>855.5</v>
      </c>
      <c r="I64" s="350">
        <v>870</v>
      </c>
      <c r="J64" s="104" t="s">
        <v>884</v>
      </c>
      <c r="K64" s="355">
        <f t="shared" ref="K64" si="51">H64-F64</f>
        <v>8.5</v>
      </c>
      <c r="L64" s="399">
        <f t="shared" ref="L64:L65" si="52">(H64*N64)*0.07%</f>
        <v>598.85000000000014</v>
      </c>
      <c r="M64" s="401">
        <f t="shared" ref="M64" si="53">(K64*N64)-L64</f>
        <v>7901.15</v>
      </c>
      <c r="N64" s="350">
        <v>1000</v>
      </c>
      <c r="O64" s="402" t="s">
        <v>614</v>
      </c>
      <c r="P64" s="403">
        <v>44441</v>
      </c>
      <c r="Q64" s="170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28"/>
      <c r="AG64" s="322"/>
      <c r="AH64" s="320"/>
      <c r="AI64" s="320"/>
      <c r="AJ64" s="328"/>
      <c r="AK64" s="328"/>
      <c r="AL64" s="328"/>
    </row>
    <row r="65" spans="1:38" s="297" customFormat="1" ht="13.5" customHeight="1">
      <c r="A65" s="363">
        <v>2</v>
      </c>
      <c r="B65" s="364">
        <v>44441</v>
      </c>
      <c r="C65" s="365"/>
      <c r="D65" s="366" t="s">
        <v>882</v>
      </c>
      <c r="E65" s="363" t="s">
        <v>855</v>
      </c>
      <c r="F65" s="363">
        <v>1703</v>
      </c>
      <c r="G65" s="363">
        <v>1724</v>
      </c>
      <c r="H65" s="367">
        <v>1689</v>
      </c>
      <c r="I65" s="357" t="s">
        <v>883</v>
      </c>
      <c r="J65" s="104" t="s">
        <v>854</v>
      </c>
      <c r="K65" s="360">
        <f>F65-H65</f>
        <v>14</v>
      </c>
      <c r="L65" s="361">
        <f t="shared" si="52"/>
        <v>679.8225000000001</v>
      </c>
      <c r="M65" s="356">
        <f t="shared" ref="M65" si="54">(K65*N65)-L65</f>
        <v>7370.1774999999998</v>
      </c>
      <c r="N65" s="357">
        <v>575</v>
      </c>
      <c r="O65" s="400" t="s">
        <v>614</v>
      </c>
      <c r="P65" s="359">
        <v>44441</v>
      </c>
      <c r="Q65" s="170"/>
      <c r="R65" s="6" t="s">
        <v>615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47"/>
      <c r="AG65" s="322"/>
      <c r="AH65" s="320"/>
      <c r="AI65" s="320"/>
      <c r="AJ65" s="347"/>
      <c r="AK65" s="347"/>
      <c r="AL65" s="347"/>
    </row>
    <row r="66" spans="1:38" s="297" customFormat="1" ht="13.5" customHeight="1">
      <c r="A66" s="277">
        <v>3</v>
      </c>
      <c r="B66" s="368">
        <v>44441</v>
      </c>
      <c r="C66" s="369"/>
      <c r="D66" s="336" t="s">
        <v>886</v>
      </c>
      <c r="E66" s="277" t="s">
        <v>855</v>
      </c>
      <c r="F66" s="277">
        <v>1796</v>
      </c>
      <c r="G66" s="277">
        <v>1824</v>
      </c>
      <c r="H66" s="370">
        <v>1821</v>
      </c>
      <c r="I66" s="371">
        <v>1750</v>
      </c>
      <c r="J66" s="372" t="s">
        <v>887</v>
      </c>
      <c r="K66" s="373">
        <f>F66-H66</f>
        <v>-25</v>
      </c>
      <c r="L66" s="374">
        <f t="shared" ref="L66" si="55">(H66*N66)*0.07%</f>
        <v>701.08500000000015</v>
      </c>
      <c r="M66" s="375">
        <f t="shared" ref="M66" si="56">(K66*N66)-L66</f>
        <v>-14451.085000000001</v>
      </c>
      <c r="N66" s="371">
        <v>550</v>
      </c>
      <c r="O66" s="376" t="s">
        <v>627</v>
      </c>
      <c r="P66" s="377">
        <v>44441</v>
      </c>
      <c r="Q66" s="170"/>
      <c r="R66" s="6" t="s">
        <v>615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47"/>
      <c r="AG66" s="322"/>
      <c r="AH66" s="320"/>
      <c r="AI66" s="320"/>
      <c r="AJ66" s="347"/>
      <c r="AK66" s="347"/>
      <c r="AL66" s="347"/>
    </row>
    <row r="67" spans="1:38" s="297" customFormat="1" ht="13.5" customHeight="1">
      <c r="A67" s="277">
        <v>4</v>
      </c>
      <c r="B67" s="368">
        <v>44441</v>
      </c>
      <c r="C67" s="388"/>
      <c r="D67" s="389" t="s">
        <v>888</v>
      </c>
      <c r="E67" s="390" t="s">
        <v>855</v>
      </c>
      <c r="F67" s="390">
        <v>17155</v>
      </c>
      <c r="G67" s="390">
        <v>17340</v>
      </c>
      <c r="H67" s="371">
        <v>17340</v>
      </c>
      <c r="I67" s="371">
        <v>16900</v>
      </c>
      <c r="J67" s="372" t="s">
        <v>905</v>
      </c>
      <c r="K67" s="373">
        <f>F67-H67</f>
        <v>-185</v>
      </c>
      <c r="L67" s="374">
        <f t="shared" ref="L67:L68" si="57">(H67*N67)*0.07%</f>
        <v>606.90000000000009</v>
      </c>
      <c r="M67" s="375">
        <f t="shared" ref="M67:M68" si="58">(K67*N67)-L67</f>
        <v>-9856.9</v>
      </c>
      <c r="N67" s="371">
        <v>50</v>
      </c>
      <c r="O67" s="376" t="s">
        <v>627</v>
      </c>
      <c r="P67" s="377">
        <v>44442</v>
      </c>
      <c r="Q67" s="170"/>
      <c r="R67" s="6" t="s">
        <v>615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28"/>
      <c r="AG67" s="322"/>
      <c r="AH67" s="320"/>
      <c r="AI67" s="320"/>
      <c r="AJ67" s="328"/>
      <c r="AK67" s="328"/>
      <c r="AL67" s="328"/>
    </row>
    <row r="68" spans="1:38" s="297" customFormat="1" ht="13.5" customHeight="1">
      <c r="A68" s="277">
        <v>5</v>
      </c>
      <c r="B68" s="368">
        <v>44441</v>
      </c>
      <c r="C68" s="388"/>
      <c r="D68" s="389" t="s">
        <v>889</v>
      </c>
      <c r="E68" s="390" t="s">
        <v>616</v>
      </c>
      <c r="F68" s="390">
        <v>923.5</v>
      </c>
      <c r="G68" s="390">
        <v>907</v>
      </c>
      <c r="H68" s="371">
        <v>907</v>
      </c>
      <c r="I68" s="371" t="s">
        <v>890</v>
      </c>
      <c r="J68" s="372" t="s">
        <v>931</v>
      </c>
      <c r="K68" s="373">
        <f t="shared" ref="K68" si="59">H68-F68</f>
        <v>-16.5</v>
      </c>
      <c r="L68" s="374">
        <f t="shared" si="57"/>
        <v>539.66500000000008</v>
      </c>
      <c r="M68" s="375">
        <f t="shared" si="58"/>
        <v>-14564.665000000001</v>
      </c>
      <c r="N68" s="371">
        <v>850</v>
      </c>
      <c r="O68" s="376" t="s">
        <v>627</v>
      </c>
      <c r="P68" s="377">
        <v>44446</v>
      </c>
      <c r="Q68" s="170"/>
      <c r="R68" s="6" t="s">
        <v>618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54"/>
      <c r="AG68" s="322"/>
      <c r="AH68" s="320"/>
      <c r="AI68" s="320"/>
      <c r="AJ68" s="354"/>
      <c r="AK68" s="354"/>
      <c r="AL68" s="354"/>
    </row>
    <row r="69" spans="1:38" s="297" customFormat="1" ht="13.5" customHeight="1">
      <c r="A69" s="283">
        <v>6</v>
      </c>
      <c r="B69" s="281">
        <v>44445</v>
      </c>
      <c r="C69" s="396"/>
      <c r="D69" s="397" t="s">
        <v>907</v>
      </c>
      <c r="E69" s="398" t="s">
        <v>855</v>
      </c>
      <c r="F69" s="398">
        <v>1716</v>
      </c>
      <c r="G69" s="398">
        <v>1737</v>
      </c>
      <c r="H69" s="357">
        <v>1699</v>
      </c>
      <c r="I69" s="357" t="s">
        <v>908</v>
      </c>
      <c r="J69" s="104" t="s">
        <v>909</v>
      </c>
      <c r="K69" s="360">
        <f>F69-H69</f>
        <v>17</v>
      </c>
      <c r="L69" s="361">
        <f t="shared" ref="L69:L70" si="60">(H69*N69)*0.07%</f>
        <v>683.84750000000008</v>
      </c>
      <c r="M69" s="356">
        <f t="shared" ref="M69:M70" si="61">(K69*N69)-L69</f>
        <v>9091.1525000000001</v>
      </c>
      <c r="N69" s="357">
        <v>575</v>
      </c>
      <c r="O69" s="358" t="s">
        <v>614</v>
      </c>
      <c r="P69" s="359">
        <v>44445</v>
      </c>
      <c r="Q69" s="170"/>
      <c r="R69" s="6" t="s">
        <v>615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5"/>
      <c r="AG69" s="322"/>
      <c r="AH69" s="320"/>
      <c r="AI69" s="320"/>
      <c r="AJ69" s="395"/>
      <c r="AK69" s="395"/>
      <c r="AL69" s="395"/>
    </row>
    <row r="70" spans="1:38" s="297" customFormat="1" ht="13.5" customHeight="1">
      <c r="A70" s="283">
        <v>7</v>
      </c>
      <c r="B70" s="281">
        <v>44445</v>
      </c>
      <c r="C70" s="396"/>
      <c r="D70" s="397" t="s">
        <v>914</v>
      </c>
      <c r="E70" s="398" t="s">
        <v>616</v>
      </c>
      <c r="F70" s="398">
        <v>3190</v>
      </c>
      <c r="G70" s="398">
        <v>3120</v>
      </c>
      <c r="H70" s="357">
        <v>3235</v>
      </c>
      <c r="I70" s="357" t="s">
        <v>915</v>
      </c>
      <c r="J70" s="104" t="s">
        <v>945</v>
      </c>
      <c r="K70" s="360">
        <f t="shared" ref="K70" si="62">H70-F70</f>
        <v>45</v>
      </c>
      <c r="L70" s="361">
        <f t="shared" si="60"/>
        <v>452.90000000000009</v>
      </c>
      <c r="M70" s="356">
        <f t="shared" si="61"/>
        <v>8547.1</v>
      </c>
      <c r="N70" s="357">
        <v>200</v>
      </c>
      <c r="O70" s="358" t="s">
        <v>614</v>
      </c>
      <c r="P70" s="359">
        <v>44447</v>
      </c>
      <c r="Q70" s="170"/>
      <c r="R70" s="6" t="s">
        <v>618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6"/>
      <c r="AG70" s="322"/>
      <c r="AH70" s="320"/>
      <c r="AI70" s="320"/>
      <c r="AJ70" s="416"/>
      <c r="AK70" s="416"/>
      <c r="AL70" s="416"/>
    </row>
    <row r="71" spans="1:38" s="297" customFormat="1" ht="13.5" customHeight="1">
      <c r="A71" s="426">
        <v>8</v>
      </c>
      <c r="B71" s="427">
        <v>44445</v>
      </c>
      <c r="C71" s="428"/>
      <c r="D71" s="429" t="s">
        <v>916</v>
      </c>
      <c r="E71" s="430" t="s">
        <v>616</v>
      </c>
      <c r="F71" s="430">
        <v>2251.5</v>
      </c>
      <c r="G71" s="430">
        <v>2205</v>
      </c>
      <c r="H71" s="430">
        <v>2205</v>
      </c>
      <c r="I71" s="430" t="s">
        <v>917</v>
      </c>
      <c r="J71" s="372" t="s">
        <v>936</v>
      </c>
      <c r="K71" s="373">
        <f t="shared" ref="K71" si="63">H71-F71</f>
        <v>-46.5</v>
      </c>
      <c r="L71" s="374">
        <f t="shared" ref="L71" si="64">(H71*N71)*0.07%</f>
        <v>424.46250000000003</v>
      </c>
      <c r="M71" s="375">
        <f t="shared" ref="M71" si="65">(K71*N71)-L71</f>
        <v>-13211.9625</v>
      </c>
      <c r="N71" s="371">
        <v>275</v>
      </c>
      <c r="O71" s="376" t="s">
        <v>627</v>
      </c>
      <c r="P71" s="377">
        <v>44447</v>
      </c>
      <c r="Q71" s="170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5"/>
      <c r="AG71" s="322"/>
      <c r="AH71" s="320"/>
      <c r="AI71" s="320"/>
      <c r="AJ71" s="395"/>
      <c r="AK71" s="395"/>
      <c r="AL71" s="395"/>
    </row>
    <row r="72" spans="1:38" s="297" customFormat="1" ht="13.5" customHeight="1">
      <c r="A72" s="277">
        <v>9</v>
      </c>
      <c r="B72" s="368">
        <v>44445</v>
      </c>
      <c r="C72" s="388"/>
      <c r="D72" s="389" t="s">
        <v>918</v>
      </c>
      <c r="E72" s="390" t="s">
        <v>616</v>
      </c>
      <c r="F72" s="390">
        <v>840</v>
      </c>
      <c r="G72" s="390">
        <v>827</v>
      </c>
      <c r="H72" s="371">
        <v>827</v>
      </c>
      <c r="I72" s="371">
        <v>865</v>
      </c>
      <c r="J72" s="372" t="s">
        <v>932</v>
      </c>
      <c r="K72" s="373">
        <f t="shared" ref="K72" si="66">H72-F72</f>
        <v>-13</v>
      </c>
      <c r="L72" s="374">
        <f t="shared" ref="L72:L74" si="67">(H72*N72)*0.07%</f>
        <v>578.90000000000009</v>
      </c>
      <c r="M72" s="375">
        <f t="shared" ref="M72:M74" si="68">(K72*N72)-L72</f>
        <v>-13578.9</v>
      </c>
      <c r="N72" s="371">
        <v>1000</v>
      </c>
      <c r="O72" s="376" t="s">
        <v>627</v>
      </c>
      <c r="P72" s="377">
        <v>44446</v>
      </c>
      <c r="Q72" s="170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5"/>
      <c r="AG72" s="322"/>
      <c r="AH72" s="320"/>
      <c r="AI72" s="320"/>
      <c r="AJ72" s="395"/>
      <c r="AK72" s="395"/>
      <c r="AL72" s="395"/>
    </row>
    <row r="73" spans="1:38" s="297" customFormat="1" ht="13.5" customHeight="1">
      <c r="A73" s="283">
        <v>10</v>
      </c>
      <c r="B73" s="364">
        <v>44446</v>
      </c>
      <c r="C73" s="396"/>
      <c r="D73" s="438" t="s">
        <v>927</v>
      </c>
      <c r="E73" s="398" t="s">
        <v>855</v>
      </c>
      <c r="F73" s="398">
        <v>3848</v>
      </c>
      <c r="G73" s="398">
        <v>3890</v>
      </c>
      <c r="H73" s="357">
        <v>3812.5</v>
      </c>
      <c r="I73" s="357">
        <v>3770</v>
      </c>
      <c r="J73" s="104" t="s">
        <v>937</v>
      </c>
      <c r="K73" s="360">
        <f>F73-H73</f>
        <v>35.5</v>
      </c>
      <c r="L73" s="361">
        <f t="shared" si="67"/>
        <v>800.62500000000011</v>
      </c>
      <c r="M73" s="356">
        <f t="shared" si="68"/>
        <v>9849.375</v>
      </c>
      <c r="N73" s="357">
        <v>300</v>
      </c>
      <c r="O73" s="358" t="s">
        <v>614</v>
      </c>
      <c r="P73" s="359">
        <v>44447</v>
      </c>
      <c r="Q73" s="170"/>
      <c r="R73" s="6" t="s">
        <v>615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5"/>
      <c r="AG73" s="322"/>
      <c r="AH73" s="320"/>
      <c r="AI73" s="320"/>
      <c r="AJ73" s="395"/>
      <c r="AK73" s="395"/>
      <c r="AL73" s="395"/>
    </row>
    <row r="74" spans="1:38" s="297" customFormat="1" ht="13.5" customHeight="1">
      <c r="A74" s="283">
        <v>11</v>
      </c>
      <c r="B74" s="364">
        <v>44447</v>
      </c>
      <c r="C74" s="396"/>
      <c r="D74" s="397" t="s">
        <v>938</v>
      </c>
      <c r="E74" s="398" t="s">
        <v>616</v>
      </c>
      <c r="F74" s="398">
        <v>212.25</v>
      </c>
      <c r="G74" s="398">
        <v>209</v>
      </c>
      <c r="H74" s="357">
        <v>215</v>
      </c>
      <c r="I74" s="357" t="s">
        <v>939</v>
      </c>
      <c r="J74" s="104" t="s">
        <v>960</v>
      </c>
      <c r="K74" s="360">
        <f t="shared" ref="K74" si="69">H74-F74</f>
        <v>2.75</v>
      </c>
      <c r="L74" s="361">
        <f t="shared" si="67"/>
        <v>481.60000000000008</v>
      </c>
      <c r="M74" s="356">
        <f t="shared" si="68"/>
        <v>8318.4</v>
      </c>
      <c r="N74" s="357">
        <v>3200</v>
      </c>
      <c r="O74" s="358" t="s">
        <v>614</v>
      </c>
      <c r="P74" s="359">
        <v>44452</v>
      </c>
      <c r="Q74" s="170"/>
      <c r="R74" s="6" t="s">
        <v>615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5"/>
      <c r="AG74" s="322"/>
      <c r="AH74" s="320"/>
      <c r="AI74" s="320"/>
      <c r="AJ74" s="395"/>
      <c r="AK74" s="395"/>
      <c r="AL74" s="395"/>
    </row>
    <row r="75" spans="1:38" s="297" customFormat="1" ht="13.5" customHeight="1">
      <c r="A75" s="283">
        <v>12</v>
      </c>
      <c r="B75" s="364">
        <v>44447</v>
      </c>
      <c r="C75" s="396"/>
      <c r="D75" s="438" t="s">
        <v>941</v>
      </c>
      <c r="E75" s="398" t="s">
        <v>616</v>
      </c>
      <c r="F75" s="398">
        <v>1708</v>
      </c>
      <c r="G75" s="398">
        <v>1670</v>
      </c>
      <c r="H75" s="357">
        <v>1732</v>
      </c>
      <c r="I75" s="357" t="s">
        <v>942</v>
      </c>
      <c r="J75" s="104" t="s">
        <v>875</v>
      </c>
      <c r="K75" s="360">
        <f t="shared" ref="K75" si="70">H75-F75</f>
        <v>24</v>
      </c>
      <c r="L75" s="361">
        <f t="shared" ref="L75" si="71">(H75*N75)*0.07%</f>
        <v>424.34000000000009</v>
      </c>
      <c r="M75" s="356">
        <f t="shared" ref="M75" si="72">(K75*N75)-L75</f>
        <v>7975.66</v>
      </c>
      <c r="N75" s="357">
        <v>350</v>
      </c>
      <c r="O75" s="358" t="s">
        <v>614</v>
      </c>
      <c r="P75" s="359">
        <v>44448</v>
      </c>
      <c r="Q75" s="170"/>
      <c r="R75" s="6" t="s">
        <v>618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54"/>
      <c r="AG75" s="322"/>
      <c r="AH75" s="320"/>
      <c r="AI75" s="320"/>
      <c r="AJ75" s="354"/>
      <c r="AK75" s="354"/>
      <c r="AL75" s="354"/>
    </row>
    <row r="76" spans="1:38" s="297" customFormat="1" ht="13.5" customHeight="1">
      <c r="A76" s="294">
        <v>13</v>
      </c>
      <c r="B76" s="322">
        <v>44452</v>
      </c>
      <c r="C76" s="332"/>
      <c r="D76" s="174" t="s">
        <v>941</v>
      </c>
      <c r="E76" s="436" t="s">
        <v>616</v>
      </c>
      <c r="F76" s="436" t="s">
        <v>961</v>
      </c>
      <c r="G76" s="432">
        <v>1695</v>
      </c>
      <c r="H76" s="433"/>
      <c r="I76" s="437" t="s">
        <v>962</v>
      </c>
      <c r="J76" s="325" t="s">
        <v>617</v>
      </c>
      <c r="K76" s="315"/>
      <c r="L76" s="295"/>
      <c r="M76" s="326"/>
      <c r="N76" s="433"/>
      <c r="O76" s="431"/>
      <c r="P76" s="176"/>
      <c r="Q76" s="170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32"/>
      <c r="AG76" s="322"/>
      <c r="AH76" s="320"/>
      <c r="AI76" s="320"/>
      <c r="AJ76" s="432"/>
      <c r="AK76" s="432"/>
      <c r="AL76" s="432"/>
    </row>
    <row r="77" spans="1:38" s="297" customFormat="1" ht="13.5" customHeight="1">
      <c r="A77" s="277">
        <v>14</v>
      </c>
      <c r="B77" s="368">
        <v>44454</v>
      </c>
      <c r="C77" s="388"/>
      <c r="D77" s="389" t="s">
        <v>882</v>
      </c>
      <c r="E77" s="390" t="s">
        <v>855</v>
      </c>
      <c r="F77" s="390">
        <v>1705.5</v>
      </c>
      <c r="G77" s="390">
        <v>1730</v>
      </c>
      <c r="H77" s="371">
        <v>1722</v>
      </c>
      <c r="I77" s="371" t="s">
        <v>989</v>
      </c>
      <c r="J77" s="372" t="s">
        <v>931</v>
      </c>
      <c r="K77" s="373">
        <f>F77-H77</f>
        <v>-16.5</v>
      </c>
      <c r="L77" s="374">
        <f t="shared" ref="L77:L78" si="73">(H77*N77)*0.07%</f>
        <v>693.10500000000013</v>
      </c>
      <c r="M77" s="375">
        <f t="shared" ref="M77:M78" si="74">(K77*N77)-L77</f>
        <v>-10180.605</v>
      </c>
      <c r="N77" s="371">
        <v>575</v>
      </c>
      <c r="O77" s="376" t="s">
        <v>627</v>
      </c>
      <c r="P77" s="377">
        <v>44454</v>
      </c>
      <c r="Q77" s="170"/>
      <c r="R77" s="6" t="s">
        <v>615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52"/>
      <c r="AG77" s="322"/>
      <c r="AH77" s="320"/>
      <c r="AI77" s="320"/>
      <c r="AJ77" s="452"/>
      <c r="AK77" s="452"/>
      <c r="AL77" s="452"/>
    </row>
    <row r="78" spans="1:38" s="297" customFormat="1" ht="13.5" customHeight="1">
      <c r="A78" s="283">
        <v>15</v>
      </c>
      <c r="B78" s="364">
        <v>44454</v>
      </c>
      <c r="C78" s="396"/>
      <c r="D78" s="397" t="s">
        <v>990</v>
      </c>
      <c r="E78" s="398" t="s">
        <v>616</v>
      </c>
      <c r="F78" s="398">
        <v>1031.5</v>
      </c>
      <c r="G78" s="398">
        <v>1018</v>
      </c>
      <c r="H78" s="357">
        <v>1041.5</v>
      </c>
      <c r="I78" s="357" t="s">
        <v>991</v>
      </c>
      <c r="J78" s="104" t="s">
        <v>994</v>
      </c>
      <c r="K78" s="360">
        <f t="shared" ref="K78" si="75">H78-F78</f>
        <v>10</v>
      </c>
      <c r="L78" s="361">
        <f t="shared" si="73"/>
        <v>656.1450000000001</v>
      </c>
      <c r="M78" s="356">
        <f t="shared" si="74"/>
        <v>8343.8549999999996</v>
      </c>
      <c r="N78" s="357">
        <v>900</v>
      </c>
      <c r="O78" s="358" t="s">
        <v>614</v>
      </c>
      <c r="P78" s="359">
        <v>44448</v>
      </c>
      <c r="Q78" s="170"/>
      <c r="R78" s="6" t="s">
        <v>615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52"/>
      <c r="AG78" s="322"/>
      <c r="AH78" s="320"/>
      <c r="AI78" s="320"/>
      <c r="AJ78" s="452"/>
      <c r="AK78" s="452"/>
      <c r="AL78" s="452"/>
    </row>
    <row r="79" spans="1:38" s="297" customFormat="1" ht="13.5" customHeight="1">
      <c r="A79" s="283">
        <v>16</v>
      </c>
      <c r="B79" s="465">
        <v>44454</v>
      </c>
      <c r="C79" s="396"/>
      <c r="D79" s="397" t="s">
        <v>992</v>
      </c>
      <c r="E79" s="398" t="s">
        <v>616</v>
      </c>
      <c r="F79" s="398">
        <v>1546</v>
      </c>
      <c r="G79" s="398">
        <v>1522</v>
      </c>
      <c r="H79" s="466">
        <v>1571</v>
      </c>
      <c r="I79" s="466" t="s">
        <v>993</v>
      </c>
      <c r="J79" s="104" t="s">
        <v>636</v>
      </c>
      <c r="K79" s="360">
        <f t="shared" ref="K79:K80" si="76">H79-F79</f>
        <v>25</v>
      </c>
      <c r="L79" s="361">
        <f t="shared" ref="L79:L80" si="77">(H79*N79)*0.07%</f>
        <v>604.83500000000004</v>
      </c>
      <c r="M79" s="356">
        <f t="shared" ref="M79:M80" si="78">(K79*N79)-L79</f>
        <v>13145.165000000001</v>
      </c>
      <c r="N79" s="466">
        <v>550</v>
      </c>
      <c r="O79" s="358" t="s">
        <v>614</v>
      </c>
      <c r="P79" s="463">
        <v>44456</v>
      </c>
      <c r="Q79" s="170"/>
      <c r="R79" s="6" t="s">
        <v>615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52"/>
      <c r="AG79" s="322"/>
      <c r="AH79" s="320"/>
      <c r="AI79" s="320"/>
      <c r="AJ79" s="452"/>
      <c r="AK79" s="452"/>
      <c r="AL79" s="452"/>
    </row>
    <row r="80" spans="1:38" s="297" customFormat="1" ht="13.5" customHeight="1">
      <c r="A80" s="426">
        <v>17</v>
      </c>
      <c r="B80" s="467">
        <v>44456</v>
      </c>
      <c r="C80" s="428"/>
      <c r="D80" s="429" t="s">
        <v>889</v>
      </c>
      <c r="E80" s="430" t="s">
        <v>616</v>
      </c>
      <c r="F80" s="430">
        <v>946</v>
      </c>
      <c r="G80" s="430">
        <v>931</v>
      </c>
      <c r="H80" s="430">
        <v>931</v>
      </c>
      <c r="I80" s="430">
        <v>975</v>
      </c>
      <c r="J80" s="372" t="s">
        <v>1027</v>
      </c>
      <c r="K80" s="373">
        <f t="shared" si="76"/>
        <v>-15</v>
      </c>
      <c r="L80" s="374">
        <f t="shared" si="77"/>
        <v>553.94500000000005</v>
      </c>
      <c r="M80" s="375">
        <f t="shared" si="78"/>
        <v>-13303.945</v>
      </c>
      <c r="N80" s="371">
        <v>850</v>
      </c>
      <c r="O80" s="376" t="s">
        <v>627</v>
      </c>
      <c r="P80" s="377">
        <v>44456</v>
      </c>
      <c r="Q80" s="170"/>
      <c r="R80" s="6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55"/>
      <c r="AG80" s="322"/>
      <c r="AH80" s="320"/>
      <c r="AI80" s="320"/>
      <c r="AJ80" s="455"/>
      <c r="AK80" s="455"/>
      <c r="AL80" s="455"/>
    </row>
    <row r="81" spans="1:38" s="297" customFormat="1" ht="13.5" customHeight="1">
      <c r="A81" s="294"/>
      <c r="B81" s="289"/>
      <c r="C81" s="332"/>
      <c r="D81" s="174"/>
      <c r="E81" s="455"/>
      <c r="F81" s="455"/>
      <c r="G81" s="455"/>
      <c r="H81" s="456"/>
      <c r="I81" s="456"/>
      <c r="J81" s="325"/>
      <c r="K81" s="315"/>
      <c r="L81" s="295"/>
      <c r="M81" s="326"/>
      <c r="N81" s="456"/>
      <c r="O81" s="454"/>
      <c r="P81" s="176"/>
      <c r="Q81" s="170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55"/>
      <c r="AG81" s="322"/>
      <c r="AH81" s="320"/>
      <c r="AI81" s="320"/>
      <c r="AJ81" s="455"/>
      <c r="AK81" s="455"/>
      <c r="AL81" s="455"/>
    </row>
    <row r="82" spans="1:38" s="297" customFormat="1" ht="13.5" customHeight="1">
      <c r="A82" s="294"/>
      <c r="B82" s="289"/>
      <c r="C82" s="332"/>
      <c r="D82" s="174"/>
      <c r="E82" s="452"/>
      <c r="F82" s="452"/>
      <c r="G82" s="452"/>
      <c r="H82" s="453"/>
      <c r="I82" s="453"/>
      <c r="J82" s="325"/>
      <c r="K82" s="315"/>
      <c r="L82" s="295"/>
      <c r="M82" s="326"/>
      <c r="N82" s="453"/>
      <c r="O82" s="451"/>
      <c r="P82" s="176"/>
      <c r="Q82" s="170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52"/>
      <c r="AG82" s="322"/>
      <c r="AH82" s="320"/>
      <c r="AI82" s="320"/>
      <c r="AJ82" s="452"/>
      <c r="AK82" s="452"/>
      <c r="AL82" s="452"/>
    </row>
    <row r="83" spans="1:38" s="297" customFormat="1" ht="13.5" customHeight="1">
      <c r="A83" s="294"/>
      <c r="B83" s="322"/>
      <c r="C83" s="332"/>
      <c r="D83" s="174"/>
      <c r="E83" s="436"/>
      <c r="F83" s="436"/>
      <c r="G83" s="436"/>
      <c r="H83" s="437"/>
      <c r="I83" s="437"/>
      <c r="J83" s="325"/>
      <c r="K83" s="315"/>
      <c r="L83" s="295"/>
      <c r="M83" s="326"/>
      <c r="N83" s="437"/>
      <c r="O83" s="435"/>
      <c r="P83" s="176"/>
      <c r="Q83" s="170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36"/>
      <c r="AG83" s="322"/>
      <c r="AH83" s="320"/>
      <c r="AI83" s="320"/>
      <c r="AJ83" s="436"/>
      <c r="AK83" s="436"/>
      <c r="AL83" s="436"/>
    </row>
    <row r="84" spans="1:38" s="297" customFormat="1" ht="13.5" customHeight="1">
      <c r="A84" s="294"/>
      <c r="B84" s="289"/>
      <c r="C84" s="346"/>
      <c r="D84" s="174"/>
      <c r="E84" s="108"/>
      <c r="F84" s="108"/>
      <c r="G84" s="108"/>
      <c r="H84" s="113"/>
      <c r="I84" s="171"/>
      <c r="J84" s="325"/>
      <c r="K84" s="315"/>
      <c r="L84" s="295"/>
      <c r="M84" s="326"/>
      <c r="N84" s="171"/>
      <c r="O84" s="175"/>
      <c r="P84" s="176"/>
      <c r="Q84" s="170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73"/>
      <c r="AG84" s="289"/>
      <c r="AH84" s="174"/>
      <c r="AI84" s="174"/>
      <c r="AJ84" s="108"/>
      <c r="AK84" s="108"/>
      <c r="AL84" s="108"/>
    </row>
    <row r="85" spans="1:38" ht="13.5" customHeight="1">
      <c r="A85" s="496"/>
      <c r="B85" s="498"/>
      <c r="C85" s="110"/>
      <c r="D85" s="174"/>
      <c r="E85" s="108"/>
      <c r="F85" s="108"/>
      <c r="G85" s="108"/>
      <c r="H85" s="108"/>
      <c r="I85" s="113"/>
      <c r="J85" s="500"/>
      <c r="K85" s="295"/>
      <c r="L85" s="295"/>
      <c r="M85" s="502"/>
      <c r="N85" s="504"/>
      <c r="O85" s="492"/>
      <c r="P85" s="494"/>
      <c r="Q85" s="170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497"/>
      <c r="B86" s="499"/>
      <c r="C86" s="110"/>
      <c r="D86" s="174"/>
      <c r="E86" s="108"/>
      <c r="F86" s="108"/>
      <c r="G86" s="108"/>
      <c r="H86" s="108"/>
      <c r="I86" s="113"/>
      <c r="J86" s="501"/>
      <c r="K86" s="333"/>
      <c r="L86" s="334"/>
      <c r="M86" s="503"/>
      <c r="N86" s="501"/>
      <c r="O86" s="493"/>
      <c r="P86" s="495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121"/>
      <c r="B87" s="122"/>
      <c r="C87" s="159"/>
      <c r="D87" s="177"/>
      <c r="E87" s="178"/>
      <c r="F87" s="121"/>
      <c r="G87" s="121"/>
      <c r="H87" s="121"/>
      <c r="I87" s="161"/>
      <c r="J87" s="161"/>
      <c r="K87" s="161"/>
      <c r="L87" s="161"/>
      <c r="M87" s="161"/>
      <c r="N87" s="161"/>
      <c r="O87" s="161"/>
      <c r="P87" s="161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79"/>
      <c r="B88" s="122"/>
      <c r="C88" s="123"/>
      <c r="D88" s="180"/>
      <c r="E88" s="126"/>
      <c r="F88" s="126"/>
      <c r="G88" s="126"/>
      <c r="H88" s="126"/>
      <c r="I88" s="126"/>
      <c r="J88" s="6"/>
      <c r="K88" s="126"/>
      <c r="L88" s="126"/>
      <c r="M88" s="6"/>
      <c r="N88" s="1"/>
      <c r="O88" s="123"/>
      <c r="P88" s="44"/>
      <c r="Q88" s="44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4"/>
      <c r="AG88" s="44"/>
      <c r="AH88" s="44"/>
      <c r="AI88" s="44"/>
      <c r="AJ88" s="44"/>
      <c r="AK88" s="44"/>
      <c r="AL88" s="44"/>
    </row>
    <row r="89" spans="1:38" ht="12.75" customHeight="1">
      <c r="A89" s="181" t="s">
        <v>637</v>
      </c>
      <c r="B89" s="181"/>
      <c r="C89" s="181"/>
      <c r="D89" s="181"/>
      <c r="E89" s="182"/>
      <c r="F89" s="126"/>
      <c r="G89" s="126"/>
      <c r="H89" s="126"/>
      <c r="I89" s="126"/>
      <c r="J89" s="1"/>
      <c r="K89" s="6"/>
      <c r="L89" s="6"/>
      <c r="M89" s="6"/>
      <c r="N89" s="1"/>
      <c r="O89" s="1"/>
      <c r="P89" s="44"/>
      <c r="Q89" s="44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44"/>
      <c r="AH89" s="44"/>
      <c r="AI89" s="44"/>
      <c r="AJ89" s="44"/>
      <c r="AK89" s="44"/>
      <c r="AL89" s="44"/>
    </row>
    <row r="90" spans="1:38" ht="38.25" customHeight="1">
      <c r="A90" s="100" t="s">
        <v>16</v>
      </c>
      <c r="B90" s="100" t="s">
        <v>590</v>
      </c>
      <c r="C90" s="100"/>
      <c r="D90" s="101" t="s">
        <v>602</v>
      </c>
      <c r="E90" s="100" t="s">
        <v>603</v>
      </c>
      <c r="F90" s="100" t="s">
        <v>604</v>
      </c>
      <c r="G90" s="100" t="s">
        <v>625</v>
      </c>
      <c r="H90" s="100" t="s">
        <v>606</v>
      </c>
      <c r="I90" s="100" t="s">
        <v>607</v>
      </c>
      <c r="J90" s="99" t="s">
        <v>608</v>
      </c>
      <c r="K90" s="99" t="s">
        <v>638</v>
      </c>
      <c r="L90" s="102" t="s">
        <v>610</v>
      </c>
      <c r="M90" s="169" t="s">
        <v>634</v>
      </c>
      <c r="N90" s="100" t="s">
        <v>635</v>
      </c>
      <c r="O90" s="100" t="s">
        <v>612</v>
      </c>
      <c r="P90" s="101" t="s">
        <v>613</v>
      </c>
      <c r="Q90" s="44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44"/>
      <c r="AH90" s="44"/>
      <c r="AI90" s="44"/>
      <c r="AJ90" s="44"/>
      <c r="AK90" s="44"/>
      <c r="AL90" s="44"/>
    </row>
    <row r="91" spans="1:38" s="288" customFormat="1" ht="12.75" customHeight="1">
      <c r="A91" s="351">
        <v>1</v>
      </c>
      <c r="B91" s="278">
        <v>44438</v>
      </c>
      <c r="C91" s="352"/>
      <c r="D91" s="336" t="s">
        <v>863</v>
      </c>
      <c r="E91" s="353" t="s">
        <v>616</v>
      </c>
      <c r="F91" s="277">
        <v>135</v>
      </c>
      <c r="G91" s="277">
        <v>0</v>
      </c>
      <c r="H91" s="277">
        <v>0</v>
      </c>
      <c r="I91" s="279" t="s">
        <v>851</v>
      </c>
      <c r="J91" s="280" t="s">
        <v>880</v>
      </c>
      <c r="K91" s="305">
        <f t="shared" ref="K91" si="79">H91-F91</f>
        <v>-135</v>
      </c>
      <c r="L91" s="305">
        <v>100</v>
      </c>
      <c r="M91" s="280">
        <f t="shared" ref="M91" si="80">(K91*N91)-100</f>
        <v>-3475</v>
      </c>
      <c r="N91" s="280">
        <v>25</v>
      </c>
      <c r="O91" s="380" t="s">
        <v>627</v>
      </c>
      <c r="P91" s="306">
        <v>44441</v>
      </c>
      <c r="Q91" s="303"/>
      <c r="R91" s="304" t="s">
        <v>618</v>
      </c>
      <c r="S91" s="287"/>
      <c r="T91" s="287"/>
      <c r="U91" s="287"/>
      <c r="V91" s="287"/>
      <c r="W91" s="287"/>
      <c r="X91" s="287"/>
      <c r="Y91" s="287"/>
      <c r="Z91" s="287"/>
      <c r="AA91" s="287"/>
      <c r="AB91" s="287"/>
      <c r="AC91" s="287"/>
      <c r="AD91" s="287"/>
      <c r="AE91" s="287"/>
      <c r="AF91" s="287"/>
      <c r="AG91" s="287"/>
      <c r="AH91" s="287"/>
      <c r="AI91" s="287"/>
      <c r="AJ91" s="287"/>
      <c r="AK91" s="287"/>
      <c r="AL91" s="287"/>
    </row>
    <row r="92" spans="1:38" s="288" customFormat="1" ht="12.75" customHeight="1">
      <c r="A92" s="329">
        <v>2</v>
      </c>
      <c r="B92" s="281">
        <v>44439</v>
      </c>
      <c r="C92" s="348"/>
      <c r="D92" s="335" t="s">
        <v>865</v>
      </c>
      <c r="E92" s="349" t="s">
        <v>616</v>
      </c>
      <c r="F92" s="283">
        <v>38</v>
      </c>
      <c r="G92" s="283">
        <v>19</v>
      </c>
      <c r="H92" s="283">
        <v>45</v>
      </c>
      <c r="I92" s="350" t="s">
        <v>866</v>
      </c>
      <c r="J92" s="296" t="s">
        <v>852</v>
      </c>
      <c r="K92" s="378">
        <f t="shared" ref="K92" si="81">H92-F92</f>
        <v>7</v>
      </c>
      <c r="L92" s="378">
        <v>100</v>
      </c>
      <c r="M92" s="379">
        <f t="shared" ref="M92" si="82">(K92*N92)-100</f>
        <v>1650</v>
      </c>
      <c r="N92" s="379">
        <v>250</v>
      </c>
      <c r="O92" s="298" t="s">
        <v>614</v>
      </c>
      <c r="P92" s="309">
        <v>44440</v>
      </c>
      <c r="Q92" s="303"/>
      <c r="R92" s="304" t="s">
        <v>618</v>
      </c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</row>
    <row r="93" spans="1:38" s="288" customFormat="1" ht="12.75" customHeight="1">
      <c r="A93" s="351">
        <v>3</v>
      </c>
      <c r="B93" s="278">
        <v>44439</v>
      </c>
      <c r="C93" s="352"/>
      <c r="D93" s="336" t="s">
        <v>867</v>
      </c>
      <c r="E93" s="353" t="s">
        <v>616</v>
      </c>
      <c r="F93" s="277">
        <v>67.5</v>
      </c>
      <c r="G93" s="277">
        <v>20</v>
      </c>
      <c r="H93" s="277">
        <v>20</v>
      </c>
      <c r="I93" s="279" t="s">
        <v>860</v>
      </c>
      <c r="J93" s="284" t="s">
        <v>876</v>
      </c>
      <c r="K93" s="305">
        <f t="shared" ref="K93" si="83">H93-F93</f>
        <v>-47.5</v>
      </c>
      <c r="L93" s="305">
        <v>100</v>
      </c>
      <c r="M93" s="280">
        <f t="shared" ref="M93" si="84">(K93*N93)-100</f>
        <v>-2475</v>
      </c>
      <c r="N93" s="280">
        <v>50</v>
      </c>
      <c r="O93" s="285" t="s">
        <v>627</v>
      </c>
      <c r="P93" s="306">
        <v>44440</v>
      </c>
      <c r="Q93" s="303"/>
      <c r="R93" s="304" t="s">
        <v>618</v>
      </c>
      <c r="S93" s="287"/>
      <c r="T93" s="287"/>
      <c r="U93" s="287"/>
      <c r="V93" s="287"/>
      <c r="W93" s="287"/>
      <c r="X93" s="287"/>
      <c r="Y93" s="287"/>
      <c r="Z93" s="287"/>
      <c r="AA93" s="287"/>
      <c r="AB93" s="287"/>
      <c r="AC93" s="287"/>
      <c r="AD93" s="287"/>
      <c r="AE93" s="287"/>
      <c r="AF93" s="287"/>
      <c r="AG93" s="287"/>
      <c r="AH93" s="287"/>
      <c r="AI93" s="287"/>
      <c r="AJ93" s="287"/>
      <c r="AK93" s="287"/>
      <c r="AL93" s="287"/>
    </row>
    <row r="94" spans="1:38" s="288" customFormat="1" ht="12.75" customHeight="1">
      <c r="A94" s="329">
        <v>4</v>
      </c>
      <c r="B94" s="281">
        <v>44440</v>
      </c>
      <c r="C94" s="348"/>
      <c r="D94" s="335" t="s">
        <v>869</v>
      </c>
      <c r="E94" s="349" t="s">
        <v>855</v>
      </c>
      <c r="F94" s="283">
        <v>86</v>
      </c>
      <c r="G94" s="283">
        <v>124</v>
      </c>
      <c r="H94" s="283">
        <v>62</v>
      </c>
      <c r="I94" s="350">
        <v>0.1</v>
      </c>
      <c r="J94" s="296" t="s">
        <v>875</v>
      </c>
      <c r="K94" s="307">
        <f>F94-H94</f>
        <v>24</v>
      </c>
      <c r="L94" s="307">
        <v>100</v>
      </c>
      <c r="M94" s="308">
        <f t="shared" ref="M94:M98" si="85">(K94*N94)-100</f>
        <v>1100</v>
      </c>
      <c r="N94" s="308">
        <v>50</v>
      </c>
      <c r="O94" s="298" t="s">
        <v>614</v>
      </c>
      <c r="P94" s="319">
        <v>44440</v>
      </c>
      <c r="Q94" s="303"/>
      <c r="R94" s="304" t="s">
        <v>615</v>
      </c>
      <c r="S94" s="287"/>
      <c r="T94" s="287"/>
      <c r="U94" s="287"/>
      <c r="V94" s="287"/>
      <c r="W94" s="287"/>
      <c r="X94" s="287"/>
      <c r="Y94" s="287"/>
      <c r="Z94" s="287"/>
      <c r="AA94" s="287"/>
      <c r="AB94" s="287"/>
      <c r="AC94" s="287"/>
      <c r="AD94" s="287"/>
      <c r="AE94" s="287"/>
      <c r="AF94" s="287"/>
      <c r="AG94" s="287"/>
      <c r="AH94" s="287"/>
      <c r="AI94" s="287"/>
      <c r="AJ94" s="287"/>
      <c r="AK94" s="287"/>
      <c r="AL94" s="287"/>
    </row>
    <row r="95" spans="1:38" s="288" customFormat="1" ht="12.75" customHeight="1">
      <c r="A95" s="329">
        <v>5</v>
      </c>
      <c r="B95" s="281">
        <v>44440</v>
      </c>
      <c r="C95" s="348"/>
      <c r="D95" s="335" t="s">
        <v>870</v>
      </c>
      <c r="E95" s="349" t="s">
        <v>616</v>
      </c>
      <c r="F95" s="283">
        <v>53.5</v>
      </c>
      <c r="G95" s="283">
        <v>14</v>
      </c>
      <c r="H95" s="283">
        <v>67.5</v>
      </c>
      <c r="I95" s="350" t="s">
        <v>871</v>
      </c>
      <c r="J95" s="296" t="s">
        <v>854</v>
      </c>
      <c r="K95" s="307">
        <f t="shared" ref="K95:K98" si="86">H95-F95</f>
        <v>14</v>
      </c>
      <c r="L95" s="307">
        <v>100</v>
      </c>
      <c r="M95" s="308">
        <f t="shared" si="85"/>
        <v>600</v>
      </c>
      <c r="N95" s="308">
        <v>50</v>
      </c>
      <c r="O95" s="298" t="s">
        <v>614</v>
      </c>
      <c r="P95" s="319">
        <v>44440</v>
      </c>
      <c r="Q95" s="303"/>
      <c r="R95" s="304" t="s">
        <v>615</v>
      </c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7"/>
      <c r="AH95" s="287"/>
      <c r="AI95" s="287"/>
      <c r="AJ95" s="287"/>
      <c r="AK95" s="287"/>
      <c r="AL95" s="287"/>
    </row>
    <row r="96" spans="1:38" s="288" customFormat="1" ht="12.75" customHeight="1">
      <c r="A96" s="329">
        <v>6</v>
      </c>
      <c r="B96" s="281">
        <v>44440</v>
      </c>
      <c r="C96" s="348"/>
      <c r="D96" s="335" t="s">
        <v>870</v>
      </c>
      <c r="E96" s="349" t="s">
        <v>616</v>
      </c>
      <c r="F96" s="283">
        <v>50</v>
      </c>
      <c r="G96" s="283">
        <v>14</v>
      </c>
      <c r="H96" s="283">
        <v>67.5</v>
      </c>
      <c r="I96" s="350" t="s">
        <v>871</v>
      </c>
      <c r="J96" s="296" t="s">
        <v>877</v>
      </c>
      <c r="K96" s="307">
        <f t="shared" si="86"/>
        <v>17.5</v>
      </c>
      <c r="L96" s="307">
        <v>100</v>
      </c>
      <c r="M96" s="308">
        <f t="shared" si="85"/>
        <v>775</v>
      </c>
      <c r="N96" s="308">
        <v>50</v>
      </c>
      <c r="O96" s="298" t="s">
        <v>614</v>
      </c>
      <c r="P96" s="319">
        <v>44440</v>
      </c>
      <c r="Q96" s="303"/>
      <c r="R96" s="304" t="s">
        <v>615</v>
      </c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7"/>
      <c r="AH96" s="287"/>
      <c r="AI96" s="287"/>
      <c r="AJ96" s="287"/>
      <c r="AK96" s="287"/>
      <c r="AL96" s="287"/>
    </row>
    <row r="97" spans="1:38" s="288" customFormat="1" ht="12.75" customHeight="1">
      <c r="A97" s="329">
        <v>7</v>
      </c>
      <c r="B97" s="281">
        <v>44440</v>
      </c>
      <c r="C97" s="348"/>
      <c r="D97" s="335" t="s">
        <v>872</v>
      </c>
      <c r="E97" s="349" t="s">
        <v>616</v>
      </c>
      <c r="F97" s="283">
        <v>63.5</v>
      </c>
      <c r="G97" s="283">
        <v>14</v>
      </c>
      <c r="H97" s="283">
        <v>80</v>
      </c>
      <c r="I97" s="350" t="s">
        <v>853</v>
      </c>
      <c r="J97" s="296" t="s">
        <v>878</v>
      </c>
      <c r="K97" s="307">
        <f t="shared" si="86"/>
        <v>16.5</v>
      </c>
      <c r="L97" s="307">
        <v>100</v>
      </c>
      <c r="M97" s="308">
        <f t="shared" si="85"/>
        <v>725</v>
      </c>
      <c r="N97" s="308">
        <v>50</v>
      </c>
      <c r="O97" s="298" t="s">
        <v>614</v>
      </c>
      <c r="P97" s="319">
        <v>44440</v>
      </c>
      <c r="Q97" s="303"/>
      <c r="R97" s="304" t="s">
        <v>615</v>
      </c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  <c r="AK97" s="287"/>
      <c r="AL97" s="287"/>
    </row>
    <row r="98" spans="1:38" s="288" customFormat="1" ht="12.75" customHeight="1">
      <c r="A98" s="351">
        <v>8</v>
      </c>
      <c r="B98" s="278">
        <v>44440</v>
      </c>
      <c r="C98" s="352"/>
      <c r="D98" s="336" t="s">
        <v>873</v>
      </c>
      <c r="E98" s="353" t="s">
        <v>616</v>
      </c>
      <c r="F98" s="277">
        <v>3.45</v>
      </c>
      <c r="G98" s="277">
        <v>2</v>
      </c>
      <c r="H98" s="277">
        <v>2.35</v>
      </c>
      <c r="I98" s="279" t="s">
        <v>874</v>
      </c>
      <c r="J98" s="284" t="s">
        <v>881</v>
      </c>
      <c r="K98" s="305">
        <f t="shared" si="86"/>
        <v>-1.1000000000000001</v>
      </c>
      <c r="L98" s="305">
        <v>100</v>
      </c>
      <c r="M98" s="280">
        <f t="shared" si="85"/>
        <v>-4060.0000000000005</v>
      </c>
      <c r="N98" s="280">
        <v>3600</v>
      </c>
      <c r="O98" s="285" t="s">
        <v>627</v>
      </c>
      <c r="P98" s="306">
        <v>44441</v>
      </c>
      <c r="Q98" s="303"/>
      <c r="R98" s="304" t="s">
        <v>615</v>
      </c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287"/>
      <c r="AE98" s="287"/>
      <c r="AF98" s="287"/>
      <c r="AG98" s="287"/>
      <c r="AH98" s="287"/>
      <c r="AI98" s="287"/>
      <c r="AJ98" s="287"/>
      <c r="AK98" s="287"/>
      <c r="AL98" s="287"/>
    </row>
    <row r="99" spans="1:38" s="288" customFormat="1" ht="12.75" customHeight="1">
      <c r="A99" s="329">
        <v>9</v>
      </c>
      <c r="B99" s="364">
        <v>44441</v>
      </c>
      <c r="C99" s="348"/>
      <c r="D99" s="335" t="s">
        <v>872</v>
      </c>
      <c r="E99" s="349" t="s">
        <v>616</v>
      </c>
      <c r="F99" s="283">
        <v>56.5</v>
      </c>
      <c r="G99" s="283">
        <v>14</v>
      </c>
      <c r="H99" s="283">
        <v>69</v>
      </c>
      <c r="I99" s="350" t="s">
        <v>853</v>
      </c>
      <c r="J99" s="296" t="s">
        <v>885</v>
      </c>
      <c r="K99" s="307">
        <f t="shared" ref="K99:K100" si="87">H99-F99</f>
        <v>12.5</v>
      </c>
      <c r="L99" s="307">
        <v>100</v>
      </c>
      <c r="M99" s="308">
        <f t="shared" ref="M99:M100" si="88">(K99*N99)-100</f>
        <v>525</v>
      </c>
      <c r="N99" s="308">
        <v>50</v>
      </c>
      <c r="O99" s="298" t="s">
        <v>614</v>
      </c>
      <c r="P99" s="319">
        <v>44441</v>
      </c>
      <c r="Q99" s="303"/>
      <c r="R99" s="304" t="s">
        <v>615</v>
      </c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87"/>
      <c r="AG99" s="287"/>
      <c r="AH99" s="287"/>
      <c r="AI99" s="287"/>
      <c r="AJ99" s="287"/>
      <c r="AK99" s="287"/>
      <c r="AL99" s="287"/>
    </row>
    <row r="100" spans="1:38" s="288" customFormat="1" ht="12.75" customHeight="1">
      <c r="A100" s="351">
        <v>10</v>
      </c>
      <c r="B100" s="368">
        <v>44441</v>
      </c>
      <c r="C100" s="352"/>
      <c r="D100" s="336" t="s">
        <v>891</v>
      </c>
      <c r="E100" s="353" t="s">
        <v>616</v>
      </c>
      <c r="F100" s="277">
        <v>47</v>
      </c>
      <c r="G100" s="277">
        <v>14</v>
      </c>
      <c r="H100" s="277">
        <v>14</v>
      </c>
      <c r="I100" s="279" t="s">
        <v>892</v>
      </c>
      <c r="J100" s="284" t="s">
        <v>893</v>
      </c>
      <c r="K100" s="305">
        <f t="shared" si="87"/>
        <v>-33</v>
      </c>
      <c r="L100" s="305">
        <v>100</v>
      </c>
      <c r="M100" s="280">
        <f t="shared" si="88"/>
        <v>-1750</v>
      </c>
      <c r="N100" s="280">
        <v>50</v>
      </c>
      <c r="O100" s="285" t="s">
        <v>627</v>
      </c>
      <c r="P100" s="306">
        <v>44441</v>
      </c>
      <c r="Q100" s="303"/>
      <c r="R100" s="304" t="s">
        <v>615</v>
      </c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7"/>
      <c r="AK100" s="287"/>
      <c r="AL100" s="287"/>
    </row>
    <row r="101" spans="1:38" s="288" customFormat="1" ht="12.75" customHeight="1">
      <c r="A101" s="351">
        <v>11</v>
      </c>
      <c r="B101" s="368">
        <v>44441</v>
      </c>
      <c r="C101" s="352"/>
      <c r="D101" s="336" t="s">
        <v>894</v>
      </c>
      <c r="E101" s="353" t="s">
        <v>616</v>
      </c>
      <c r="F101" s="277">
        <v>31</v>
      </c>
      <c r="G101" s="277">
        <v>15</v>
      </c>
      <c r="H101" s="277">
        <v>17</v>
      </c>
      <c r="I101" s="279" t="s">
        <v>895</v>
      </c>
      <c r="J101" s="284" t="s">
        <v>930</v>
      </c>
      <c r="K101" s="305">
        <f t="shared" ref="K101" si="89">H101-F101</f>
        <v>-14</v>
      </c>
      <c r="L101" s="305">
        <v>100</v>
      </c>
      <c r="M101" s="280">
        <f t="shared" ref="M101:M102" si="90">(K101*N101)-100</f>
        <v>-4300</v>
      </c>
      <c r="N101" s="280">
        <v>300</v>
      </c>
      <c r="O101" s="285" t="s">
        <v>627</v>
      </c>
      <c r="P101" s="306">
        <v>44446</v>
      </c>
      <c r="Q101" s="303"/>
      <c r="R101" s="304" t="s">
        <v>618</v>
      </c>
      <c r="S101" s="287"/>
      <c r="T101" s="287"/>
      <c r="U101" s="287"/>
      <c r="V101" s="287"/>
      <c r="W101" s="287"/>
      <c r="X101" s="287"/>
      <c r="Y101" s="287"/>
      <c r="Z101" s="287"/>
      <c r="AA101" s="287"/>
      <c r="AB101" s="287"/>
      <c r="AC101" s="287"/>
      <c r="AD101" s="287"/>
      <c r="AE101" s="287"/>
      <c r="AF101" s="287"/>
      <c r="AG101" s="287"/>
      <c r="AH101" s="287"/>
      <c r="AI101" s="287"/>
      <c r="AJ101" s="287"/>
      <c r="AK101" s="287"/>
      <c r="AL101" s="287"/>
    </row>
    <row r="102" spans="1:38" s="288" customFormat="1" ht="12.75" customHeight="1">
      <c r="A102" s="329">
        <v>12</v>
      </c>
      <c r="B102" s="281">
        <v>44442</v>
      </c>
      <c r="C102" s="348"/>
      <c r="D102" s="335" t="s">
        <v>904</v>
      </c>
      <c r="E102" s="349" t="s">
        <v>855</v>
      </c>
      <c r="F102" s="283">
        <v>127.5</v>
      </c>
      <c r="G102" s="283">
        <v>210</v>
      </c>
      <c r="H102" s="283">
        <v>100</v>
      </c>
      <c r="I102" s="350">
        <v>0.1</v>
      </c>
      <c r="J102" s="296" t="s">
        <v>954</v>
      </c>
      <c r="K102" s="307">
        <f>F102-H102</f>
        <v>27.5</v>
      </c>
      <c r="L102" s="307">
        <v>100</v>
      </c>
      <c r="M102" s="308">
        <f t="shared" si="90"/>
        <v>1275</v>
      </c>
      <c r="N102" s="308">
        <v>50</v>
      </c>
      <c r="O102" s="298" t="s">
        <v>614</v>
      </c>
      <c r="P102" s="309">
        <v>44452</v>
      </c>
      <c r="Q102" s="303"/>
      <c r="R102" s="304" t="s">
        <v>615</v>
      </c>
      <c r="S102" s="287"/>
      <c r="T102" s="287"/>
      <c r="U102" s="287"/>
      <c r="V102" s="287"/>
      <c r="W102" s="287"/>
      <c r="X102" s="287"/>
      <c r="Y102" s="287"/>
      <c r="Z102" s="287"/>
      <c r="AA102" s="287"/>
      <c r="AB102" s="287"/>
      <c r="AC102" s="287"/>
      <c r="AD102" s="287"/>
      <c r="AE102" s="287"/>
      <c r="AF102" s="287"/>
      <c r="AG102" s="287"/>
      <c r="AH102" s="287"/>
      <c r="AI102" s="287"/>
      <c r="AJ102" s="287"/>
      <c r="AK102" s="287"/>
      <c r="AL102" s="287"/>
    </row>
    <row r="103" spans="1:38" s="288" customFormat="1" ht="12.75" customHeight="1">
      <c r="A103" s="329">
        <v>13</v>
      </c>
      <c r="B103" s="281">
        <v>44445</v>
      </c>
      <c r="C103" s="348"/>
      <c r="D103" s="335" t="s">
        <v>910</v>
      </c>
      <c r="E103" s="349" t="s">
        <v>616</v>
      </c>
      <c r="F103" s="283">
        <v>61</v>
      </c>
      <c r="G103" s="283">
        <v>14</v>
      </c>
      <c r="H103" s="283">
        <v>75</v>
      </c>
      <c r="I103" s="350" t="s">
        <v>911</v>
      </c>
      <c r="J103" s="296" t="s">
        <v>854</v>
      </c>
      <c r="K103" s="307">
        <f t="shared" ref="K103" si="91">H103-F103</f>
        <v>14</v>
      </c>
      <c r="L103" s="307">
        <v>100</v>
      </c>
      <c r="M103" s="308">
        <f t="shared" ref="M103" si="92">(K103*N103)-100</f>
        <v>600</v>
      </c>
      <c r="N103" s="308">
        <v>50</v>
      </c>
      <c r="O103" s="298" t="s">
        <v>614</v>
      </c>
      <c r="P103" s="319">
        <v>44445</v>
      </c>
      <c r="Q103" s="303"/>
      <c r="R103" s="304" t="s">
        <v>615</v>
      </c>
      <c r="S103" s="287"/>
      <c r="T103" s="287"/>
      <c r="U103" s="287"/>
      <c r="V103" s="287"/>
      <c r="W103" s="287"/>
      <c r="X103" s="287"/>
      <c r="Y103" s="287"/>
      <c r="Z103" s="287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  <c r="AK103" s="287"/>
      <c r="AL103" s="287"/>
    </row>
    <row r="104" spans="1:38" s="288" customFormat="1" ht="12.75" customHeight="1">
      <c r="A104" s="329">
        <v>14</v>
      </c>
      <c r="B104" s="281">
        <v>44445</v>
      </c>
      <c r="C104" s="348"/>
      <c r="D104" s="335" t="s">
        <v>912</v>
      </c>
      <c r="E104" s="349" t="s">
        <v>616</v>
      </c>
      <c r="F104" s="283">
        <v>15</v>
      </c>
      <c r="G104" s="283">
        <v>8</v>
      </c>
      <c r="H104" s="283">
        <v>18.149999999999999</v>
      </c>
      <c r="I104" s="350" t="s">
        <v>913</v>
      </c>
      <c r="J104" s="296" t="s">
        <v>971</v>
      </c>
      <c r="K104" s="307">
        <f t="shared" ref="K104" si="93">H104-F104</f>
        <v>3.1499999999999986</v>
      </c>
      <c r="L104" s="307">
        <v>100</v>
      </c>
      <c r="M104" s="308">
        <f t="shared" ref="M104" si="94">(K104*N104)-100</f>
        <v>2104.9999999999991</v>
      </c>
      <c r="N104" s="308">
        <v>700</v>
      </c>
      <c r="O104" s="298" t="s">
        <v>614</v>
      </c>
      <c r="P104" s="309">
        <v>44452</v>
      </c>
      <c r="Q104" s="303"/>
      <c r="R104" s="304" t="s">
        <v>615</v>
      </c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7"/>
      <c r="AK104" s="287"/>
      <c r="AL104" s="287"/>
    </row>
    <row r="105" spans="1:38" s="288" customFormat="1" ht="12.75" customHeight="1">
      <c r="A105" s="351">
        <v>15</v>
      </c>
      <c r="B105" s="278">
        <v>44445</v>
      </c>
      <c r="C105" s="352"/>
      <c r="D105" s="336" t="s">
        <v>919</v>
      </c>
      <c r="E105" s="353" t="s">
        <v>855</v>
      </c>
      <c r="F105" s="277">
        <v>18</v>
      </c>
      <c r="G105" s="277">
        <v>26</v>
      </c>
      <c r="H105" s="277">
        <v>25.5</v>
      </c>
      <c r="I105" s="279">
        <v>0.1</v>
      </c>
      <c r="J105" s="284" t="s">
        <v>920</v>
      </c>
      <c r="K105" s="305">
        <f>F105-H105</f>
        <v>-7.5</v>
      </c>
      <c r="L105" s="305">
        <v>100</v>
      </c>
      <c r="M105" s="280">
        <f t="shared" ref="M105:M106" si="95">(K105*N105)-100</f>
        <v>-4600</v>
      </c>
      <c r="N105" s="280">
        <v>600</v>
      </c>
      <c r="O105" s="285" t="s">
        <v>627</v>
      </c>
      <c r="P105" s="306">
        <v>44445</v>
      </c>
      <c r="Q105" s="303"/>
      <c r="R105" s="304" t="s">
        <v>615</v>
      </c>
      <c r="S105" s="287"/>
      <c r="T105" s="287"/>
      <c r="U105" s="287"/>
      <c r="V105" s="287"/>
      <c r="W105" s="287"/>
      <c r="X105" s="287"/>
      <c r="Y105" s="287"/>
      <c r="Z105" s="287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</row>
    <row r="106" spans="1:38" s="288" customFormat="1" ht="12.75" customHeight="1">
      <c r="A106" s="329">
        <v>16</v>
      </c>
      <c r="B106" s="281">
        <v>44445</v>
      </c>
      <c r="C106" s="348"/>
      <c r="D106" s="335" t="s">
        <v>910</v>
      </c>
      <c r="E106" s="349" t="s">
        <v>616</v>
      </c>
      <c r="F106" s="283">
        <v>59.5</v>
      </c>
      <c r="G106" s="283">
        <v>14</v>
      </c>
      <c r="H106" s="283">
        <v>70</v>
      </c>
      <c r="I106" s="350" t="s">
        <v>911</v>
      </c>
      <c r="J106" s="296" t="s">
        <v>946</v>
      </c>
      <c r="K106" s="307">
        <f t="shared" ref="K106" si="96">H106-F106</f>
        <v>10.5</v>
      </c>
      <c r="L106" s="307">
        <v>100</v>
      </c>
      <c r="M106" s="308">
        <f t="shared" si="95"/>
        <v>425</v>
      </c>
      <c r="N106" s="308">
        <v>50</v>
      </c>
      <c r="O106" s="298" t="s">
        <v>614</v>
      </c>
      <c r="P106" s="309">
        <v>44446</v>
      </c>
      <c r="Q106" s="303"/>
      <c r="R106" s="304" t="s">
        <v>615</v>
      </c>
      <c r="S106" s="287"/>
      <c r="T106" s="287"/>
      <c r="U106" s="287"/>
      <c r="V106" s="287"/>
      <c r="W106" s="287"/>
      <c r="X106" s="287"/>
      <c r="Y106" s="287"/>
      <c r="Z106" s="287"/>
      <c r="AA106" s="287"/>
      <c r="AB106" s="287"/>
      <c r="AC106" s="287"/>
      <c r="AD106" s="287"/>
      <c r="AE106" s="287"/>
      <c r="AF106" s="287"/>
      <c r="AG106" s="287"/>
      <c r="AH106" s="287"/>
      <c r="AI106" s="287"/>
      <c r="AJ106" s="287"/>
      <c r="AK106" s="287"/>
      <c r="AL106" s="287"/>
    </row>
    <row r="107" spans="1:38" s="288" customFormat="1" ht="12.75" customHeight="1">
      <c r="A107" s="329">
        <v>17</v>
      </c>
      <c r="B107" s="364">
        <v>44446</v>
      </c>
      <c r="C107" s="348"/>
      <c r="D107" s="335" t="s">
        <v>926</v>
      </c>
      <c r="E107" s="349" t="s">
        <v>616</v>
      </c>
      <c r="F107" s="283">
        <v>310</v>
      </c>
      <c r="G107" s="283">
        <v>130</v>
      </c>
      <c r="H107" s="283">
        <v>365</v>
      </c>
      <c r="I107" s="350">
        <v>650</v>
      </c>
      <c r="J107" s="296" t="s">
        <v>754</v>
      </c>
      <c r="K107" s="307">
        <f t="shared" ref="K107:K109" si="97">H107-F107</f>
        <v>55</v>
      </c>
      <c r="L107" s="307">
        <v>100</v>
      </c>
      <c r="M107" s="308">
        <f t="shared" ref="M107:M109" si="98">(K107*N107)-100</f>
        <v>1275</v>
      </c>
      <c r="N107" s="308">
        <v>25</v>
      </c>
      <c r="O107" s="298" t="s">
        <v>614</v>
      </c>
      <c r="P107" s="319">
        <v>44446</v>
      </c>
      <c r="Q107" s="303"/>
      <c r="R107" s="304" t="s">
        <v>615</v>
      </c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7"/>
    </row>
    <row r="108" spans="1:38" s="288" customFormat="1" ht="12.75" customHeight="1">
      <c r="A108" s="329">
        <v>18</v>
      </c>
      <c r="B108" s="364">
        <v>44446</v>
      </c>
      <c r="C108" s="348"/>
      <c r="D108" s="335" t="s">
        <v>928</v>
      </c>
      <c r="E108" s="349" t="s">
        <v>616</v>
      </c>
      <c r="F108" s="283">
        <v>47</v>
      </c>
      <c r="G108" s="283">
        <v>27</v>
      </c>
      <c r="H108" s="283">
        <v>52</v>
      </c>
      <c r="I108" s="350" t="s">
        <v>929</v>
      </c>
      <c r="J108" s="296" t="s">
        <v>940</v>
      </c>
      <c r="K108" s="307">
        <f t="shared" si="97"/>
        <v>5</v>
      </c>
      <c r="L108" s="307">
        <v>100</v>
      </c>
      <c r="M108" s="308">
        <f t="shared" si="98"/>
        <v>1150</v>
      </c>
      <c r="N108" s="308">
        <v>250</v>
      </c>
      <c r="O108" s="298" t="s">
        <v>614</v>
      </c>
      <c r="P108" s="309">
        <v>44447</v>
      </c>
      <c r="Q108" s="303"/>
      <c r="R108" s="304" t="s">
        <v>615</v>
      </c>
      <c r="S108" s="287"/>
      <c r="T108" s="287"/>
      <c r="U108" s="287"/>
      <c r="V108" s="287"/>
      <c r="W108" s="287"/>
      <c r="X108" s="287"/>
      <c r="Y108" s="287"/>
      <c r="Z108" s="287"/>
      <c r="AA108" s="287"/>
      <c r="AB108" s="287"/>
      <c r="AC108" s="287"/>
      <c r="AD108" s="287"/>
      <c r="AE108" s="287"/>
      <c r="AF108" s="287"/>
      <c r="AG108" s="287"/>
      <c r="AH108" s="287"/>
      <c r="AI108" s="287"/>
      <c r="AJ108" s="287"/>
      <c r="AK108" s="287"/>
      <c r="AL108" s="287"/>
    </row>
    <row r="109" spans="1:38" s="288" customFormat="1" ht="12.75" customHeight="1">
      <c r="A109" s="329">
        <v>19</v>
      </c>
      <c r="B109" s="364">
        <v>44446</v>
      </c>
      <c r="C109" s="348"/>
      <c r="D109" s="335" t="s">
        <v>910</v>
      </c>
      <c r="E109" s="349" t="s">
        <v>616</v>
      </c>
      <c r="F109" s="283">
        <v>55</v>
      </c>
      <c r="G109" s="283">
        <v>14</v>
      </c>
      <c r="H109" s="283">
        <v>72</v>
      </c>
      <c r="I109" s="350" t="s">
        <v>911</v>
      </c>
      <c r="J109" s="296" t="s">
        <v>909</v>
      </c>
      <c r="K109" s="307">
        <f t="shared" si="97"/>
        <v>17</v>
      </c>
      <c r="L109" s="307">
        <v>100</v>
      </c>
      <c r="M109" s="308">
        <f t="shared" si="98"/>
        <v>750</v>
      </c>
      <c r="N109" s="308">
        <v>50</v>
      </c>
      <c r="O109" s="298" t="s">
        <v>614</v>
      </c>
      <c r="P109" s="309">
        <v>44447</v>
      </c>
      <c r="Q109" s="303"/>
      <c r="R109" s="304" t="s">
        <v>615</v>
      </c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</row>
    <row r="110" spans="1:38" s="288" customFormat="1" ht="12.75" customHeight="1">
      <c r="A110" s="329">
        <v>20</v>
      </c>
      <c r="B110" s="364">
        <v>44447</v>
      </c>
      <c r="C110" s="348"/>
      <c r="D110" s="335" t="s">
        <v>943</v>
      </c>
      <c r="E110" s="349" t="s">
        <v>616</v>
      </c>
      <c r="F110" s="283">
        <v>39</v>
      </c>
      <c r="G110" s="283">
        <v>27</v>
      </c>
      <c r="H110" s="283">
        <v>45</v>
      </c>
      <c r="I110" s="350" t="s">
        <v>944</v>
      </c>
      <c r="J110" s="296" t="s">
        <v>975</v>
      </c>
      <c r="K110" s="307">
        <f t="shared" ref="K110" si="99">H110-F110</f>
        <v>6</v>
      </c>
      <c r="L110" s="307">
        <v>100</v>
      </c>
      <c r="M110" s="308">
        <f t="shared" ref="M110" si="100">(K110*N110)-100</f>
        <v>2300</v>
      </c>
      <c r="N110" s="308">
        <v>400</v>
      </c>
      <c r="O110" s="298" t="s">
        <v>614</v>
      </c>
      <c r="P110" s="309">
        <v>44448</v>
      </c>
      <c r="Q110" s="303"/>
      <c r="R110" s="304" t="s">
        <v>615</v>
      </c>
      <c r="S110" s="287"/>
      <c r="T110" s="287"/>
      <c r="U110" s="287"/>
      <c r="V110" s="287"/>
      <c r="W110" s="287"/>
      <c r="X110" s="287"/>
      <c r="Y110" s="287"/>
      <c r="Z110" s="287"/>
      <c r="AA110" s="287"/>
      <c r="AB110" s="287"/>
      <c r="AC110" s="287"/>
      <c r="AD110" s="287"/>
      <c r="AE110" s="287"/>
      <c r="AF110" s="287"/>
      <c r="AG110" s="287"/>
      <c r="AH110" s="287"/>
      <c r="AI110" s="287"/>
      <c r="AJ110" s="287"/>
      <c r="AK110" s="287"/>
      <c r="AL110" s="287"/>
    </row>
    <row r="111" spans="1:38" s="288" customFormat="1" ht="12.75" customHeight="1">
      <c r="A111" s="329">
        <v>21</v>
      </c>
      <c r="B111" s="364">
        <v>44448</v>
      </c>
      <c r="C111" s="348"/>
      <c r="D111" s="335" t="s">
        <v>947</v>
      </c>
      <c r="E111" s="349" t="s">
        <v>616</v>
      </c>
      <c r="F111" s="283">
        <v>40</v>
      </c>
      <c r="G111" s="283"/>
      <c r="H111" s="283">
        <v>52</v>
      </c>
      <c r="I111" s="350">
        <v>100</v>
      </c>
      <c r="J111" s="296" t="s">
        <v>950</v>
      </c>
      <c r="K111" s="307">
        <f t="shared" ref="K111" si="101">H111-F111</f>
        <v>12</v>
      </c>
      <c r="L111" s="307">
        <v>100</v>
      </c>
      <c r="M111" s="308">
        <f t="shared" ref="M111" si="102">(K111*N111)-100</f>
        <v>500</v>
      </c>
      <c r="N111" s="308">
        <v>50</v>
      </c>
      <c r="O111" s="298" t="s">
        <v>614</v>
      </c>
      <c r="P111" s="319">
        <v>44448</v>
      </c>
      <c r="Q111" s="303"/>
      <c r="R111" s="304" t="s">
        <v>615</v>
      </c>
      <c r="S111" s="287"/>
      <c r="T111" s="287"/>
      <c r="U111" s="287"/>
      <c r="V111" s="287"/>
      <c r="W111" s="287"/>
      <c r="X111" s="287"/>
      <c r="Y111" s="287"/>
      <c r="Z111" s="287"/>
      <c r="AA111" s="287"/>
      <c r="AB111" s="287"/>
      <c r="AC111" s="287"/>
      <c r="AD111" s="287"/>
      <c r="AE111" s="287"/>
      <c r="AF111" s="287"/>
      <c r="AG111" s="287"/>
      <c r="AH111" s="287"/>
      <c r="AI111" s="287"/>
      <c r="AJ111" s="287"/>
      <c r="AK111" s="287"/>
      <c r="AL111" s="287"/>
    </row>
    <row r="112" spans="1:38" s="288" customFormat="1" ht="12.75" customHeight="1">
      <c r="A112" s="329">
        <v>22</v>
      </c>
      <c r="B112" s="364">
        <v>44448</v>
      </c>
      <c r="C112" s="348"/>
      <c r="D112" s="335" t="s">
        <v>948</v>
      </c>
      <c r="E112" s="349" t="s">
        <v>616</v>
      </c>
      <c r="F112" s="283">
        <v>72.5</v>
      </c>
      <c r="G112" s="283"/>
      <c r="H112" s="283">
        <v>115</v>
      </c>
      <c r="I112" s="350">
        <v>150</v>
      </c>
      <c r="J112" s="296" t="s">
        <v>974</v>
      </c>
      <c r="K112" s="307">
        <f t="shared" ref="K112" si="103">H112-F112</f>
        <v>42.5</v>
      </c>
      <c r="L112" s="307">
        <v>100</v>
      </c>
      <c r="M112" s="308">
        <f t="shared" ref="M112" si="104">(K112*N112)-100</f>
        <v>962.5</v>
      </c>
      <c r="N112" s="308">
        <v>25</v>
      </c>
      <c r="O112" s="298" t="s">
        <v>614</v>
      </c>
      <c r="P112" s="319">
        <v>44448</v>
      </c>
      <c r="Q112" s="303"/>
      <c r="R112" s="304" t="s">
        <v>618</v>
      </c>
      <c r="S112" s="287"/>
      <c r="T112" s="287"/>
      <c r="U112" s="287"/>
      <c r="V112" s="287"/>
      <c r="W112" s="287"/>
      <c r="X112" s="287"/>
      <c r="Y112" s="287"/>
      <c r="Z112" s="287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  <c r="AK112" s="287"/>
      <c r="AL112" s="287"/>
    </row>
    <row r="113" spans="1:38" s="288" customFormat="1" ht="12.75" customHeight="1">
      <c r="A113" s="329">
        <v>23</v>
      </c>
      <c r="B113" s="281">
        <v>44448</v>
      </c>
      <c r="C113" s="348"/>
      <c r="D113" s="335" t="s">
        <v>947</v>
      </c>
      <c r="E113" s="349" t="s">
        <v>616</v>
      </c>
      <c r="F113" s="283">
        <v>40</v>
      </c>
      <c r="G113" s="283"/>
      <c r="H113" s="283">
        <v>51</v>
      </c>
      <c r="I113" s="350">
        <v>100</v>
      </c>
      <c r="J113" s="296" t="s">
        <v>951</v>
      </c>
      <c r="K113" s="307">
        <f t="shared" ref="K113:K114" si="105">H113-F113</f>
        <v>11</v>
      </c>
      <c r="L113" s="307">
        <v>100</v>
      </c>
      <c r="M113" s="308">
        <f t="shared" ref="M113:M114" si="106">(K113*N113)-100</f>
        <v>450</v>
      </c>
      <c r="N113" s="308">
        <v>50</v>
      </c>
      <c r="O113" s="298" t="s">
        <v>614</v>
      </c>
      <c r="P113" s="319">
        <v>44448</v>
      </c>
      <c r="Q113" s="303"/>
      <c r="R113" s="304" t="s">
        <v>615</v>
      </c>
      <c r="S113" s="287"/>
      <c r="T113" s="287"/>
      <c r="U113" s="287"/>
      <c r="V113" s="287"/>
      <c r="W113" s="287"/>
      <c r="X113" s="287"/>
      <c r="Y113" s="287"/>
      <c r="Z113" s="287"/>
      <c r="AA113" s="287"/>
      <c r="AB113" s="287"/>
      <c r="AC113" s="287"/>
      <c r="AD113" s="287"/>
      <c r="AE113" s="287"/>
      <c r="AF113" s="287"/>
      <c r="AG113" s="287"/>
      <c r="AH113" s="287"/>
      <c r="AI113" s="287"/>
      <c r="AJ113" s="287"/>
      <c r="AK113" s="287"/>
      <c r="AL113" s="287"/>
    </row>
    <row r="114" spans="1:38" s="288" customFormat="1" ht="12.75" customHeight="1">
      <c r="A114" s="329">
        <v>24</v>
      </c>
      <c r="B114" s="281">
        <v>44448</v>
      </c>
      <c r="C114" s="348"/>
      <c r="D114" s="335" t="s">
        <v>948</v>
      </c>
      <c r="E114" s="349" t="s">
        <v>616</v>
      </c>
      <c r="F114" s="283">
        <v>32.5</v>
      </c>
      <c r="G114" s="283"/>
      <c r="H114" s="283">
        <v>52.5</v>
      </c>
      <c r="I114" s="350">
        <v>80</v>
      </c>
      <c r="J114" s="296" t="s">
        <v>952</v>
      </c>
      <c r="K114" s="307">
        <f t="shared" si="105"/>
        <v>20</v>
      </c>
      <c r="L114" s="307">
        <v>100</v>
      </c>
      <c r="M114" s="308">
        <f t="shared" si="106"/>
        <v>400</v>
      </c>
      <c r="N114" s="308">
        <v>25</v>
      </c>
      <c r="O114" s="298" t="s">
        <v>614</v>
      </c>
      <c r="P114" s="319">
        <v>44448</v>
      </c>
      <c r="Q114" s="303"/>
      <c r="R114" s="304" t="s">
        <v>618</v>
      </c>
      <c r="S114" s="287"/>
      <c r="T114" s="287"/>
      <c r="U114" s="287"/>
      <c r="V114" s="287"/>
      <c r="W114" s="287"/>
      <c r="X114" s="287"/>
      <c r="Y114" s="287"/>
      <c r="Z114" s="287"/>
      <c r="AA114" s="287"/>
      <c r="AB114" s="287"/>
      <c r="AC114" s="287"/>
      <c r="AD114" s="287"/>
      <c r="AE114" s="287"/>
      <c r="AF114" s="287"/>
      <c r="AG114" s="287"/>
      <c r="AH114" s="287"/>
      <c r="AI114" s="287"/>
      <c r="AJ114" s="287"/>
      <c r="AK114" s="287"/>
      <c r="AL114" s="287"/>
    </row>
    <row r="115" spans="1:38" s="288" customFormat="1" ht="12.75" customHeight="1">
      <c r="A115" s="351">
        <v>25</v>
      </c>
      <c r="B115" s="278">
        <v>44448</v>
      </c>
      <c r="C115" s="352"/>
      <c r="D115" s="336" t="s">
        <v>947</v>
      </c>
      <c r="E115" s="353" t="s">
        <v>616</v>
      </c>
      <c r="F115" s="277">
        <v>26.5</v>
      </c>
      <c r="G115" s="277"/>
      <c r="H115" s="277">
        <v>13.5</v>
      </c>
      <c r="I115" s="279">
        <v>70</v>
      </c>
      <c r="J115" s="284" t="s">
        <v>932</v>
      </c>
      <c r="K115" s="305">
        <f t="shared" ref="K115:K116" si="107">H115-F115</f>
        <v>-13</v>
      </c>
      <c r="L115" s="305">
        <v>100</v>
      </c>
      <c r="M115" s="280">
        <f t="shared" ref="M115:M116" si="108">(K115*N115)-100</f>
        <v>-750</v>
      </c>
      <c r="N115" s="280">
        <v>50</v>
      </c>
      <c r="O115" s="285" t="s">
        <v>627</v>
      </c>
      <c r="P115" s="306">
        <v>44448</v>
      </c>
      <c r="Q115" s="303"/>
      <c r="R115" s="304" t="s">
        <v>615</v>
      </c>
      <c r="S115" s="287"/>
      <c r="T115" s="287"/>
      <c r="U115" s="287"/>
      <c r="V115" s="287"/>
      <c r="W115" s="287"/>
      <c r="X115" s="287"/>
      <c r="Y115" s="287"/>
      <c r="Z115" s="287"/>
      <c r="AA115" s="287"/>
      <c r="AB115" s="287"/>
      <c r="AC115" s="287"/>
      <c r="AD115" s="287"/>
      <c r="AE115" s="287"/>
      <c r="AF115" s="287"/>
      <c r="AG115" s="287"/>
      <c r="AH115" s="287"/>
      <c r="AI115" s="287"/>
      <c r="AJ115" s="287"/>
      <c r="AK115" s="287"/>
      <c r="AL115" s="287"/>
    </row>
    <row r="116" spans="1:38" s="288" customFormat="1" ht="12.75" customHeight="1">
      <c r="A116" s="329">
        <v>26</v>
      </c>
      <c r="B116" s="281">
        <v>44448</v>
      </c>
      <c r="C116" s="348"/>
      <c r="D116" s="335" t="s">
        <v>949</v>
      </c>
      <c r="E116" s="349" t="s">
        <v>616</v>
      </c>
      <c r="F116" s="283">
        <v>34</v>
      </c>
      <c r="G116" s="283">
        <v>19</v>
      </c>
      <c r="H116" s="283">
        <v>42</v>
      </c>
      <c r="I116" s="350">
        <v>55</v>
      </c>
      <c r="J116" s="296" t="s">
        <v>972</v>
      </c>
      <c r="K116" s="307">
        <f t="shared" si="107"/>
        <v>8</v>
      </c>
      <c r="L116" s="307">
        <v>100</v>
      </c>
      <c r="M116" s="308">
        <f t="shared" si="108"/>
        <v>3100</v>
      </c>
      <c r="N116" s="308">
        <v>400</v>
      </c>
      <c r="O116" s="298" t="s">
        <v>614</v>
      </c>
      <c r="P116" s="309">
        <v>44452</v>
      </c>
      <c r="Q116" s="303"/>
      <c r="R116" s="304" t="s">
        <v>615</v>
      </c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</row>
    <row r="117" spans="1:38" s="288" customFormat="1" ht="12.75" customHeight="1">
      <c r="A117" s="351">
        <v>27</v>
      </c>
      <c r="B117" s="278">
        <v>44452</v>
      </c>
      <c r="C117" s="352"/>
      <c r="D117" s="336" t="s">
        <v>965</v>
      </c>
      <c r="E117" s="353" t="s">
        <v>616</v>
      </c>
      <c r="F117" s="277">
        <v>38</v>
      </c>
      <c r="G117" s="277">
        <v>25</v>
      </c>
      <c r="H117" s="277">
        <v>25</v>
      </c>
      <c r="I117" s="279" t="s">
        <v>966</v>
      </c>
      <c r="J117" s="284" t="s">
        <v>932</v>
      </c>
      <c r="K117" s="305">
        <f t="shared" ref="K117:K119" si="109">H117-F117</f>
        <v>-13</v>
      </c>
      <c r="L117" s="305">
        <v>100</v>
      </c>
      <c r="M117" s="280">
        <f t="shared" ref="M117:M119" si="110">(K117*N117)-100</f>
        <v>-5300</v>
      </c>
      <c r="N117" s="280">
        <v>400</v>
      </c>
      <c r="O117" s="285" t="s">
        <v>627</v>
      </c>
      <c r="P117" s="306">
        <v>44453</v>
      </c>
      <c r="Q117" s="303"/>
      <c r="R117" s="304" t="s">
        <v>615</v>
      </c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7"/>
      <c r="AG117" s="287"/>
      <c r="AH117" s="287"/>
      <c r="AI117" s="287"/>
      <c r="AJ117" s="287"/>
      <c r="AK117" s="287"/>
      <c r="AL117" s="287"/>
    </row>
    <row r="118" spans="1:38" s="288" customFormat="1" ht="12.75" customHeight="1">
      <c r="A118" s="351">
        <v>28</v>
      </c>
      <c r="B118" s="278">
        <v>44452</v>
      </c>
      <c r="C118" s="352"/>
      <c r="D118" s="336" t="s">
        <v>967</v>
      </c>
      <c r="E118" s="353" t="s">
        <v>616</v>
      </c>
      <c r="F118" s="277">
        <v>25.5</v>
      </c>
      <c r="G118" s="277">
        <v>15</v>
      </c>
      <c r="H118" s="277">
        <v>15</v>
      </c>
      <c r="I118" s="279" t="s">
        <v>968</v>
      </c>
      <c r="J118" s="284" t="s">
        <v>980</v>
      </c>
      <c r="K118" s="305">
        <f t="shared" si="109"/>
        <v>-10.5</v>
      </c>
      <c r="L118" s="305">
        <v>100</v>
      </c>
      <c r="M118" s="280">
        <f t="shared" si="110"/>
        <v>-4300</v>
      </c>
      <c r="N118" s="280">
        <v>400</v>
      </c>
      <c r="O118" s="285" t="s">
        <v>627</v>
      </c>
      <c r="P118" s="306">
        <v>44453</v>
      </c>
      <c r="Q118" s="303"/>
      <c r="R118" s="304" t="s">
        <v>618</v>
      </c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7"/>
      <c r="AG118" s="287"/>
      <c r="AH118" s="287"/>
      <c r="AI118" s="287"/>
      <c r="AJ118" s="287"/>
      <c r="AK118" s="287"/>
      <c r="AL118" s="287"/>
    </row>
    <row r="119" spans="1:38" s="288" customFormat="1" ht="12.75" customHeight="1">
      <c r="A119" s="351">
        <v>29</v>
      </c>
      <c r="B119" s="278">
        <v>44452</v>
      </c>
      <c r="C119" s="352"/>
      <c r="D119" s="336" t="s">
        <v>969</v>
      </c>
      <c r="E119" s="353" t="s">
        <v>616</v>
      </c>
      <c r="F119" s="277">
        <v>56</v>
      </c>
      <c r="G119" s="277">
        <v>17</v>
      </c>
      <c r="H119" s="277">
        <v>17</v>
      </c>
      <c r="I119" s="279" t="s">
        <v>970</v>
      </c>
      <c r="J119" s="284" t="s">
        <v>995</v>
      </c>
      <c r="K119" s="305">
        <f t="shared" si="109"/>
        <v>-39</v>
      </c>
      <c r="L119" s="305">
        <v>100</v>
      </c>
      <c r="M119" s="280">
        <f t="shared" si="110"/>
        <v>-2050</v>
      </c>
      <c r="N119" s="280">
        <v>50</v>
      </c>
      <c r="O119" s="285" t="s">
        <v>627</v>
      </c>
      <c r="P119" s="306">
        <v>44454</v>
      </c>
      <c r="Q119" s="303"/>
      <c r="R119" s="304" t="s">
        <v>615</v>
      </c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7"/>
      <c r="AI119" s="287"/>
      <c r="AJ119" s="287"/>
      <c r="AK119" s="287"/>
      <c r="AL119" s="287"/>
    </row>
    <row r="120" spans="1:38" s="288" customFormat="1" ht="12.75" customHeight="1">
      <c r="A120" s="329">
        <v>30</v>
      </c>
      <c r="B120" s="281">
        <v>44453</v>
      </c>
      <c r="C120" s="348"/>
      <c r="D120" s="335" t="s">
        <v>904</v>
      </c>
      <c r="E120" s="349" t="s">
        <v>855</v>
      </c>
      <c r="F120" s="283">
        <v>124</v>
      </c>
      <c r="G120" s="283">
        <v>210</v>
      </c>
      <c r="H120" s="283">
        <v>108</v>
      </c>
      <c r="I120" s="350">
        <v>0.1</v>
      </c>
      <c r="J120" s="296" t="s">
        <v>979</v>
      </c>
      <c r="K120" s="307">
        <f>F120-H120</f>
        <v>16</v>
      </c>
      <c r="L120" s="307">
        <v>100</v>
      </c>
      <c r="M120" s="308">
        <f t="shared" ref="M120:M121" si="111">(K120*N120)-100</f>
        <v>700</v>
      </c>
      <c r="N120" s="308">
        <v>50</v>
      </c>
      <c r="O120" s="298" t="s">
        <v>614</v>
      </c>
      <c r="P120" s="319">
        <v>44453</v>
      </c>
      <c r="Q120" s="303"/>
      <c r="R120" s="304" t="s">
        <v>615</v>
      </c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7"/>
      <c r="AI120" s="287"/>
      <c r="AJ120" s="287"/>
      <c r="AK120" s="287"/>
      <c r="AL120" s="287"/>
    </row>
    <row r="121" spans="1:38" s="288" customFormat="1" ht="12.75" customHeight="1">
      <c r="A121" s="329">
        <v>31</v>
      </c>
      <c r="B121" s="281">
        <v>44453</v>
      </c>
      <c r="C121" s="348"/>
      <c r="D121" s="335" t="s">
        <v>981</v>
      </c>
      <c r="E121" s="349" t="s">
        <v>616</v>
      </c>
      <c r="F121" s="283">
        <v>27</v>
      </c>
      <c r="G121" s="283">
        <v>18</v>
      </c>
      <c r="H121" s="283">
        <v>31</v>
      </c>
      <c r="I121" s="350" t="s">
        <v>982</v>
      </c>
      <c r="J121" s="296" t="s">
        <v>1002</v>
      </c>
      <c r="K121" s="307">
        <f t="shared" ref="K121" si="112">H121-F121</f>
        <v>4</v>
      </c>
      <c r="L121" s="307">
        <v>100</v>
      </c>
      <c r="M121" s="308">
        <f t="shared" si="111"/>
        <v>2200</v>
      </c>
      <c r="N121" s="308">
        <v>575</v>
      </c>
      <c r="O121" s="298" t="s">
        <v>614</v>
      </c>
      <c r="P121" s="319">
        <v>44453</v>
      </c>
      <c r="Q121" s="303"/>
      <c r="R121" s="304" t="s">
        <v>618</v>
      </c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87"/>
      <c r="AK121" s="287"/>
      <c r="AL121" s="287"/>
    </row>
    <row r="122" spans="1:38" s="288" customFormat="1" ht="12.75" customHeight="1">
      <c r="A122" s="329">
        <v>32</v>
      </c>
      <c r="B122" s="281">
        <v>44453</v>
      </c>
      <c r="C122" s="348"/>
      <c r="D122" s="335" t="s">
        <v>983</v>
      </c>
      <c r="E122" s="349" t="s">
        <v>616</v>
      </c>
      <c r="F122" s="283">
        <v>155</v>
      </c>
      <c r="G122" s="283">
        <v>60</v>
      </c>
      <c r="H122" s="283">
        <v>215</v>
      </c>
      <c r="I122" s="350" t="s">
        <v>984</v>
      </c>
      <c r="J122" s="296" t="s">
        <v>825</v>
      </c>
      <c r="K122" s="307">
        <f t="shared" ref="K122" si="113">H122-F122</f>
        <v>60</v>
      </c>
      <c r="L122" s="307">
        <v>100</v>
      </c>
      <c r="M122" s="308">
        <f t="shared" ref="M122:M123" si="114">(K122*N122)-100</f>
        <v>1400</v>
      </c>
      <c r="N122" s="308">
        <v>25</v>
      </c>
      <c r="O122" s="298" t="s">
        <v>614</v>
      </c>
      <c r="P122" s="319">
        <v>44453</v>
      </c>
      <c r="Q122" s="303"/>
      <c r="R122" s="304" t="s">
        <v>615</v>
      </c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7"/>
      <c r="AI122" s="287"/>
      <c r="AJ122" s="287"/>
      <c r="AK122" s="287"/>
      <c r="AL122" s="287"/>
    </row>
    <row r="123" spans="1:38" s="288" customFormat="1" ht="12.75" customHeight="1">
      <c r="A123" s="351">
        <v>33</v>
      </c>
      <c r="B123" s="278">
        <v>44453</v>
      </c>
      <c r="C123" s="352"/>
      <c r="D123" s="336" t="s">
        <v>985</v>
      </c>
      <c r="E123" s="353" t="s">
        <v>855</v>
      </c>
      <c r="F123" s="277">
        <v>1.55</v>
      </c>
      <c r="G123" s="277">
        <v>2.7</v>
      </c>
      <c r="H123" s="277">
        <v>2.7</v>
      </c>
      <c r="I123" s="279">
        <v>0.1</v>
      </c>
      <c r="J123" s="284" t="s">
        <v>1022</v>
      </c>
      <c r="K123" s="305">
        <f>F123-H123</f>
        <v>-1.1500000000000001</v>
      </c>
      <c r="L123" s="305">
        <v>100</v>
      </c>
      <c r="M123" s="280">
        <f t="shared" si="114"/>
        <v>-4700.0000000000009</v>
      </c>
      <c r="N123" s="280">
        <v>4000</v>
      </c>
      <c r="O123" s="285" t="s">
        <v>627</v>
      </c>
      <c r="P123" s="306">
        <v>44455</v>
      </c>
      <c r="Q123" s="303"/>
      <c r="R123" s="304" t="s">
        <v>618</v>
      </c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7"/>
      <c r="AI123" s="287"/>
      <c r="AJ123" s="287"/>
      <c r="AK123" s="287"/>
      <c r="AL123" s="287"/>
    </row>
    <row r="124" spans="1:38" s="288" customFormat="1" ht="12.75" customHeight="1">
      <c r="A124" s="351">
        <v>34</v>
      </c>
      <c r="B124" s="278">
        <v>44454</v>
      </c>
      <c r="C124" s="352"/>
      <c r="D124" s="336" t="s">
        <v>983</v>
      </c>
      <c r="E124" s="353" t="s">
        <v>616</v>
      </c>
      <c r="F124" s="277">
        <v>135</v>
      </c>
      <c r="G124" s="277">
        <v>30</v>
      </c>
      <c r="H124" s="277">
        <v>47.5</v>
      </c>
      <c r="I124" s="279">
        <v>300</v>
      </c>
      <c r="J124" s="284" t="s">
        <v>1001</v>
      </c>
      <c r="K124" s="305">
        <f t="shared" ref="K124:K125" si="115">H124-F124</f>
        <v>-87.5</v>
      </c>
      <c r="L124" s="305">
        <v>100</v>
      </c>
      <c r="M124" s="280">
        <f t="shared" ref="M124:M127" si="116">(K124*N124)-100</f>
        <v>-2287.5</v>
      </c>
      <c r="N124" s="280">
        <v>25</v>
      </c>
      <c r="O124" s="285" t="s">
        <v>627</v>
      </c>
      <c r="P124" s="306">
        <v>44454</v>
      </c>
      <c r="Q124" s="303"/>
      <c r="R124" s="304" t="s">
        <v>618</v>
      </c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7"/>
      <c r="AI124" s="287"/>
      <c r="AJ124" s="287"/>
      <c r="AK124" s="287"/>
      <c r="AL124" s="287"/>
    </row>
    <row r="125" spans="1:38" s="288" customFormat="1" ht="12.75" customHeight="1">
      <c r="A125" s="329">
        <v>35</v>
      </c>
      <c r="B125" s="281">
        <v>44454</v>
      </c>
      <c r="C125" s="348"/>
      <c r="D125" s="335" t="s">
        <v>998</v>
      </c>
      <c r="E125" s="349" t="s">
        <v>616</v>
      </c>
      <c r="F125" s="283">
        <v>84</v>
      </c>
      <c r="G125" s="283">
        <v>60</v>
      </c>
      <c r="H125" s="283">
        <v>95</v>
      </c>
      <c r="I125" s="350">
        <v>120</v>
      </c>
      <c r="J125" s="296" t="s">
        <v>951</v>
      </c>
      <c r="K125" s="307">
        <f t="shared" si="115"/>
        <v>11</v>
      </c>
      <c r="L125" s="307">
        <v>100</v>
      </c>
      <c r="M125" s="308">
        <f t="shared" si="116"/>
        <v>2100</v>
      </c>
      <c r="N125" s="308">
        <v>200</v>
      </c>
      <c r="O125" s="298" t="s">
        <v>614</v>
      </c>
      <c r="P125" s="319">
        <v>44454</v>
      </c>
      <c r="Q125" s="303"/>
      <c r="R125" s="304" t="s">
        <v>618</v>
      </c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7"/>
      <c r="AI125" s="287"/>
      <c r="AJ125" s="287"/>
      <c r="AK125" s="287"/>
      <c r="AL125" s="287"/>
    </row>
    <row r="126" spans="1:38" s="288" customFormat="1" ht="12.75" customHeight="1">
      <c r="A126" s="351">
        <v>36</v>
      </c>
      <c r="B126" s="278">
        <v>44454</v>
      </c>
      <c r="C126" s="352"/>
      <c r="D126" s="336" t="s">
        <v>999</v>
      </c>
      <c r="E126" s="353" t="s">
        <v>855</v>
      </c>
      <c r="F126" s="277">
        <v>99.5</v>
      </c>
      <c r="G126" s="277">
        <v>170</v>
      </c>
      <c r="H126" s="277">
        <v>170</v>
      </c>
      <c r="I126" s="279">
        <v>0.1</v>
      </c>
      <c r="J126" s="284" t="s">
        <v>1020</v>
      </c>
      <c r="K126" s="305">
        <f>F126-H126</f>
        <v>-70.5</v>
      </c>
      <c r="L126" s="305">
        <v>100</v>
      </c>
      <c r="M126" s="280">
        <f t="shared" si="116"/>
        <v>-3625</v>
      </c>
      <c r="N126" s="280">
        <v>50</v>
      </c>
      <c r="O126" s="285" t="s">
        <v>627</v>
      </c>
      <c r="P126" s="306">
        <v>44455</v>
      </c>
      <c r="Q126" s="303"/>
      <c r="R126" s="304" t="s">
        <v>615</v>
      </c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7"/>
      <c r="AI126" s="287"/>
      <c r="AJ126" s="287"/>
      <c r="AK126" s="287"/>
      <c r="AL126" s="287"/>
    </row>
    <row r="127" spans="1:38" s="288" customFormat="1" ht="12.75" customHeight="1">
      <c r="A127" s="329">
        <v>37</v>
      </c>
      <c r="B127" s="281">
        <v>44454</v>
      </c>
      <c r="C127" s="348"/>
      <c r="D127" s="335" t="s">
        <v>1000</v>
      </c>
      <c r="E127" s="349" t="s">
        <v>616</v>
      </c>
      <c r="F127" s="283">
        <v>45.5</v>
      </c>
      <c r="G127" s="283">
        <v>30</v>
      </c>
      <c r="H127" s="283">
        <v>54.5</v>
      </c>
      <c r="I127" s="350" t="s">
        <v>929</v>
      </c>
      <c r="J127" s="296" t="s">
        <v>972</v>
      </c>
      <c r="K127" s="307">
        <f t="shared" ref="K127" si="117">H127-F127</f>
        <v>9</v>
      </c>
      <c r="L127" s="307">
        <v>100</v>
      </c>
      <c r="M127" s="308">
        <f t="shared" si="116"/>
        <v>2600</v>
      </c>
      <c r="N127" s="308">
        <v>300</v>
      </c>
      <c r="O127" s="298" t="s">
        <v>614</v>
      </c>
      <c r="P127" s="309">
        <v>44455</v>
      </c>
      <c r="Q127" s="303"/>
      <c r="R127" s="304" t="s">
        <v>618</v>
      </c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</row>
    <row r="128" spans="1:38" s="288" customFormat="1" ht="12.75" customHeight="1">
      <c r="A128" s="329">
        <v>38</v>
      </c>
      <c r="B128" s="281">
        <v>44455</v>
      </c>
      <c r="C128" s="348"/>
      <c r="D128" s="335" t="s">
        <v>1012</v>
      </c>
      <c r="E128" s="349" t="s">
        <v>616</v>
      </c>
      <c r="F128" s="283">
        <v>25</v>
      </c>
      <c r="G128" s="283">
        <v>16</v>
      </c>
      <c r="H128" s="283">
        <v>31</v>
      </c>
      <c r="I128" s="350" t="s">
        <v>1013</v>
      </c>
      <c r="J128" s="296" t="s">
        <v>975</v>
      </c>
      <c r="K128" s="307">
        <f t="shared" ref="K128" si="118">H128-F128</f>
        <v>6</v>
      </c>
      <c r="L128" s="307">
        <v>100</v>
      </c>
      <c r="M128" s="308">
        <f t="shared" ref="M128" si="119">(K128*N128)-100</f>
        <v>3200</v>
      </c>
      <c r="N128" s="308">
        <v>550</v>
      </c>
      <c r="O128" s="298" t="s">
        <v>614</v>
      </c>
      <c r="P128" s="309">
        <v>44455</v>
      </c>
      <c r="Q128" s="303"/>
      <c r="R128" s="304" t="s">
        <v>618</v>
      </c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7"/>
      <c r="AG128" s="287"/>
      <c r="AH128" s="287"/>
      <c r="AI128" s="287"/>
      <c r="AJ128" s="287"/>
      <c r="AK128" s="287"/>
      <c r="AL128" s="287"/>
    </row>
    <row r="129" spans="1:38" s="288" customFormat="1" ht="12.75" customHeight="1">
      <c r="A129" s="351">
        <v>39</v>
      </c>
      <c r="B129" s="418">
        <v>44455</v>
      </c>
      <c r="C129" s="462"/>
      <c r="D129" s="336" t="s">
        <v>1014</v>
      </c>
      <c r="E129" s="353" t="s">
        <v>616</v>
      </c>
      <c r="F129" s="277">
        <v>35</v>
      </c>
      <c r="G129" s="277"/>
      <c r="H129" s="277">
        <v>0</v>
      </c>
      <c r="I129" s="279">
        <v>80</v>
      </c>
      <c r="J129" s="284" t="s">
        <v>1021</v>
      </c>
      <c r="K129" s="305">
        <f t="shared" ref="K129" si="120">H129-F129</f>
        <v>-35</v>
      </c>
      <c r="L129" s="305">
        <v>100</v>
      </c>
      <c r="M129" s="280">
        <f t="shared" ref="M129" si="121">(K129*N129)-100</f>
        <v>-1850</v>
      </c>
      <c r="N129" s="280">
        <v>50</v>
      </c>
      <c r="O129" s="285" t="s">
        <v>627</v>
      </c>
      <c r="P129" s="306">
        <v>44455</v>
      </c>
      <c r="Q129" s="303"/>
      <c r="R129" s="304" t="s">
        <v>618</v>
      </c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  <c r="AF129" s="287"/>
      <c r="AG129" s="287"/>
      <c r="AH129" s="287"/>
      <c r="AI129" s="287"/>
      <c r="AJ129" s="287"/>
      <c r="AK129" s="287"/>
      <c r="AL129" s="287"/>
    </row>
    <row r="130" spans="1:38" s="288" customFormat="1" ht="12.75" customHeight="1">
      <c r="A130" s="509">
        <v>40</v>
      </c>
      <c r="B130" s="511">
        <v>44455</v>
      </c>
      <c r="C130" s="457"/>
      <c r="D130" s="397" t="s">
        <v>1015</v>
      </c>
      <c r="E130" s="386" t="s">
        <v>616</v>
      </c>
      <c r="F130" s="386">
        <v>385</v>
      </c>
      <c r="G130" s="386">
        <v>199</v>
      </c>
      <c r="H130" s="386">
        <v>460</v>
      </c>
      <c r="I130" s="458" t="s">
        <v>1017</v>
      </c>
      <c r="J130" s="513" t="s">
        <v>1018</v>
      </c>
      <c r="K130" s="459">
        <f>H130-F130</f>
        <v>75</v>
      </c>
      <c r="L130" s="459">
        <v>100</v>
      </c>
      <c r="M130" s="515">
        <f>(80*25)-200</f>
        <v>1800</v>
      </c>
      <c r="N130" s="517">
        <v>25</v>
      </c>
      <c r="O130" s="505" t="s">
        <v>614</v>
      </c>
      <c r="P130" s="507">
        <v>44455</v>
      </c>
      <c r="Q130" s="303"/>
      <c r="R130" s="304" t="s">
        <v>615</v>
      </c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</row>
    <row r="131" spans="1:38" s="288" customFormat="1" ht="12.75" customHeight="1">
      <c r="A131" s="510"/>
      <c r="B131" s="512"/>
      <c r="C131" s="457"/>
      <c r="D131" s="397" t="s">
        <v>1016</v>
      </c>
      <c r="E131" s="386" t="s">
        <v>855</v>
      </c>
      <c r="F131" s="386">
        <v>50</v>
      </c>
      <c r="G131" s="386"/>
      <c r="H131" s="386">
        <v>45</v>
      </c>
      <c r="I131" s="458"/>
      <c r="J131" s="514"/>
      <c r="K131" s="460">
        <f>F131-H131</f>
        <v>5</v>
      </c>
      <c r="L131" s="461">
        <v>100</v>
      </c>
      <c r="M131" s="516"/>
      <c r="N131" s="514"/>
      <c r="O131" s="506"/>
      <c r="P131" s="508"/>
      <c r="Q131" s="303"/>
      <c r="R131" s="304" t="s">
        <v>615</v>
      </c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7"/>
      <c r="AI131" s="287"/>
      <c r="AJ131" s="287"/>
      <c r="AK131" s="287"/>
      <c r="AL131" s="287"/>
    </row>
    <row r="132" spans="1:38" s="288" customFormat="1" ht="12.75" customHeight="1">
      <c r="A132" s="351">
        <v>41</v>
      </c>
      <c r="B132" s="418">
        <v>44455</v>
      </c>
      <c r="C132" s="352"/>
      <c r="D132" s="336" t="s">
        <v>1000</v>
      </c>
      <c r="E132" s="353" t="s">
        <v>616</v>
      </c>
      <c r="F132" s="277">
        <v>45.5</v>
      </c>
      <c r="G132" s="277">
        <v>30</v>
      </c>
      <c r="H132" s="277">
        <v>30</v>
      </c>
      <c r="I132" s="279" t="s">
        <v>929</v>
      </c>
      <c r="J132" s="284" t="s">
        <v>1031</v>
      </c>
      <c r="K132" s="305">
        <f t="shared" ref="K132" si="122">H132-F132</f>
        <v>-15.5</v>
      </c>
      <c r="L132" s="305">
        <v>100</v>
      </c>
      <c r="M132" s="280">
        <f t="shared" ref="M132" si="123">(K132*N132)-100</f>
        <v>-4750</v>
      </c>
      <c r="N132" s="280">
        <v>300</v>
      </c>
      <c r="O132" s="285" t="s">
        <v>627</v>
      </c>
      <c r="P132" s="306">
        <v>44456</v>
      </c>
      <c r="Q132" s="303"/>
      <c r="R132" s="304" t="s">
        <v>618</v>
      </c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7"/>
      <c r="AI132" s="287"/>
      <c r="AJ132" s="287"/>
      <c r="AK132" s="287"/>
      <c r="AL132" s="287"/>
    </row>
    <row r="133" spans="1:38" s="288" customFormat="1" ht="12.75" customHeight="1">
      <c r="A133" s="329">
        <v>42</v>
      </c>
      <c r="B133" s="464">
        <v>44455</v>
      </c>
      <c r="C133" s="348"/>
      <c r="D133" s="335" t="s">
        <v>1019</v>
      </c>
      <c r="E133" s="349" t="s">
        <v>616</v>
      </c>
      <c r="F133" s="283">
        <v>420</v>
      </c>
      <c r="G133" s="283">
        <v>290</v>
      </c>
      <c r="H133" s="283">
        <v>600</v>
      </c>
      <c r="I133" s="350">
        <v>600</v>
      </c>
      <c r="J133" s="296" t="s">
        <v>1026</v>
      </c>
      <c r="K133" s="307">
        <f t="shared" ref="K133:K134" si="124">H133-F133</f>
        <v>180</v>
      </c>
      <c r="L133" s="307">
        <v>100</v>
      </c>
      <c r="M133" s="308">
        <f t="shared" ref="M133:M134" si="125">(K133*N133)-100</f>
        <v>4400</v>
      </c>
      <c r="N133" s="308">
        <v>25</v>
      </c>
      <c r="O133" s="298" t="s">
        <v>614</v>
      </c>
      <c r="P133" s="464">
        <v>44456</v>
      </c>
      <c r="Q133" s="303"/>
      <c r="R133" s="304" t="s">
        <v>615</v>
      </c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  <c r="AF133" s="287"/>
      <c r="AG133" s="287"/>
      <c r="AH133" s="287"/>
      <c r="AI133" s="287"/>
      <c r="AJ133" s="287"/>
      <c r="AK133" s="287"/>
      <c r="AL133" s="287"/>
    </row>
    <row r="134" spans="1:38" s="288" customFormat="1" ht="12.75" customHeight="1">
      <c r="A134" s="329">
        <v>43</v>
      </c>
      <c r="B134" s="464">
        <v>44456</v>
      </c>
      <c r="C134" s="348"/>
      <c r="D134" s="335" t="s">
        <v>1019</v>
      </c>
      <c r="E134" s="349" t="s">
        <v>616</v>
      </c>
      <c r="F134" s="283">
        <v>440</v>
      </c>
      <c r="G134" s="283">
        <v>290</v>
      </c>
      <c r="H134" s="283">
        <v>500</v>
      </c>
      <c r="I134" s="350">
        <v>650</v>
      </c>
      <c r="J134" s="296" t="s">
        <v>825</v>
      </c>
      <c r="K134" s="307">
        <f t="shared" si="124"/>
        <v>60</v>
      </c>
      <c r="L134" s="307">
        <v>100</v>
      </c>
      <c r="M134" s="308">
        <f t="shared" si="125"/>
        <v>1400</v>
      </c>
      <c r="N134" s="308">
        <v>25</v>
      </c>
      <c r="O134" s="298" t="s">
        <v>614</v>
      </c>
      <c r="P134" s="464">
        <v>44456</v>
      </c>
      <c r="Q134" s="303"/>
      <c r="R134" s="304" t="s">
        <v>615</v>
      </c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7"/>
      <c r="AI134" s="287"/>
      <c r="AJ134" s="287"/>
      <c r="AK134" s="287"/>
      <c r="AL134" s="287"/>
    </row>
    <row r="135" spans="1:38" s="288" customFormat="1" ht="12.75" customHeight="1">
      <c r="A135" s="329">
        <v>44</v>
      </c>
      <c r="B135" s="464">
        <v>44456</v>
      </c>
      <c r="C135" s="348"/>
      <c r="D135" s="335" t="s">
        <v>998</v>
      </c>
      <c r="E135" s="349" t="s">
        <v>616</v>
      </c>
      <c r="F135" s="283">
        <v>76</v>
      </c>
      <c r="G135" s="283">
        <v>50</v>
      </c>
      <c r="H135" s="283">
        <v>86</v>
      </c>
      <c r="I135" s="350">
        <v>120</v>
      </c>
      <c r="J135" s="296" t="s">
        <v>994</v>
      </c>
      <c r="K135" s="307">
        <f t="shared" ref="K135:K136" si="126">H135-F135</f>
        <v>10</v>
      </c>
      <c r="L135" s="307">
        <v>100</v>
      </c>
      <c r="M135" s="308">
        <f t="shared" ref="M135:M138" si="127">(K135*N135)-100</f>
        <v>1900</v>
      </c>
      <c r="N135" s="308">
        <v>200</v>
      </c>
      <c r="O135" s="298" t="s">
        <v>614</v>
      </c>
      <c r="P135" s="464">
        <v>44456</v>
      </c>
      <c r="Q135" s="303"/>
      <c r="R135" s="304" t="s">
        <v>618</v>
      </c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7"/>
      <c r="AG135" s="287"/>
      <c r="AH135" s="287"/>
      <c r="AI135" s="287"/>
      <c r="AJ135" s="287"/>
      <c r="AK135" s="287"/>
      <c r="AL135" s="287"/>
    </row>
    <row r="136" spans="1:38" s="288" customFormat="1" ht="12.75" customHeight="1">
      <c r="A136" s="329">
        <v>45</v>
      </c>
      <c r="B136" s="464">
        <v>44456</v>
      </c>
      <c r="C136" s="348"/>
      <c r="D136" s="335" t="s">
        <v>1019</v>
      </c>
      <c r="E136" s="349" t="s">
        <v>616</v>
      </c>
      <c r="F136" s="283">
        <v>290</v>
      </c>
      <c r="G136" s="283">
        <v>180</v>
      </c>
      <c r="H136" s="283">
        <v>350</v>
      </c>
      <c r="I136" s="350" t="s">
        <v>1030</v>
      </c>
      <c r="J136" s="296" t="s">
        <v>825</v>
      </c>
      <c r="K136" s="307">
        <f t="shared" si="126"/>
        <v>60</v>
      </c>
      <c r="L136" s="307">
        <v>100</v>
      </c>
      <c r="M136" s="308">
        <f t="shared" si="127"/>
        <v>1400</v>
      </c>
      <c r="N136" s="308">
        <v>25</v>
      </c>
      <c r="O136" s="298" t="s">
        <v>614</v>
      </c>
      <c r="P136" s="464">
        <v>44456</v>
      </c>
      <c r="Q136" s="303"/>
      <c r="R136" s="304" t="s">
        <v>615</v>
      </c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7"/>
      <c r="AI136" s="287"/>
      <c r="AJ136" s="287"/>
      <c r="AK136" s="287"/>
      <c r="AL136" s="287"/>
    </row>
    <row r="137" spans="1:38" s="288" customFormat="1" ht="12.75" customHeight="1">
      <c r="A137" s="329">
        <v>46</v>
      </c>
      <c r="B137" s="468">
        <v>44456</v>
      </c>
      <c r="C137" s="348"/>
      <c r="D137" s="335" t="s">
        <v>1032</v>
      </c>
      <c r="E137" s="349" t="s">
        <v>855</v>
      </c>
      <c r="F137" s="283">
        <v>125</v>
      </c>
      <c r="G137" s="283">
        <v>210</v>
      </c>
      <c r="H137" s="283">
        <v>65</v>
      </c>
      <c r="I137" s="350">
        <v>0.1</v>
      </c>
      <c r="J137" s="296" t="s">
        <v>825</v>
      </c>
      <c r="K137" s="307">
        <f>F137-H137</f>
        <v>60</v>
      </c>
      <c r="L137" s="307">
        <v>100</v>
      </c>
      <c r="M137" s="308">
        <f t="shared" si="127"/>
        <v>2900</v>
      </c>
      <c r="N137" s="308">
        <v>50</v>
      </c>
      <c r="O137" s="298" t="s">
        <v>614</v>
      </c>
      <c r="P137" s="309">
        <v>44459</v>
      </c>
      <c r="Q137" s="303"/>
      <c r="R137" s="304" t="s">
        <v>615</v>
      </c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7"/>
      <c r="AG137" s="287"/>
      <c r="AH137" s="287"/>
      <c r="AI137" s="287"/>
      <c r="AJ137" s="287"/>
      <c r="AK137" s="287"/>
      <c r="AL137" s="287"/>
    </row>
    <row r="138" spans="1:38" s="288" customFormat="1" ht="12.75" customHeight="1">
      <c r="A138" s="329">
        <v>47</v>
      </c>
      <c r="B138" s="468">
        <v>44459</v>
      </c>
      <c r="C138" s="348"/>
      <c r="D138" s="335" t="s">
        <v>1043</v>
      </c>
      <c r="E138" s="349" t="s">
        <v>616</v>
      </c>
      <c r="F138" s="283">
        <v>66</v>
      </c>
      <c r="G138" s="283">
        <v>17</v>
      </c>
      <c r="H138" s="283">
        <v>79</v>
      </c>
      <c r="I138" s="350">
        <v>130</v>
      </c>
      <c r="J138" s="296" t="s">
        <v>1171</v>
      </c>
      <c r="K138" s="307">
        <f t="shared" ref="K138" si="128">H138-F138</f>
        <v>13</v>
      </c>
      <c r="L138" s="307">
        <v>100</v>
      </c>
      <c r="M138" s="308">
        <f t="shared" si="127"/>
        <v>550</v>
      </c>
      <c r="N138" s="308">
        <v>50</v>
      </c>
      <c r="O138" s="298" t="s">
        <v>614</v>
      </c>
      <c r="P138" s="319">
        <v>44459</v>
      </c>
      <c r="Q138" s="303"/>
      <c r="R138" s="304" t="s">
        <v>615</v>
      </c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</row>
    <row r="139" spans="1:38" s="288" customFormat="1" ht="12.75" customHeight="1">
      <c r="A139" s="329">
        <v>48</v>
      </c>
      <c r="B139" s="468">
        <v>44459</v>
      </c>
      <c r="C139" s="348"/>
      <c r="D139" s="335" t="s">
        <v>998</v>
      </c>
      <c r="E139" s="349" t="s">
        <v>616</v>
      </c>
      <c r="F139" s="283">
        <v>57.5</v>
      </c>
      <c r="G139" s="283">
        <v>25</v>
      </c>
      <c r="H139" s="283">
        <v>74.5</v>
      </c>
      <c r="I139" s="350">
        <v>100</v>
      </c>
      <c r="J139" s="296" t="s">
        <v>909</v>
      </c>
      <c r="K139" s="307">
        <f t="shared" ref="K139" si="129">H139-F139</f>
        <v>17</v>
      </c>
      <c r="L139" s="307">
        <v>100</v>
      </c>
      <c r="M139" s="308">
        <f t="shared" ref="M139" si="130">(K139*N139)-100</f>
        <v>3300</v>
      </c>
      <c r="N139" s="308">
        <v>200</v>
      </c>
      <c r="O139" s="298" t="s">
        <v>614</v>
      </c>
      <c r="P139" s="468">
        <v>44459</v>
      </c>
      <c r="Q139" s="303"/>
      <c r="R139" s="304" t="s">
        <v>618</v>
      </c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287"/>
      <c r="AG139" s="287"/>
      <c r="AH139" s="287"/>
      <c r="AI139" s="287"/>
      <c r="AJ139" s="287"/>
      <c r="AK139" s="287"/>
      <c r="AL139" s="287"/>
    </row>
    <row r="140" spans="1:38" s="288" customFormat="1" ht="12.75" customHeight="1">
      <c r="A140" s="329">
        <v>49</v>
      </c>
      <c r="B140" s="468">
        <v>44459</v>
      </c>
      <c r="C140" s="348"/>
      <c r="D140" s="335" t="s">
        <v>1044</v>
      </c>
      <c r="E140" s="349" t="s">
        <v>616</v>
      </c>
      <c r="F140" s="283">
        <v>21</v>
      </c>
      <c r="G140" s="283">
        <v>12</v>
      </c>
      <c r="H140" s="283">
        <v>26</v>
      </c>
      <c r="I140" s="350" t="s">
        <v>1045</v>
      </c>
      <c r="J140" s="296" t="s">
        <v>940</v>
      </c>
      <c r="K140" s="307">
        <f t="shared" ref="K140" si="131">H140-F140</f>
        <v>5</v>
      </c>
      <c r="L140" s="307">
        <v>100</v>
      </c>
      <c r="M140" s="308">
        <f t="shared" ref="M140" si="132">(K140*N140)-100</f>
        <v>2650</v>
      </c>
      <c r="N140" s="308">
        <v>550</v>
      </c>
      <c r="O140" s="298" t="s">
        <v>614</v>
      </c>
      <c r="P140" s="468">
        <v>44459</v>
      </c>
      <c r="Q140" s="303"/>
      <c r="R140" s="304" t="s">
        <v>618</v>
      </c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  <c r="AD140" s="287"/>
      <c r="AE140" s="287"/>
      <c r="AF140" s="287"/>
      <c r="AG140" s="287"/>
      <c r="AH140" s="287"/>
      <c r="AI140" s="287"/>
      <c r="AJ140" s="287"/>
      <c r="AK140" s="287"/>
      <c r="AL140" s="287"/>
    </row>
    <row r="141" spans="1:38" s="288" customFormat="1" ht="12.75" customHeight="1">
      <c r="A141" s="329">
        <v>50</v>
      </c>
      <c r="B141" s="468">
        <v>44459</v>
      </c>
      <c r="C141" s="348"/>
      <c r="D141" s="335" t="s">
        <v>1032</v>
      </c>
      <c r="E141" s="349" t="s">
        <v>855</v>
      </c>
      <c r="F141" s="283">
        <v>115</v>
      </c>
      <c r="G141" s="283">
        <v>202</v>
      </c>
      <c r="H141" s="283">
        <v>94</v>
      </c>
      <c r="I141" s="350">
        <v>0.1</v>
      </c>
      <c r="J141" s="296" t="s">
        <v>628</v>
      </c>
      <c r="K141" s="307">
        <f>F141-H141</f>
        <v>21</v>
      </c>
      <c r="L141" s="307">
        <v>100</v>
      </c>
      <c r="M141" s="308">
        <f t="shared" ref="M141" si="133">(K141*N141)-100</f>
        <v>950</v>
      </c>
      <c r="N141" s="308">
        <v>50</v>
      </c>
      <c r="O141" s="298" t="s">
        <v>614</v>
      </c>
      <c r="P141" s="319">
        <v>44459</v>
      </c>
      <c r="Q141" s="303"/>
      <c r="R141" s="304" t="s">
        <v>615</v>
      </c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  <c r="AD141" s="287"/>
      <c r="AE141" s="287"/>
      <c r="AF141" s="287"/>
      <c r="AG141" s="287"/>
      <c r="AH141" s="287"/>
      <c r="AI141" s="287"/>
      <c r="AJ141" s="287"/>
      <c r="AK141" s="287"/>
      <c r="AL141" s="287"/>
    </row>
    <row r="142" spans="1:38" s="288" customFormat="1" ht="12.75" customHeight="1">
      <c r="A142" s="327">
        <v>51</v>
      </c>
      <c r="B142" s="311">
        <v>44459</v>
      </c>
      <c r="C142" s="342"/>
      <c r="D142" s="331" t="s">
        <v>998</v>
      </c>
      <c r="E142" s="344" t="s">
        <v>616</v>
      </c>
      <c r="F142" s="330" t="s">
        <v>1046</v>
      </c>
      <c r="G142" s="330">
        <v>28</v>
      </c>
      <c r="H142" s="330"/>
      <c r="I142" s="340">
        <v>100</v>
      </c>
      <c r="J142" s="338" t="s">
        <v>617</v>
      </c>
      <c r="K142" s="299"/>
      <c r="L142" s="299"/>
      <c r="M142" s="286"/>
      <c r="N142" s="300"/>
      <c r="O142" s="301"/>
      <c r="P142" s="302"/>
      <c r="Q142" s="303"/>
      <c r="R142" s="304" t="s">
        <v>618</v>
      </c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7"/>
      <c r="AG142" s="287"/>
      <c r="AH142" s="287"/>
      <c r="AI142" s="287"/>
      <c r="AJ142" s="287"/>
      <c r="AK142" s="287"/>
      <c r="AL142" s="287"/>
    </row>
    <row r="143" spans="1:38" s="288" customFormat="1" ht="12.75" customHeight="1">
      <c r="A143" s="327"/>
      <c r="B143" s="311"/>
      <c r="C143" s="342"/>
      <c r="D143" s="331"/>
      <c r="E143" s="344"/>
      <c r="F143" s="330"/>
      <c r="G143" s="330"/>
      <c r="H143" s="330"/>
      <c r="I143" s="340"/>
      <c r="J143" s="338"/>
      <c r="K143" s="299"/>
      <c r="L143" s="299"/>
      <c r="M143" s="286"/>
      <c r="N143" s="300"/>
      <c r="O143" s="301"/>
      <c r="P143" s="302"/>
      <c r="Q143" s="303"/>
      <c r="R143" s="304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7"/>
      <c r="AG143" s="287"/>
      <c r="AH143" s="287"/>
      <c r="AI143" s="287"/>
      <c r="AJ143" s="287"/>
      <c r="AK143" s="287"/>
      <c r="AL143" s="287"/>
    </row>
    <row r="144" spans="1:38" ht="13.9" customHeight="1">
      <c r="A144" s="337"/>
      <c r="B144" s="291"/>
      <c r="C144" s="343"/>
      <c r="D144" s="341"/>
      <c r="E144" s="345"/>
      <c r="F144" s="330"/>
      <c r="G144" s="294"/>
      <c r="H144" s="294"/>
      <c r="I144" s="315"/>
      <c r="J144" s="339"/>
      <c r="K144" s="113"/>
      <c r="L144" s="113"/>
      <c r="M144" s="172"/>
      <c r="N144" s="113"/>
      <c r="O144" s="157"/>
      <c r="P144" s="156"/>
      <c r="Q144" s="170"/>
      <c r="R144" s="183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"/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78"/>
      <c r="B147" s="184"/>
      <c r="C147" s="184"/>
      <c r="D147" s="185"/>
      <c r="E147" s="178"/>
      <c r="F147" s="186"/>
      <c r="G147" s="178"/>
      <c r="H147" s="178"/>
      <c r="I147" s="178"/>
      <c r="J147" s="184"/>
      <c r="K147" s="187"/>
      <c r="L147" s="178"/>
      <c r="M147" s="178"/>
      <c r="N147" s="178"/>
      <c r="O147" s="188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98" t="s">
        <v>639</v>
      </c>
      <c r="B148" s="189"/>
      <c r="C148" s="189"/>
      <c r="D148" s="190"/>
      <c r="E148" s="149"/>
      <c r="F148" s="6"/>
      <c r="G148" s="6"/>
      <c r="H148" s="150"/>
      <c r="I148" s="191"/>
      <c r="J148" s="1"/>
      <c r="K148" s="6"/>
      <c r="L148" s="6"/>
      <c r="M148" s="6"/>
      <c r="N148" s="1"/>
      <c r="O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38.25" customHeight="1">
      <c r="A149" s="99" t="s">
        <v>16</v>
      </c>
      <c r="B149" s="100" t="s">
        <v>590</v>
      </c>
      <c r="C149" s="100"/>
      <c r="D149" s="101" t="s">
        <v>602</v>
      </c>
      <c r="E149" s="100" t="s">
        <v>603</v>
      </c>
      <c r="F149" s="100" t="s">
        <v>604</v>
      </c>
      <c r="G149" s="100" t="s">
        <v>605</v>
      </c>
      <c r="H149" s="100" t="s">
        <v>606</v>
      </c>
      <c r="I149" s="100" t="s">
        <v>607</v>
      </c>
      <c r="J149" s="99" t="s">
        <v>608</v>
      </c>
      <c r="K149" s="153" t="s">
        <v>626</v>
      </c>
      <c r="L149" s="154" t="s">
        <v>610</v>
      </c>
      <c r="M149" s="102" t="s">
        <v>611</v>
      </c>
      <c r="N149" s="100" t="s">
        <v>612</v>
      </c>
      <c r="O149" s="101" t="s">
        <v>613</v>
      </c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4.25" customHeight="1">
      <c r="A150" s="445">
        <v>1</v>
      </c>
      <c r="B150" s="441">
        <v>44420</v>
      </c>
      <c r="C150" s="478"/>
      <c r="D150" s="443" t="s">
        <v>516</v>
      </c>
      <c r="E150" s="444" t="s">
        <v>616</v>
      </c>
      <c r="F150" s="445">
        <v>314</v>
      </c>
      <c r="G150" s="445">
        <v>284</v>
      </c>
      <c r="H150" s="444">
        <v>343.5</v>
      </c>
      <c r="I150" s="446" t="s">
        <v>856</v>
      </c>
      <c r="J150" s="447" t="s">
        <v>1047</v>
      </c>
      <c r="K150" s="447">
        <f t="shared" ref="K150" si="134">H150-F150</f>
        <v>29.5</v>
      </c>
      <c r="L150" s="448">
        <f t="shared" ref="L150" si="135">(F150*-0.7)/100</f>
        <v>-2.198</v>
      </c>
      <c r="M150" s="449">
        <f t="shared" ref="M150" si="136">(K150+L150)/F150</f>
        <v>8.6949044585987262E-2</v>
      </c>
      <c r="N150" s="447" t="s">
        <v>614</v>
      </c>
      <c r="O150" s="450">
        <v>44455</v>
      </c>
      <c r="P150" s="103"/>
      <c r="Q150" s="1"/>
      <c r="R150" s="1" t="s">
        <v>615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92"/>
      <c r="B151" s="155"/>
      <c r="C151" s="193"/>
      <c r="D151" s="110"/>
      <c r="E151" s="194"/>
      <c r="F151" s="194"/>
      <c r="G151" s="194"/>
      <c r="H151" s="194"/>
      <c r="I151" s="194"/>
      <c r="J151" s="194"/>
      <c r="K151" s="195"/>
      <c r="L151" s="196"/>
      <c r="M151" s="194"/>
      <c r="N151" s="197"/>
      <c r="O151" s="198"/>
      <c r="P151" s="199"/>
      <c r="R151" s="6"/>
      <c r="S151" s="44"/>
      <c r="T151" s="1"/>
      <c r="U151" s="1"/>
      <c r="V151" s="1"/>
      <c r="W151" s="1"/>
      <c r="X151" s="1"/>
      <c r="Y151" s="1"/>
      <c r="Z151" s="1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</row>
    <row r="152" spans="1:38" ht="12.75" customHeight="1">
      <c r="A152" s="133" t="s">
        <v>619</v>
      </c>
      <c r="B152" s="133"/>
      <c r="C152" s="133"/>
      <c r="D152" s="133"/>
      <c r="E152" s="44"/>
      <c r="F152" s="141" t="s">
        <v>621</v>
      </c>
      <c r="G152" s="59"/>
      <c r="H152" s="59"/>
      <c r="I152" s="59"/>
      <c r="J152" s="6"/>
      <c r="K152" s="165"/>
      <c r="L152" s="166"/>
      <c r="M152" s="6"/>
      <c r="N152" s="123"/>
      <c r="O152" s="200"/>
      <c r="P152" s="1"/>
      <c r="Q152" s="1"/>
      <c r="R152" s="6"/>
      <c r="S152" s="1"/>
      <c r="T152" s="1"/>
      <c r="U152" s="1"/>
      <c r="V152" s="1"/>
      <c r="W152" s="1"/>
      <c r="X152" s="1"/>
      <c r="Y152" s="1"/>
    </row>
    <row r="153" spans="1:38" ht="12.75" customHeight="1">
      <c r="A153" s="140" t="s">
        <v>620</v>
      </c>
      <c r="B153" s="133"/>
      <c r="C153" s="133"/>
      <c r="D153" s="133"/>
      <c r="E153" s="6"/>
      <c r="F153" s="141" t="s">
        <v>623</v>
      </c>
      <c r="G153" s="6"/>
      <c r="H153" s="6" t="s">
        <v>848</v>
      </c>
      <c r="I153" s="6"/>
      <c r="J153" s="1"/>
      <c r="K153" s="6"/>
      <c r="L153" s="6"/>
      <c r="M153" s="6"/>
      <c r="N153" s="1"/>
      <c r="O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40"/>
      <c r="B154" s="133"/>
      <c r="C154" s="133"/>
      <c r="D154" s="133"/>
      <c r="E154" s="6"/>
      <c r="F154" s="141"/>
      <c r="G154" s="6"/>
      <c r="H154" s="6"/>
      <c r="I154" s="6"/>
      <c r="J154" s="1"/>
      <c r="K154" s="6"/>
      <c r="L154" s="6"/>
      <c r="M154" s="6"/>
      <c r="N154" s="1"/>
      <c r="O154" s="1"/>
      <c r="Q154" s="1"/>
      <c r="R154" s="59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"/>
      <c r="B155" s="148" t="s">
        <v>640</v>
      </c>
      <c r="C155" s="148"/>
      <c r="D155" s="148"/>
      <c r="E155" s="148"/>
      <c r="F155" s="149"/>
      <c r="G155" s="6"/>
      <c r="H155" s="6"/>
      <c r="I155" s="150"/>
      <c r="J155" s="151"/>
      <c r="K155" s="152"/>
      <c r="L155" s="151"/>
      <c r="M155" s="6"/>
      <c r="N155" s="1"/>
      <c r="O155" s="1"/>
      <c r="Q155" s="1"/>
      <c r="R155" s="59"/>
      <c r="S155" s="1"/>
      <c r="T155" s="1"/>
      <c r="U155" s="1"/>
      <c r="V155" s="1"/>
      <c r="W155" s="1"/>
      <c r="X155" s="1"/>
      <c r="Y155" s="1"/>
      <c r="Z155" s="1"/>
    </row>
    <row r="156" spans="1:38" ht="38.25" customHeight="1">
      <c r="A156" s="99" t="s">
        <v>16</v>
      </c>
      <c r="B156" s="100" t="s">
        <v>590</v>
      </c>
      <c r="C156" s="100"/>
      <c r="D156" s="101" t="s">
        <v>602</v>
      </c>
      <c r="E156" s="100" t="s">
        <v>603</v>
      </c>
      <c r="F156" s="100" t="s">
        <v>604</v>
      </c>
      <c r="G156" s="100" t="s">
        <v>625</v>
      </c>
      <c r="H156" s="100" t="s">
        <v>606</v>
      </c>
      <c r="I156" s="100" t="s">
        <v>607</v>
      </c>
      <c r="J156" s="201" t="s">
        <v>608</v>
      </c>
      <c r="K156" s="153" t="s">
        <v>626</v>
      </c>
      <c r="L156" s="169" t="s">
        <v>634</v>
      </c>
      <c r="M156" s="100" t="s">
        <v>635</v>
      </c>
      <c r="N156" s="154" t="s">
        <v>610</v>
      </c>
      <c r="O156" s="102" t="s">
        <v>611</v>
      </c>
      <c r="P156" s="100" t="s">
        <v>612</v>
      </c>
      <c r="Q156" s="101" t="s">
        <v>613</v>
      </c>
      <c r="R156" s="59"/>
      <c r="S156" s="1"/>
      <c r="T156" s="1"/>
      <c r="U156" s="1"/>
      <c r="V156" s="1"/>
      <c r="W156" s="1"/>
      <c r="X156" s="1"/>
      <c r="Y156" s="1"/>
      <c r="Z156" s="1"/>
    </row>
    <row r="157" spans="1:38" ht="14.25" customHeight="1">
      <c r="A157" s="114"/>
      <c r="B157" s="116"/>
      <c r="C157" s="202"/>
      <c r="D157" s="117"/>
      <c r="E157" s="118"/>
      <c r="F157" s="203"/>
      <c r="G157" s="114"/>
      <c r="H157" s="118"/>
      <c r="I157" s="119"/>
      <c r="J157" s="204"/>
      <c r="K157" s="204"/>
      <c r="L157" s="205"/>
      <c r="M157" s="108"/>
      <c r="N157" s="205"/>
      <c r="O157" s="206"/>
      <c r="P157" s="207"/>
      <c r="Q157" s="208"/>
      <c r="R157" s="163"/>
      <c r="S157" s="127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38" ht="14.25" customHeight="1">
      <c r="A158" s="114"/>
      <c r="B158" s="116"/>
      <c r="C158" s="202"/>
      <c r="D158" s="117"/>
      <c r="E158" s="118"/>
      <c r="F158" s="203"/>
      <c r="G158" s="114"/>
      <c r="H158" s="118"/>
      <c r="I158" s="119"/>
      <c r="J158" s="204"/>
      <c r="K158" s="204"/>
      <c r="L158" s="205"/>
      <c r="M158" s="108"/>
      <c r="N158" s="205"/>
      <c r="O158" s="206"/>
      <c r="P158" s="207"/>
      <c r="Q158" s="208"/>
      <c r="R158" s="163"/>
      <c r="S158" s="127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38" ht="14.25" customHeight="1">
      <c r="A159" s="114"/>
      <c r="B159" s="116"/>
      <c r="C159" s="202"/>
      <c r="D159" s="117"/>
      <c r="E159" s="118"/>
      <c r="F159" s="203"/>
      <c r="G159" s="114"/>
      <c r="H159" s="118"/>
      <c r="I159" s="119"/>
      <c r="J159" s="204"/>
      <c r="K159" s="204"/>
      <c r="L159" s="205"/>
      <c r="M159" s="108"/>
      <c r="N159" s="205"/>
      <c r="O159" s="206"/>
      <c r="P159" s="207"/>
      <c r="Q159" s="208"/>
      <c r="R159" s="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14"/>
      <c r="B160" s="116"/>
      <c r="C160" s="202"/>
      <c r="D160" s="117"/>
      <c r="E160" s="118"/>
      <c r="F160" s="204"/>
      <c r="G160" s="114"/>
      <c r="H160" s="118"/>
      <c r="I160" s="119"/>
      <c r="J160" s="204"/>
      <c r="K160" s="204"/>
      <c r="L160" s="205"/>
      <c r="M160" s="108"/>
      <c r="N160" s="205"/>
      <c r="O160" s="206"/>
      <c r="P160" s="207"/>
      <c r="Q160" s="208"/>
      <c r="R160" s="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4.25" customHeight="1">
      <c r="A161" s="114"/>
      <c r="B161" s="116"/>
      <c r="C161" s="202"/>
      <c r="D161" s="117"/>
      <c r="E161" s="118"/>
      <c r="F161" s="204"/>
      <c r="G161" s="114"/>
      <c r="H161" s="118"/>
      <c r="I161" s="119"/>
      <c r="J161" s="204"/>
      <c r="K161" s="204"/>
      <c r="L161" s="205"/>
      <c r="M161" s="108"/>
      <c r="N161" s="205"/>
      <c r="O161" s="206"/>
      <c r="P161" s="207"/>
      <c r="Q161" s="208"/>
      <c r="R161" s="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4.25" customHeight="1">
      <c r="A162" s="114"/>
      <c r="B162" s="116"/>
      <c r="C162" s="202"/>
      <c r="D162" s="117"/>
      <c r="E162" s="118"/>
      <c r="F162" s="203"/>
      <c r="G162" s="114"/>
      <c r="H162" s="118"/>
      <c r="I162" s="119"/>
      <c r="J162" s="204"/>
      <c r="K162" s="204"/>
      <c r="L162" s="205"/>
      <c r="M162" s="108"/>
      <c r="N162" s="205"/>
      <c r="O162" s="206"/>
      <c r="P162" s="207"/>
      <c r="Q162" s="208"/>
      <c r="R162" s="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4.25" customHeight="1">
      <c r="A163" s="114"/>
      <c r="B163" s="116"/>
      <c r="C163" s="202"/>
      <c r="D163" s="117"/>
      <c r="E163" s="118"/>
      <c r="F163" s="203"/>
      <c r="G163" s="114"/>
      <c r="H163" s="118"/>
      <c r="I163" s="119"/>
      <c r="J163" s="204"/>
      <c r="K163" s="204"/>
      <c r="L163" s="204"/>
      <c r="M163" s="204"/>
      <c r="N163" s="205"/>
      <c r="O163" s="209"/>
      <c r="P163" s="207"/>
      <c r="Q163" s="208"/>
      <c r="R163" s="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14"/>
      <c r="B164" s="116"/>
      <c r="C164" s="202"/>
      <c r="D164" s="117"/>
      <c r="E164" s="118"/>
      <c r="F164" s="204"/>
      <c r="G164" s="114"/>
      <c r="H164" s="118"/>
      <c r="I164" s="119"/>
      <c r="J164" s="204"/>
      <c r="K164" s="204"/>
      <c r="L164" s="205"/>
      <c r="M164" s="108"/>
      <c r="N164" s="205"/>
      <c r="O164" s="206"/>
      <c r="P164" s="207"/>
      <c r="Q164" s="208"/>
      <c r="R164" s="163"/>
      <c r="S164" s="127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14"/>
      <c r="B165" s="116"/>
      <c r="C165" s="202"/>
      <c r="D165" s="117"/>
      <c r="E165" s="118"/>
      <c r="F165" s="203"/>
      <c r="G165" s="114"/>
      <c r="H165" s="118"/>
      <c r="I165" s="119"/>
      <c r="J165" s="210"/>
      <c r="K165" s="210"/>
      <c r="L165" s="210"/>
      <c r="M165" s="210"/>
      <c r="N165" s="211"/>
      <c r="O165" s="206"/>
      <c r="P165" s="120"/>
      <c r="Q165" s="208"/>
      <c r="R165" s="163"/>
      <c r="S165" s="127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140"/>
      <c r="B166" s="133"/>
      <c r="C166" s="133"/>
      <c r="D166" s="133"/>
      <c r="E166" s="6"/>
      <c r="F166" s="141"/>
      <c r="G166" s="6"/>
      <c r="H166" s="6"/>
      <c r="I166" s="6"/>
      <c r="J166" s="1"/>
      <c r="K166" s="6"/>
      <c r="L166" s="6"/>
      <c r="M166" s="6"/>
      <c r="N166" s="1"/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12.75" customHeight="1">
      <c r="A167" s="140"/>
      <c r="B167" s="133"/>
      <c r="C167" s="133"/>
      <c r="D167" s="133"/>
      <c r="E167" s="6"/>
      <c r="F167" s="141"/>
      <c r="G167" s="59"/>
      <c r="H167" s="44"/>
      <c r="I167" s="59"/>
      <c r="J167" s="6"/>
      <c r="K167" s="165"/>
      <c r="L167" s="166"/>
      <c r="M167" s="6"/>
      <c r="N167" s="123"/>
      <c r="O167" s="167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12.75" customHeight="1">
      <c r="A168" s="59"/>
      <c r="B168" s="122"/>
      <c r="C168" s="122"/>
      <c r="D168" s="44"/>
      <c r="E168" s="59"/>
      <c r="F168" s="59"/>
      <c r="G168" s="59"/>
      <c r="H168" s="44"/>
      <c r="I168" s="59"/>
      <c r="J168" s="6"/>
      <c r="K168" s="165"/>
      <c r="L168" s="166"/>
      <c r="M168" s="6"/>
      <c r="N168" s="123"/>
      <c r="O168" s="167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2.75" customHeight="1">
      <c r="A169" s="44"/>
      <c r="B169" s="212" t="s">
        <v>641</v>
      </c>
      <c r="C169" s="212"/>
      <c r="D169" s="212"/>
      <c r="E169" s="212"/>
      <c r="F169" s="6"/>
      <c r="G169" s="6"/>
      <c r="H169" s="151"/>
      <c r="I169" s="6"/>
      <c r="J169" s="151"/>
      <c r="K169" s="152"/>
      <c r="L169" s="6"/>
      <c r="M169" s="6"/>
      <c r="N169" s="1"/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38.25" customHeight="1">
      <c r="A170" s="99" t="s">
        <v>16</v>
      </c>
      <c r="B170" s="100" t="s">
        <v>590</v>
      </c>
      <c r="C170" s="100"/>
      <c r="D170" s="101" t="s">
        <v>602</v>
      </c>
      <c r="E170" s="100" t="s">
        <v>603</v>
      </c>
      <c r="F170" s="100" t="s">
        <v>604</v>
      </c>
      <c r="G170" s="100" t="s">
        <v>642</v>
      </c>
      <c r="H170" s="100" t="s">
        <v>643</v>
      </c>
      <c r="I170" s="100" t="s">
        <v>607</v>
      </c>
      <c r="J170" s="213" t="s">
        <v>608</v>
      </c>
      <c r="K170" s="100" t="s">
        <v>609</v>
      </c>
      <c r="L170" s="100" t="s">
        <v>644</v>
      </c>
      <c r="M170" s="100" t="s">
        <v>612</v>
      </c>
      <c r="N170" s="101" t="s">
        <v>613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214">
        <v>1</v>
      </c>
      <c r="B171" s="215">
        <v>41579</v>
      </c>
      <c r="C171" s="215"/>
      <c r="D171" s="216" t="s">
        <v>645</v>
      </c>
      <c r="E171" s="217" t="s">
        <v>646</v>
      </c>
      <c r="F171" s="218">
        <v>82</v>
      </c>
      <c r="G171" s="217" t="s">
        <v>647</v>
      </c>
      <c r="H171" s="217">
        <v>100</v>
      </c>
      <c r="I171" s="219">
        <v>100</v>
      </c>
      <c r="J171" s="220" t="s">
        <v>648</v>
      </c>
      <c r="K171" s="221">
        <f t="shared" ref="K171:K223" si="137">H171-F171</f>
        <v>18</v>
      </c>
      <c r="L171" s="222">
        <f t="shared" ref="L171:L223" si="138">K171/F171</f>
        <v>0.21951219512195122</v>
      </c>
      <c r="M171" s="217" t="s">
        <v>614</v>
      </c>
      <c r="N171" s="223">
        <v>42657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12.75" customHeight="1">
      <c r="A172" s="214">
        <v>2</v>
      </c>
      <c r="B172" s="215">
        <v>41794</v>
      </c>
      <c r="C172" s="215"/>
      <c r="D172" s="216" t="s">
        <v>649</v>
      </c>
      <c r="E172" s="217" t="s">
        <v>616</v>
      </c>
      <c r="F172" s="218">
        <v>257</v>
      </c>
      <c r="G172" s="217" t="s">
        <v>647</v>
      </c>
      <c r="H172" s="217">
        <v>300</v>
      </c>
      <c r="I172" s="219">
        <v>300</v>
      </c>
      <c r="J172" s="220" t="s">
        <v>648</v>
      </c>
      <c r="K172" s="221">
        <f t="shared" si="137"/>
        <v>43</v>
      </c>
      <c r="L172" s="222">
        <f t="shared" si="138"/>
        <v>0.16731517509727625</v>
      </c>
      <c r="M172" s="217" t="s">
        <v>614</v>
      </c>
      <c r="N172" s="223">
        <v>41822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214">
        <v>3</v>
      </c>
      <c r="B173" s="215">
        <v>41828</v>
      </c>
      <c r="C173" s="215"/>
      <c r="D173" s="216" t="s">
        <v>650</v>
      </c>
      <c r="E173" s="217" t="s">
        <v>616</v>
      </c>
      <c r="F173" s="218">
        <v>393</v>
      </c>
      <c r="G173" s="217" t="s">
        <v>647</v>
      </c>
      <c r="H173" s="217">
        <v>468</v>
      </c>
      <c r="I173" s="219">
        <v>468</v>
      </c>
      <c r="J173" s="220" t="s">
        <v>648</v>
      </c>
      <c r="K173" s="221">
        <f t="shared" si="137"/>
        <v>75</v>
      </c>
      <c r="L173" s="222">
        <f t="shared" si="138"/>
        <v>0.19083969465648856</v>
      </c>
      <c r="M173" s="217" t="s">
        <v>614</v>
      </c>
      <c r="N173" s="223">
        <v>41863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214">
        <v>4</v>
      </c>
      <c r="B174" s="215">
        <v>41857</v>
      </c>
      <c r="C174" s="215"/>
      <c r="D174" s="216" t="s">
        <v>651</v>
      </c>
      <c r="E174" s="217" t="s">
        <v>616</v>
      </c>
      <c r="F174" s="218">
        <v>205</v>
      </c>
      <c r="G174" s="217" t="s">
        <v>647</v>
      </c>
      <c r="H174" s="217">
        <v>275</v>
      </c>
      <c r="I174" s="219">
        <v>250</v>
      </c>
      <c r="J174" s="220" t="s">
        <v>648</v>
      </c>
      <c r="K174" s="221">
        <f t="shared" si="137"/>
        <v>70</v>
      </c>
      <c r="L174" s="222">
        <f t="shared" si="138"/>
        <v>0.34146341463414637</v>
      </c>
      <c r="M174" s="217" t="s">
        <v>614</v>
      </c>
      <c r="N174" s="223">
        <v>41962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214">
        <v>5</v>
      </c>
      <c r="B175" s="215">
        <v>41886</v>
      </c>
      <c r="C175" s="215"/>
      <c r="D175" s="216" t="s">
        <v>652</v>
      </c>
      <c r="E175" s="217" t="s">
        <v>616</v>
      </c>
      <c r="F175" s="218">
        <v>162</v>
      </c>
      <c r="G175" s="217" t="s">
        <v>647</v>
      </c>
      <c r="H175" s="217">
        <v>190</v>
      </c>
      <c r="I175" s="219">
        <v>190</v>
      </c>
      <c r="J175" s="220" t="s">
        <v>648</v>
      </c>
      <c r="K175" s="221">
        <f t="shared" si="137"/>
        <v>28</v>
      </c>
      <c r="L175" s="222">
        <f t="shared" si="138"/>
        <v>0.1728395061728395</v>
      </c>
      <c r="M175" s="217" t="s">
        <v>614</v>
      </c>
      <c r="N175" s="223">
        <v>42006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214">
        <v>6</v>
      </c>
      <c r="B176" s="215">
        <v>41886</v>
      </c>
      <c r="C176" s="215"/>
      <c r="D176" s="216" t="s">
        <v>653</v>
      </c>
      <c r="E176" s="217" t="s">
        <v>616</v>
      </c>
      <c r="F176" s="218">
        <v>75</v>
      </c>
      <c r="G176" s="217" t="s">
        <v>647</v>
      </c>
      <c r="H176" s="217">
        <v>91.5</v>
      </c>
      <c r="I176" s="219" t="s">
        <v>654</v>
      </c>
      <c r="J176" s="220" t="s">
        <v>655</v>
      </c>
      <c r="K176" s="221">
        <f t="shared" si="137"/>
        <v>16.5</v>
      </c>
      <c r="L176" s="222">
        <f t="shared" si="138"/>
        <v>0.22</v>
      </c>
      <c r="M176" s="217" t="s">
        <v>614</v>
      </c>
      <c r="N176" s="223">
        <v>41954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4">
        <v>7</v>
      </c>
      <c r="B177" s="215">
        <v>41913</v>
      </c>
      <c r="C177" s="215"/>
      <c r="D177" s="216" t="s">
        <v>656</v>
      </c>
      <c r="E177" s="217" t="s">
        <v>616</v>
      </c>
      <c r="F177" s="218">
        <v>850</v>
      </c>
      <c r="G177" s="217" t="s">
        <v>647</v>
      </c>
      <c r="H177" s="217">
        <v>982.5</v>
      </c>
      <c r="I177" s="219">
        <v>1050</v>
      </c>
      <c r="J177" s="220" t="s">
        <v>657</v>
      </c>
      <c r="K177" s="221">
        <f t="shared" si="137"/>
        <v>132.5</v>
      </c>
      <c r="L177" s="222">
        <f t="shared" si="138"/>
        <v>0.15588235294117647</v>
      </c>
      <c r="M177" s="217" t="s">
        <v>614</v>
      </c>
      <c r="N177" s="223">
        <v>42039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4">
        <v>8</v>
      </c>
      <c r="B178" s="215">
        <v>41913</v>
      </c>
      <c r="C178" s="215"/>
      <c r="D178" s="216" t="s">
        <v>658</v>
      </c>
      <c r="E178" s="217" t="s">
        <v>616</v>
      </c>
      <c r="F178" s="218">
        <v>475</v>
      </c>
      <c r="G178" s="217" t="s">
        <v>647</v>
      </c>
      <c r="H178" s="217">
        <v>515</v>
      </c>
      <c r="I178" s="219">
        <v>600</v>
      </c>
      <c r="J178" s="220" t="s">
        <v>659</v>
      </c>
      <c r="K178" s="221">
        <f t="shared" si="137"/>
        <v>40</v>
      </c>
      <c r="L178" s="222">
        <f t="shared" si="138"/>
        <v>8.4210526315789472E-2</v>
      </c>
      <c r="M178" s="217" t="s">
        <v>614</v>
      </c>
      <c r="N178" s="223">
        <v>41939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4">
        <v>9</v>
      </c>
      <c r="B179" s="215">
        <v>41913</v>
      </c>
      <c r="C179" s="215"/>
      <c r="D179" s="216" t="s">
        <v>660</v>
      </c>
      <c r="E179" s="217" t="s">
        <v>616</v>
      </c>
      <c r="F179" s="218">
        <v>86</v>
      </c>
      <c r="G179" s="217" t="s">
        <v>647</v>
      </c>
      <c r="H179" s="217">
        <v>99</v>
      </c>
      <c r="I179" s="219">
        <v>140</v>
      </c>
      <c r="J179" s="220" t="s">
        <v>661</v>
      </c>
      <c r="K179" s="221">
        <f t="shared" si="137"/>
        <v>13</v>
      </c>
      <c r="L179" s="222">
        <f t="shared" si="138"/>
        <v>0.15116279069767441</v>
      </c>
      <c r="M179" s="217" t="s">
        <v>614</v>
      </c>
      <c r="N179" s="223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4">
        <v>10</v>
      </c>
      <c r="B180" s="215">
        <v>41926</v>
      </c>
      <c r="C180" s="215"/>
      <c r="D180" s="216" t="s">
        <v>662</v>
      </c>
      <c r="E180" s="217" t="s">
        <v>616</v>
      </c>
      <c r="F180" s="218">
        <v>496.6</v>
      </c>
      <c r="G180" s="217" t="s">
        <v>647</v>
      </c>
      <c r="H180" s="217">
        <v>621</v>
      </c>
      <c r="I180" s="219">
        <v>580</v>
      </c>
      <c r="J180" s="220" t="s">
        <v>648</v>
      </c>
      <c r="K180" s="221">
        <f t="shared" si="137"/>
        <v>124.39999999999998</v>
      </c>
      <c r="L180" s="222">
        <f t="shared" si="138"/>
        <v>0.25050342327829234</v>
      </c>
      <c r="M180" s="217" t="s">
        <v>614</v>
      </c>
      <c r="N180" s="223">
        <v>42605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4">
        <v>11</v>
      </c>
      <c r="B181" s="215">
        <v>41926</v>
      </c>
      <c r="C181" s="215"/>
      <c r="D181" s="216" t="s">
        <v>663</v>
      </c>
      <c r="E181" s="217" t="s">
        <v>616</v>
      </c>
      <c r="F181" s="218">
        <v>2481.9</v>
      </c>
      <c r="G181" s="217" t="s">
        <v>647</v>
      </c>
      <c r="H181" s="217">
        <v>2840</v>
      </c>
      <c r="I181" s="219">
        <v>2870</v>
      </c>
      <c r="J181" s="220" t="s">
        <v>664</v>
      </c>
      <c r="K181" s="221">
        <f t="shared" si="137"/>
        <v>358.09999999999991</v>
      </c>
      <c r="L181" s="222">
        <f t="shared" si="138"/>
        <v>0.14428462065353154</v>
      </c>
      <c r="M181" s="217" t="s">
        <v>614</v>
      </c>
      <c r="N181" s="223">
        <v>42017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4">
        <v>12</v>
      </c>
      <c r="B182" s="215">
        <v>41928</v>
      </c>
      <c r="C182" s="215"/>
      <c r="D182" s="216" t="s">
        <v>665</v>
      </c>
      <c r="E182" s="217" t="s">
        <v>616</v>
      </c>
      <c r="F182" s="218">
        <v>84.5</v>
      </c>
      <c r="G182" s="217" t="s">
        <v>647</v>
      </c>
      <c r="H182" s="217">
        <v>93</v>
      </c>
      <c r="I182" s="219">
        <v>110</v>
      </c>
      <c r="J182" s="220" t="s">
        <v>666</v>
      </c>
      <c r="K182" s="221">
        <f t="shared" si="137"/>
        <v>8.5</v>
      </c>
      <c r="L182" s="222">
        <f t="shared" si="138"/>
        <v>0.10059171597633136</v>
      </c>
      <c r="M182" s="217" t="s">
        <v>614</v>
      </c>
      <c r="N182" s="223">
        <v>41939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4">
        <v>13</v>
      </c>
      <c r="B183" s="215">
        <v>41928</v>
      </c>
      <c r="C183" s="215"/>
      <c r="D183" s="216" t="s">
        <v>667</v>
      </c>
      <c r="E183" s="217" t="s">
        <v>616</v>
      </c>
      <c r="F183" s="218">
        <v>401</v>
      </c>
      <c r="G183" s="217" t="s">
        <v>647</v>
      </c>
      <c r="H183" s="217">
        <v>428</v>
      </c>
      <c r="I183" s="219">
        <v>450</v>
      </c>
      <c r="J183" s="220" t="s">
        <v>668</v>
      </c>
      <c r="K183" s="221">
        <f t="shared" si="137"/>
        <v>27</v>
      </c>
      <c r="L183" s="222">
        <f t="shared" si="138"/>
        <v>6.7331670822942641E-2</v>
      </c>
      <c r="M183" s="217" t="s">
        <v>614</v>
      </c>
      <c r="N183" s="223">
        <v>42020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4">
        <v>14</v>
      </c>
      <c r="B184" s="215">
        <v>41928</v>
      </c>
      <c r="C184" s="215"/>
      <c r="D184" s="216" t="s">
        <v>669</v>
      </c>
      <c r="E184" s="217" t="s">
        <v>616</v>
      </c>
      <c r="F184" s="218">
        <v>101</v>
      </c>
      <c r="G184" s="217" t="s">
        <v>647</v>
      </c>
      <c r="H184" s="217">
        <v>112</v>
      </c>
      <c r="I184" s="219">
        <v>120</v>
      </c>
      <c r="J184" s="220" t="s">
        <v>670</v>
      </c>
      <c r="K184" s="221">
        <f t="shared" si="137"/>
        <v>11</v>
      </c>
      <c r="L184" s="222">
        <f t="shared" si="138"/>
        <v>0.10891089108910891</v>
      </c>
      <c r="M184" s="217" t="s">
        <v>614</v>
      </c>
      <c r="N184" s="223">
        <v>41939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4">
        <v>15</v>
      </c>
      <c r="B185" s="215">
        <v>41954</v>
      </c>
      <c r="C185" s="215"/>
      <c r="D185" s="216" t="s">
        <v>671</v>
      </c>
      <c r="E185" s="217" t="s">
        <v>616</v>
      </c>
      <c r="F185" s="218">
        <v>59</v>
      </c>
      <c r="G185" s="217" t="s">
        <v>647</v>
      </c>
      <c r="H185" s="217">
        <v>76</v>
      </c>
      <c r="I185" s="219">
        <v>76</v>
      </c>
      <c r="J185" s="220" t="s">
        <v>648</v>
      </c>
      <c r="K185" s="221">
        <f t="shared" si="137"/>
        <v>17</v>
      </c>
      <c r="L185" s="222">
        <f t="shared" si="138"/>
        <v>0.28813559322033899</v>
      </c>
      <c r="M185" s="217" t="s">
        <v>614</v>
      </c>
      <c r="N185" s="223">
        <v>43032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4">
        <v>16</v>
      </c>
      <c r="B186" s="215">
        <v>41954</v>
      </c>
      <c r="C186" s="215"/>
      <c r="D186" s="216" t="s">
        <v>660</v>
      </c>
      <c r="E186" s="217" t="s">
        <v>616</v>
      </c>
      <c r="F186" s="218">
        <v>99</v>
      </c>
      <c r="G186" s="217" t="s">
        <v>647</v>
      </c>
      <c r="H186" s="217">
        <v>120</v>
      </c>
      <c r="I186" s="219">
        <v>120</v>
      </c>
      <c r="J186" s="220" t="s">
        <v>628</v>
      </c>
      <c r="K186" s="221">
        <f t="shared" si="137"/>
        <v>21</v>
      </c>
      <c r="L186" s="222">
        <f t="shared" si="138"/>
        <v>0.21212121212121213</v>
      </c>
      <c r="M186" s="217" t="s">
        <v>614</v>
      </c>
      <c r="N186" s="223">
        <v>41960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4">
        <v>17</v>
      </c>
      <c r="B187" s="215">
        <v>41956</v>
      </c>
      <c r="C187" s="215"/>
      <c r="D187" s="216" t="s">
        <v>672</v>
      </c>
      <c r="E187" s="217" t="s">
        <v>616</v>
      </c>
      <c r="F187" s="218">
        <v>22</v>
      </c>
      <c r="G187" s="217" t="s">
        <v>647</v>
      </c>
      <c r="H187" s="217">
        <v>33.549999999999997</v>
      </c>
      <c r="I187" s="219">
        <v>32</v>
      </c>
      <c r="J187" s="220" t="s">
        <v>673</v>
      </c>
      <c r="K187" s="221">
        <f t="shared" si="137"/>
        <v>11.549999999999997</v>
      </c>
      <c r="L187" s="222">
        <f t="shared" si="138"/>
        <v>0.52499999999999991</v>
      </c>
      <c r="M187" s="217" t="s">
        <v>614</v>
      </c>
      <c r="N187" s="223">
        <v>42188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4">
        <v>18</v>
      </c>
      <c r="B188" s="215">
        <v>41976</v>
      </c>
      <c r="C188" s="215"/>
      <c r="D188" s="216" t="s">
        <v>674</v>
      </c>
      <c r="E188" s="217" t="s">
        <v>616</v>
      </c>
      <c r="F188" s="218">
        <v>440</v>
      </c>
      <c r="G188" s="217" t="s">
        <v>647</v>
      </c>
      <c r="H188" s="217">
        <v>520</v>
      </c>
      <c r="I188" s="219">
        <v>520</v>
      </c>
      <c r="J188" s="220" t="s">
        <v>675</v>
      </c>
      <c r="K188" s="221">
        <f t="shared" si="137"/>
        <v>80</v>
      </c>
      <c r="L188" s="222">
        <f t="shared" si="138"/>
        <v>0.18181818181818182</v>
      </c>
      <c r="M188" s="217" t="s">
        <v>614</v>
      </c>
      <c r="N188" s="223">
        <v>42208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4">
        <v>19</v>
      </c>
      <c r="B189" s="215">
        <v>41976</v>
      </c>
      <c r="C189" s="215"/>
      <c r="D189" s="216" t="s">
        <v>676</v>
      </c>
      <c r="E189" s="217" t="s">
        <v>616</v>
      </c>
      <c r="F189" s="218">
        <v>360</v>
      </c>
      <c r="G189" s="217" t="s">
        <v>647</v>
      </c>
      <c r="H189" s="217">
        <v>427</v>
      </c>
      <c r="I189" s="219">
        <v>425</v>
      </c>
      <c r="J189" s="220" t="s">
        <v>677</v>
      </c>
      <c r="K189" s="221">
        <f t="shared" si="137"/>
        <v>67</v>
      </c>
      <c r="L189" s="222">
        <f t="shared" si="138"/>
        <v>0.18611111111111112</v>
      </c>
      <c r="M189" s="217" t="s">
        <v>614</v>
      </c>
      <c r="N189" s="223">
        <v>42058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4">
        <v>20</v>
      </c>
      <c r="B190" s="215">
        <v>42012</v>
      </c>
      <c r="C190" s="215"/>
      <c r="D190" s="216" t="s">
        <v>678</v>
      </c>
      <c r="E190" s="217" t="s">
        <v>616</v>
      </c>
      <c r="F190" s="218">
        <v>360</v>
      </c>
      <c r="G190" s="217" t="s">
        <v>647</v>
      </c>
      <c r="H190" s="217">
        <v>455</v>
      </c>
      <c r="I190" s="219">
        <v>420</v>
      </c>
      <c r="J190" s="220" t="s">
        <v>679</v>
      </c>
      <c r="K190" s="221">
        <f t="shared" si="137"/>
        <v>95</v>
      </c>
      <c r="L190" s="222">
        <f t="shared" si="138"/>
        <v>0.2638888888888889</v>
      </c>
      <c r="M190" s="217" t="s">
        <v>614</v>
      </c>
      <c r="N190" s="223">
        <v>42024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4">
        <v>21</v>
      </c>
      <c r="B191" s="215">
        <v>42012</v>
      </c>
      <c r="C191" s="215"/>
      <c r="D191" s="216" t="s">
        <v>680</v>
      </c>
      <c r="E191" s="217" t="s">
        <v>616</v>
      </c>
      <c r="F191" s="218">
        <v>130</v>
      </c>
      <c r="G191" s="217"/>
      <c r="H191" s="217">
        <v>175.5</v>
      </c>
      <c r="I191" s="219">
        <v>165</v>
      </c>
      <c r="J191" s="220" t="s">
        <v>681</v>
      </c>
      <c r="K191" s="221">
        <f t="shared" si="137"/>
        <v>45.5</v>
      </c>
      <c r="L191" s="222">
        <f t="shared" si="138"/>
        <v>0.35</v>
      </c>
      <c r="M191" s="217" t="s">
        <v>614</v>
      </c>
      <c r="N191" s="223">
        <v>43088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4">
        <v>22</v>
      </c>
      <c r="B192" s="215">
        <v>42040</v>
      </c>
      <c r="C192" s="215"/>
      <c r="D192" s="216" t="s">
        <v>392</v>
      </c>
      <c r="E192" s="217" t="s">
        <v>646</v>
      </c>
      <c r="F192" s="218">
        <v>98</v>
      </c>
      <c r="G192" s="217"/>
      <c r="H192" s="217">
        <v>120</v>
      </c>
      <c r="I192" s="219">
        <v>120</v>
      </c>
      <c r="J192" s="220" t="s">
        <v>648</v>
      </c>
      <c r="K192" s="221">
        <f t="shared" si="137"/>
        <v>22</v>
      </c>
      <c r="L192" s="222">
        <f t="shared" si="138"/>
        <v>0.22448979591836735</v>
      </c>
      <c r="M192" s="217" t="s">
        <v>614</v>
      </c>
      <c r="N192" s="223">
        <v>42753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4">
        <v>23</v>
      </c>
      <c r="B193" s="215">
        <v>42040</v>
      </c>
      <c r="C193" s="215"/>
      <c r="D193" s="216" t="s">
        <v>682</v>
      </c>
      <c r="E193" s="217" t="s">
        <v>646</v>
      </c>
      <c r="F193" s="218">
        <v>196</v>
      </c>
      <c r="G193" s="217"/>
      <c r="H193" s="217">
        <v>262</v>
      </c>
      <c r="I193" s="219">
        <v>255</v>
      </c>
      <c r="J193" s="220" t="s">
        <v>648</v>
      </c>
      <c r="K193" s="221">
        <f t="shared" si="137"/>
        <v>66</v>
      </c>
      <c r="L193" s="222">
        <f t="shared" si="138"/>
        <v>0.33673469387755101</v>
      </c>
      <c r="M193" s="217" t="s">
        <v>614</v>
      </c>
      <c r="N193" s="223">
        <v>42599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4">
        <v>24</v>
      </c>
      <c r="B194" s="225">
        <v>42067</v>
      </c>
      <c r="C194" s="225"/>
      <c r="D194" s="226" t="s">
        <v>391</v>
      </c>
      <c r="E194" s="227" t="s">
        <v>646</v>
      </c>
      <c r="F194" s="228">
        <v>235</v>
      </c>
      <c r="G194" s="228"/>
      <c r="H194" s="229">
        <v>77</v>
      </c>
      <c r="I194" s="229" t="s">
        <v>683</v>
      </c>
      <c r="J194" s="230" t="s">
        <v>684</v>
      </c>
      <c r="K194" s="231">
        <f t="shared" si="137"/>
        <v>-158</v>
      </c>
      <c r="L194" s="232">
        <f t="shared" si="138"/>
        <v>-0.67234042553191486</v>
      </c>
      <c r="M194" s="228" t="s">
        <v>627</v>
      </c>
      <c r="N194" s="225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4">
        <v>25</v>
      </c>
      <c r="B195" s="215">
        <v>42067</v>
      </c>
      <c r="C195" s="215"/>
      <c r="D195" s="216" t="s">
        <v>685</v>
      </c>
      <c r="E195" s="217" t="s">
        <v>646</v>
      </c>
      <c r="F195" s="218">
        <v>185</v>
      </c>
      <c r="G195" s="217"/>
      <c r="H195" s="217">
        <v>224</v>
      </c>
      <c r="I195" s="219" t="s">
        <v>686</v>
      </c>
      <c r="J195" s="220" t="s">
        <v>648</v>
      </c>
      <c r="K195" s="221">
        <f t="shared" si="137"/>
        <v>39</v>
      </c>
      <c r="L195" s="222">
        <f t="shared" si="138"/>
        <v>0.21081081081081082</v>
      </c>
      <c r="M195" s="217" t="s">
        <v>614</v>
      </c>
      <c r="N195" s="223">
        <v>42647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4">
        <v>26</v>
      </c>
      <c r="B196" s="225">
        <v>42090</v>
      </c>
      <c r="C196" s="225"/>
      <c r="D196" s="233" t="s">
        <v>687</v>
      </c>
      <c r="E196" s="228" t="s">
        <v>646</v>
      </c>
      <c r="F196" s="228">
        <v>49.5</v>
      </c>
      <c r="G196" s="229"/>
      <c r="H196" s="229">
        <v>15.85</v>
      </c>
      <c r="I196" s="229">
        <v>67</v>
      </c>
      <c r="J196" s="230" t="s">
        <v>688</v>
      </c>
      <c r="K196" s="229">
        <f t="shared" si="137"/>
        <v>-33.65</v>
      </c>
      <c r="L196" s="234">
        <f t="shared" si="138"/>
        <v>-0.67979797979797973</v>
      </c>
      <c r="M196" s="228" t="s">
        <v>627</v>
      </c>
      <c r="N196" s="235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4">
        <v>27</v>
      </c>
      <c r="B197" s="215">
        <v>42093</v>
      </c>
      <c r="C197" s="215"/>
      <c r="D197" s="216" t="s">
        <v>689</v>
      </c>
      <c r="E197" s="217" t="s">
        <v>646</v>
      </c>
      <c r="F197" s="218">
        <v>183.5</v>
      </c>
      <c r="G197" s="217"/>
      <c r="H197" s="217">
        <v>219</v>
      </c>
      <c r="I197" s="219">
        <v>218</v>
      </c>
      <c r="J197" s="220" t="s">
        <v>690</v>
      </c>
      <c r="K197" s="221">
        <f t="shared" si="137"/>
        <v>35.5</v>
      </c>
      <c r="L197" s="222">
        <f t="shared" si="138"/>
        <v>0.19346049046321526</v>
      </c>
      <c r="M197" s="217" t="s">
        <v>614</v>
      </c>
      <c r="N197" s="223">
        <v>42103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4">
        <v>28</v>
      </c>
      <c r="B198" s="215">
        <v>42114</v>
      </c>
      <c r="C198" s="215"/>
      <c r="D198" s="216" t="s">
        <v>691</v>
      </c>
      <c r="E198" s="217" t="s">
        <v>646</v>
      </c>
      <c r="F198" s="218">
        <f>(227+237)/2</f>
        <v>232</v>
      </c>
      <c r="G198" s="217"/>
      <c r="H198" s="217">
        <v>298</v>
      </c>
      <c r="I198" s="219">
        <v>298</v>
      </c>
      <c r="J198" s="220" t="s">
        <v>648</v>
      </c>
      <c r="K198" s="221">
        <f t="shared" si="137"/>
        <v>66</v>
      </c>
      <c r="L198" s="222">
        <f t="shared" si="138"/>
        <v>0.28448275862068967</v>
      </c>
      <c r="M198" s="217" t="s">
        <v>614</v>
      </c>
      <c r="N198" s="223">
        <v>42823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4">
        <v>29</v>
      </c>
      <c r="B199" s="215">
        <v>42128</v>
      </c>
      <c r="C199" s="215"/>
      <c r="D199" s="216" t="s">
        <v>692</v>
      </c>
      <c r="E199" s="217" t="s">
        <v>616</v>
      </c>
      <c r="F199" s="218">
        <v>385</v>
      </c>
      <c r="G199" s="217"/>
      <c r="H199" s="217">
        <f>212.5+331</f>
        <v>543.5</v>
      </c>
      <c r="I199" s="219">
        <v>510</v>
      </c>
      <c r="J199" s="220" t="s">
        <v>693</v>
      </c>
      <c r="K199" s="221">
        <f t="shared" si="137"/>
        <v>158.5</v>
      </c>
      <c r="L199" s="222">
        <f t="shared" si="138"/>
        <v>0.41168831168831171</v>
      </c>
      <c r="M199" s="217" t="s">
        <v>614</v>
      </c>
      <c r="N199" s="223">
        <v>42235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4">
        <v>30</v>
      </c>
      <c r="B200" s="215">
        <v>42128</v>
      </c>
      <c r="C200" s="215"/>
      <c r="D200" s="216" t="s">
        <v>694</v>
      </c>
      <c r="E200" s="217" t="s">
        <v>616</v>
      </c>
      <c r="F200" s="218">
        <v>115.5</v>
      </c>
      <c r="G200" s="217"/>
      <c r="H200" s="217">
        <v>146</v>
      </c>
      <c r="I200" s="219">
        <v>142</v>
      </c>
      <c r="J200" s="220" t="s">
        <v>695</v>
      </c>
      <c r="K200" s="221">
        <f t="shared" si="137"/>
        <v>30.5</v>
      </c>
      <c r="L200" s="222">
        <f t="shared" si="138"/>
        <v>0.26406926406926406</v>
      </c>
      <c r="M200" s="217" t="s">
        <v>614</v>
      </c>
      <c r="N200" s="223">
        <v>42202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4">
        <v>31</v>
      </c>
      <c r="B201" s="215">
        <v>42151</v>
      </c>
      <c r="C201" s="215"/>
      <c r="D201" s="216" t="s">
        <v>696</v>
      </c>
      <c r="E201" s="217" t="s">
        <v>616</v>
      </c>
      <c r="F201" s="218">
        <v>237.5</v>
      </c>
      <c r="G201" s="217"/>
      <c r="H201" s="217">
        <v>279.5</v>
      </c>
      <c r="I201" s="219">
        <v>278</v>
      </c>
      <c r="J201" s="220" t="s">
        <v>648</v>
      </c>
      <c r="K201" s="221">
        <f t="shared" si="137"/>
        <v>42</v>
      </c>
      <c r="L201" s="222">
        <f t="shared" si="138"/>
        <v>0.17684210526315788</v>
      </c>
      <c r="M201" s="217" t="s">
        <v>614</v>
      </c>
      <c r="N201" s="223">
        <v>42222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32</v>
      </c>
      <c r="B202" s="215">
        <v>42174</v>
      </c>
      <c r="C202" s="215"/>
      <c r="D202" s="216" t="s">
        <v>667</v>
      </c>
      <c r="E202" s="217" t="s">
        <v>646</v>
      </c>
      <c r="F202" s="218">
        <v>340</v>
      </c>
      <c r="G202" s="217"/>
      <c r="H202" s="217">
        <v>448</v>
      </c>
      <c r="I202" s="219">
        <v>448</v>
      </c>
      <c r="J202" s="220" t="s">
        <v>648</v>
      </c>
      <c r="K202" s="221">
        <f t="shared" si="137"/>
        <v>108</v>
      </c>
      <c r="L202" s="222">
        <f t="shared" si="138"/>
        <v>0.31764705882352939</v>
      </c>
      <c r="M202" s="217" t="s">
        <v>614</v>
      </c>
      <c r="N202" s="223">
        <v>43018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4">
        <v>33</v>
      </c>
      <c r="B203" s="215">
        <v>42191</v>
      </c>
      <c r="C203" s="215"/>
      <c r="D203" s="216" t="s">
        <v>697</v>
      </c>
      <c r="E203" s="217" t="s">
        <v>646</v>
      </c>
      <c r="F203" s="218">
        <v>390</v>
      </c>
      <c r="G203" s="217"/>
      <c r="H203" s="217">
        <v>460</v>
      </c>
      <c r="I203" s="219">
        <v>460</v>
      </c>
      <c r="J203" s="220" t="s">
        <v>648</v>
      </c>
      <c r="K203" s="221">
        <f t="shared" si="137"/>
        <v>70</v>
      </c>
      <c r="L203" s="222">
        <f t="shared" si="138"/>
        <v>0.17948717948717949</v>
      </c>
      <c r="M203" s="217" t="s">
        <v>614</v>
      </c>
      <c r="N203" s="223">
        <v>42478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4">
        <v>34</v>
      </c>
      <c r="B204" s="225">
        <v>42195</v>
      </c>
      <c r="C204" s="225"/>
      <c r="D204" s="226" t="s">
        <v>698</v>
      </c>
      <c r="E204" s="227" t="s">
        <v>646</v>
      </c>
      <c r="F204" s="228">
        <v>122.5</v>
      </c>
      <c r="G204" s="228"/>
      <c r="H204" s="229">
        <v>61</v>
      </c>
      <c r="I204" s="229">
        <v>172</v>
      </c>
      <c r="J204" s="230" t="s">
        <v>699</v>
      </c>
      <c r="K204" s="231">
        <f t="shared" si="137"/>
        <v>-61.5</v>
      </c>
      <c r="L204" s="232">
        <f t="shared" si="138"/>
        <v>-0.50204081632653064</v>
      </c>
      <c r="M204" s="228" t="s">
        <v>627</v>
      </c>
      <c r="N204" s="225">
        <v>43333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4">
        <v>35</v>
      </c>
      <c r="B205" s="215">
        <v>42219</v>
      </c>
      <c r="C205" s="215"/>
      <c r="D205" s="216" t="s">
        <v>700</v>
      </c>
      <c r="E205" s="217" t="s">
        <v>646</v>
      </c>
      <c r="F205" s="218">
        <v>297.5</v>
      </c>
      <c r="G205" s="217"/>
      <c r="H205" s="217">
        <v>350</v>
      </c>
      <c r="I205" s="219">
        <v>360</v>
      </c>
      <c r="J205" s="220" t="s">
        <v>701</v>
      </c>
      <c r="K205" s="221">
        <f t="shared" si="137"/>
        <v>52.5</v>
      </c>
      <c r="L205" s="222">
        <f t="shared" si="138"/>
        <v>0.17647058823529413</v>
      </c>
      <c r="M205" s="217" t="s">
        <v>614</v>
      </c>
      <c r="N205" s="223">
        <v>42232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4">
        <v>36</v>
      </c>
      <c r="B206" s="215">
        <v>42219</v>
      </c>
      <c r="C206" s="215"/>
      <c r="D206" s="216" t="s">
        <v>702</v>
      </c>
      <c r="E206" s="217" t="s">
        <v>646</v>
      </c>
      <c r="F206" s="218">
        <v>115.5</v>
      </c>
      <c r="G206" s="217"/>
      <c r="H206" s="217">
        <v>149</v>
      </c>
      <c r="I206" s="219">
        <v>140</v>
      </c>
      <c r="J206" s="220" t="s">
        <v>703</v>
      </c>
      <c r="K206" s="221">
        <f t="shared" si="137"/>
        <v>33.5</v>
      </c>
      <c r="L206" s="222">
        <f t="shared" si="138"/>
        <v>0.29004329004329005</v>
      </c>
      <c r="M206" s="217" t="s">
        <v>614</v>
      </c>
      <c r="N206" s="223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4">
        <v>37</v>
      </c>
      <c r="B207" s="215">
        <v>42251</v>
      </c>
      <c r="C207" s="215"/>
      <c r="D207" s="216" t="s">
        <v>696</v>
      </c>
      <c r="E207" s="217" t="s">
        <v>646</v>
      </c>
      <c r="F207" s="218">
        <v>226</v>
      </c>
      <c r="G207" s="217"/>
      <c r="H207" s="217">
        <v>292</v>
      </c>
      <c r="I207" s="219">
        <v>292</v>
      </c>
      <c r="J207" s="220" t="s">
        <v>704</v>
      </c>
      <c r="K207" s="221">
        <f t="shared" si="137"/>
        <v>66</v>
      </c>
      <c r="L207" s="222">
        <f t="shared" si="138"/>
        <v>0.29203539823008851</v>
      </c>
      <c r="M207" s="217" t="s">
        <v>614</v>
      </c>
      <c r="N207" s="223">
        <v>42286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4">
        <v>38</v>
      </c>
      <c r="B208" s="215">
        <v>42254</v>
      </c>
      <c r="C208" s="215"/>
      <c r="D208" s="216" t="s">
        <v>691</v>
      </c>
      <c r="E208" s="217" t="s">
        <v>646</v>
      </c>
      <c r="F208" s="218">
        <v>232.5</v>
      </c>
      <c r="G208" s="217"/>
      <c r="H208" s="217">
        <v>312.5</v>
      </c>
      <c r="I208" s="219">
        <v>310</v>
      </c>
      <c r="J208" s="220" t="s">
        <v>648</v>
      </c>
      <c r="K208" s="221">
        <f t="shared" si="137"/>
        <v>80</v>
      </c>
      <c r="L208" s="222">
        <f t="shared" si="138"/>
        <v>0.34408602150537637</v>
      </c>
      <c r="M208" s="217" t="s">
        <v>614</v>
      </c>
      <c r="N208" s="223">
        <v>42823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4">
        <v>39</v>
      </c>
      <c r="B209" s="215">
        <v>42268</v>
      </c>
      <c r="C209" s="215"/>
      <c r="D209" s="216" t="s">
        <v>705</v>
      </c>
      <c r="E209" s="217" t="s">
        <v>646</v>
      </c>
      <c r="F209" s="218">
        <v>196.5</v>
      </c>
      <c r="G209" s="217"/>
      <c r="H209" s="217">
        <v>238</v>
      </c>
      <c r="I209" s="219">
        <v>238</v>
      </c>
      <c r="J209" s="220" t="s">
        <v>704</v>
      </c>
      <c r="K209" s="221">
        <f t="shared" si="137"/>
        <v>41.5</v>
      </c>
      <c r="L209" s="222">
        <f t="shared" si="138"/>
        <v>0.21119592875318066</v>
      </c>
      <c r="M209" s="217" t="s">
        <v>614</v>
      </c>
      <c r="N209" s="223">
        <v>42291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4">
        <v>40</v>
      </c>
      <c r="B210" s="215">
        <v>42271</v>
      </c>
      <c r="C210" s="215"/>
      <c r="D210" s="216" t="s">
        <v>645</v>
      </c>
      <c r="E210" s="217" t="s">
        <v>646</v>
      </c>
      <c r="F210" s="218">
        <v>65</v>
      </c>
      <c r="G210" s="217"/>
      <c r="H210" s="217">
        <v>82</v>
      </c>
      <c r="I210" s="219">
        <v>82</v>
      </c>
      <c r="J210" s="220" t="s">
        <v>704</v>
      </c>
      <c r="K210" s="221">
        <f t="shared" si="137"/>
        <v>17</v>
      </c>
      <c r="L210" s="222">
        <f t="shared" si="138"/>
        <v>0.26153846153846155</v>
      </c>
      <c r="M210" s="217" t="s">
        <v>614</v>
      </c>
      <c r="N210" s="223">
        <v>42578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4">
        <v>41</v>
      </c>
      <c r="B211" s="215">
        <v>42291</v>
      </c>
      <c r="C211" s="215"/>
      <c r="D211" s="216" t="s">
        <v>706</v>
      </c>
      <c r="E211" s="217" t="s">
        <v>646</v>
      </c>
      <c r="F211" s="218">
        <v>144</v>
      </c>
      <c r="G211" s="217"/>
      <c r="H211" s="217">
        <v>182.5</v>
      </c>
      <c r="I211" s="219">
        <v>181</v>
      </c>
      <c r="J211" s="220" t="s">
        <v>704</v>
      </c>
      <c r="K211" s="221">
        <f t="shared" si="137"/>
        <v>38.5</v>
      </c>
      <c r="L211" s="222">
        <f t="shared" si="138"/>
        <v>0.2673611111111111</v>
      </c>
      <c r="M211" s="217" t="s">
        <v>614</v>
      </c>
      <c r="N211" s="223">
        <v>42817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4">
        <v>42</v>
      </c>
      <c r="B212" s="215">
        <v>42291</v>
      </c>
      <c r="C212" s="215"/>
      <c r="D212" s="216" t="s">
        <v>707</v>
      </c>
      <c r="E212" s="217" t="s">
        <v>646</v>
      </c>
      <c r="F212" s="218">
        <v>264</v>
      </c>
      <c r="G212" s="217"/>
      <c r="H212" s="217">
        <v>311</v>
      </c>
      <c r="I212" s="219">
        <v>311</v>
      </c>
      <c r="J212" s="220" t="s">
        <v>704</v>
      </c>
      <c r="K212" s="221">
        <f t="shared" si="137"/>
        <v>47</v>
      </c>
      <c r="L212" s="222">
        <f t="shared" si="138"/>
        <v>0.17803030303030304</v>
      </c>
      <c r="M212" s="217" t="s">
        <v>614</v>
      </c>
      <c r="N212" s="223">
        <v>42604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4">
        <v>43</v>
      </c>
      <c r="B213" s="215">
        <v>42318</v>
      </c>
      <c r="C213" s="215"/>
      <c r="D213" s="216" t="s">
        <v>708</v>
      </c>
      <c r="E213" s="217" t="s">
        <v>616</v>
      </c>
      <c r="F213" s="218">
        <v>549.5</v>
      </c>
      <c r="G213" s="217"/>
      <c r="H213" s="217">
        <v>630</v>
      </c>
      <c r="I213" s="219">
        <v>630</v>
      </c>
      <c r="J213" s="220" t="s">
        <v>704</v>
      </c>
      <c r="K213" s="221">
        <f t="shared" si="137"/>
        <v>80.5</v>
      </c>
      <c r="L213" s="222">
        <f t="shared" si="138"/>
        <v>0.1464968152866242</v>
      </c>
      <c r="M213" s="217" t="s">
        <v>614</v>
      </c>
      <c r="N213" s="223">
        <v>42419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4">
        <v>44</v>
      </c>
      <c r="B214" s="215">
        <v>42342</v>
      </c>
      <c r="C214" s="215"/>
      <c r="D214" s="216" t="s">
        <v>709</v>
      </c>
      <c r="E214" s="217" t="s">
        <v>646</v>
      </c>
      <c r="F214" s="218">
        <v>1027.5</v>
      </c>
      <c r="G214" s="217"/>
      <c r="H214" s="217">
        <v>1315</v>
      </c>
      <c r="I214" s="219">
        <v>1250</v>
      </c>
      <c r="J214" s="220" t="s">
        <v>704</v>
      </c>
      <c r="K214" s="221">
        <f t="shared" si="137"/>
        <v>287.5</v>
      </c>
      <c r="L214" s="222">
        <f t="shared" si="138"/>
        <v>0.27980535279805352</v>
      </c>
      <c r="M214" s="217" t="s">
        <v>614</v>
      </c>
      <c r="N214" s="223">
        <v>43244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4">
        <v>45</v>
      </c>
      <c r="B215" s="215">
        <v>42367</v>
      </c>
      <c r="C215" s="215"/>
      <c r="D215" s="216" t="s">
        <v>710</v>
      </c>
      <c r="E215" s="217" t="s">
        <v>646</v>
      </c>
      <c r="F215" s="218">
        <v>465</v>
      </c>
      <c r="G215" s="217"/>
      <c r="H215" s="217">
        <v>540</v>
      </c>
      <c r="I215" s="219">
        <v>540</v>
      </c>
      <c r="J215" s="220" t="s">
        <v>704</v>
      </c>
      <c r="K215" s="221">
        <f t="shared" si="137"/>
        <v>75</v>
      </c>
      <c r="L215" s="222">
        <f t="shared" si="138"/>
        <v>0.16129032258064516</v>
      </c>
      <c r="M215" s="217" t="s">
        <v>614</v>
      </c>
      <c r="N215" s="223">
        <v>42530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4">
        <v>46</v>
      </c>
      <c r="B216" s="215">
        <v>42380</v>
      </c>
      <c r="C216" s="215"/>
      <c r="D216" s="216" t="s">
        <v>392</v>
      </c>
      <c r="E216" s="217" t="s">
        <v>616</v>
      </c>
      <c r="F216" s="218">
        <v>81</v>
      </c>
      <c r="G216" s="217"/>
      <c r="H216" s="217">
        <v>110</v>
      </c>
      <c r="I216" s="219">
        <v>110</v>
      </c>
      <c r="J216" s="220" t="s">
        <v>704</v>
      </c>
      <c r="K216" s="221">
        <f t="shared" si="137"/>
        <v>29</v>
      </c>
      <c r="L216" s="222">
        <f t="shared" si="138"/>
        <v>0.35802469135802467</v>
      </c>
      <c r="M216" s="217" t="s">
        <v>614</v>
      </c>
      <c r="N216" s="223">
        <v>42745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4">
        <v>47</v>
      </c>
      <c r="B217" s="215">
        <v>42382</v>
      </c>
      <c r="C217" s="215"/>
      <c r="D217" s="216" t="s">
        <v>711</v>
      </c>
      <c r="E217" s="217" t="s">
        <v>616</v>
      </c>
      <c r="F217" s="218">
        <v>417.5</v>
      </c>
      <c r="G217" s="217"/>
      <c r="H217" s="217">
        <v>547</v>
      </c>
      <c r="I217" s="219">
        <v>535</v>
      </c>
      <c r="J217" s="220" t="s">
        <v>704</v>
      </c>
      <c r="K217" s="221">
        <f t="shared" si="137"/>
        <v>129.5</v>
      </c>
      <c r="L217" s="222">
        <f t="shared" si="138"/>
        <v>0.31017964071856285</v>
      </c>
      <c r="M217" s="217" t="s">
        <v>614</v>
      </c>
      <c r="N217" s="223">
        <v>42578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4">
        <v>48</v>
      </c>
      <c r="B218" s="215">
        <v>42408</v>
      </c>
      <c r="C218" s="215"/>
      <c r="D218" s="216" t="s">
        <v>712</v>
      </c>
      <c r="E218" s="217" t="s">
        <v>646</v>
      </c>
      <c r="F218" s="218">
        <v>650</v>
      </c>
      <c r="G218" s="217"/>
      <c r="H218" s="217">
        <v>800</v>
      </c>
      <c r="I218" s="219">
        <v>800</v>
      </c>
      <c r="J218" s="220" t="s">
        <v>704</v>
      </c>
      <c r="K218" s="221">
        <f t="shared" si="137"/>
        <v>150</v>
      </c>
      <c r="L218" s="222">
        <f t="shared" si="138"/>
        <v>0.23076923076923078</v>
      </c>
      <c r="M218" s="217" t="s">
        <v>614</v>
      </c>
      <c r="N218" s="223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49</v>
      </c>
      <c r="B219" s="215">
        <v>42433</v>
      </c>
      <c r="C219" s="215"/>
      <c r="D219" s="216" t="s">
        <v>212</v>
      </c>
      <c r="E219" s="217" t="s">
        <v>646</v>
      </c>
      <c r="F219" s="218">
        <v>437.5</v>
      </c>
      <c r="G219" s="217"/>
      <c r="H219" s="217">
        <v>504.5</v>
      </c>
      <c r="I219" s="219">
        <v>522</v>
      </c>
      <c r="J219" s="220" t="s">
        <v>713</v>
      </c>
      <c r="K219" s="221">
        <f t="shared" si="137"/>
        <v>67</v>
      </c>
      <c r="L219" s="222">
        <f t="shared" si="138"/>
        <v>0.15314285714285714</v>
      </c>
      <c r="M219" s="217" t="s">
        <v>614</v>
      </c>
      <c r="N219" s="223">
        <v>42480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4">
        <v>50</v>
      </c>
      <c r="B220" s="215">
        <v>42438</v>
      </c>
      <c r="C220" s="215"/>
      <c r="D220" s="216" t="s">
        <v>714</v>
      </c>
      <c r="E220" s="217" t="s">
        <v>646</v>
      </c>
      <c r="F220" s="218">
        <v>189.5</v>
      </c>
      <c r="G220" s="217"/>
      <c r="H220" s="217">
        <v>218</v>
      </c>
      <c r="I220" s="219">
        <v>218</v>
      </c>
      <c r="J220" s="220" t="s">
        <v>704</v>
      </c>
      <c r="K220" s="221">
        <f t="shared" si="137"/>
        <v>28.5</v>
      </c>
      <c r="L220" s="222">
        <f t="shared" si="138"/>
        <v>0.15039577836411611</v>
      </c>
      <c r="M220" s="217" t="s">
        <v>614</v>
      </c>
      <c r="N220" s="223">
        <v>43034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4">
        <v>51</v>
      </c>
      <c r="B221" s="225">
        <v>42471</v>
      </c>
      <c r="C221" s="225"/>
      <c r="D221" s="233" t="s">
        <v>715</v>
      </c>
      <c r="E221" s="228" t="s">
        <v>646</v>
      </c>
      <c r="F221" s="228">
        <v>36.5</v>
      </c>
      <c r="G221" s="229"/>
      <c r="H221" s="229">
        <v>15.85</v>
      </c>
      <c r="I221" s="229">
        <v>60</v>
      </c>
      <c r="J221" s="230" t="s">
        <v>716</v>
      </c>
      <c r="K221" s="231">
        <f t="shared" si="137"/>
        <v>-20.65</v>
      </c>
      <c r="L221" s="232">
        <f t="shared" si="138"/>
        <v>-0.5657534246575342</v>
      </c>
      <c r="M221" s="228" t="s">
        <v>627</v>
      </c>
      <c r="N221" s="236">
        <v>43627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4">
        <v>52</v>
      </c>
      <c r="B222" s="215">
        <v>42472</v>
      </c>
      <c r="C222" s="215"/>
      <c r="D222" s="216" t="s">
        <v>717</v>
      </c>
      <c r="E222" s="217" t="s">
        <v>646</v>
      </c>
      <c r="F222" s="218">
        <v>93</v>
      </c>
      <c r="G222" s="217"/>
      <c r="H222" s="217">
        <v>149</v>
      </c>
      <c r="I222" s="219">
        <v>140</v>
      </c>
      <c r="J222" s="220" t="s">
        <v>718</v>
      </c>
      <c r="K222" s="221">
        <f t="shared" si="137"/>
        <v>56</v>
      </c>
      <c r="L222" s="222">
        <f t="shared" si="138"/>
        <v>0.60215053763440862</v>
      </c>
      <c r="M222" s="217" t="s">
        <v>614</v>
      </c>
      <c r="N222" s="223">
        <v>42740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4">
        <v>53</v>
      </c>
      <c r="B223" s="215">
        <v>42472</v>
      </c>
      <c r="C223" s="215"/>
      <c r="D223" s="216" t="s">
        <v>719</v>
      </c>
      <c r="E223" s="217" t="s">
        <v>646</v>
      </c>
      <c r="F223" s="218">
        <v>130</v>
      </c>
      <c r="G223" s="217"/>
      <c r="H223" s="217">
        <v>150</v>
      </c>
      <c r="I223" s="219" t="s">
        <v>720</v>
      </c>
      <c r="J223" s="220" t="s">
        <v>704</v>
      </c>
      <c r="K223" s="221">
        <f t="shared" si="137"/>
        <v>20</v>
      </c>
      <c r="L223" s="222">
        <f t="shared" si="138"/>
        <v>0.15384615384615385</v>
      </c>
      <c r="M223" s="217" t="s">
        <v>614</v>
      </c>
      <c r="N223" s="223">
        <v>42564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4">
        <v>54</v>
      </c>
      <c r="B224" s="215">
        <v>42473</v>
      </c>
      <c r="C224" s="215"/>
      <c r="D224" s="216" t="s">
        <v>721</v>
      </c>
      <c r="E224" s="217" t="s">
        <v>646</v>
      </c>
      <c r="F224" s="218">
        <v>196</v>
      </c>
      <c r="G224" s="217"/>
      <c r="H224" s="217">
        <v>299</v>
      </c>
      <c r="I224" s="219">
        <v>299</v>
      </c>
      <c r="J224" s="220" t="s">
        <v>704</v>
      </c>
      <c r="K224" s="221">
        <v>103</v>
      </c>
      <c r="L224" s="222">
        <v>0.52551020408163296</v>
      </c>
      <c r="M224" s="217" t="s">
        <v>614</v>
      </c>
      <c r="N224" s="223">
        <v>42620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4">
        <v>55</v>
      </c>
      <c r="B225" s="215">
        <v>42473</v>
      </c>
      <c r="C225" s="215"/>
      <c r="D225" s="216" t="s">
        <v>722</v>
      </c>
      <c r="E225" s="217" t="s">
        <v>646</v>
      </c>
      <c r="F225" s="218">
        <v>88</v>
      </c>
      <c r="G225" s="217"/>
      <c r="H225" s="217">
        <v>103</v>
      </c>
      <c r="I225" s="219">
        <v>103</v>
      </c>
      <c r="J225" s="220" t="s">
        <v>704</v>
      </c>
      <c r="K225" s="221">
        <v>15</v>
      </c>
      <c r="L225" s="222">
        <v>0.170454545454545</v>
      </c>
      <c r="M225" s="217" t="s">
        <v>614</v>
      </c>
      <c r="N225" s="223">
        <v>42530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4">
        <v>56</v>
      </c>
      <c r="B226" s="215">
        <v>42492</v>
      </c>
      <c r="C226" s="215"/>
      <c r="D226" s="216" t="s">
        <v>723</v>
      </c>
      <c r="E226" s="217" t="s">
        <v>646</v>
      </c>
      <c r="F226" s="218">
        <v>127.5</v>
      </c>
      <c r="G226" s="217"/>
      <c r="H226" s="217">
        <v>148</v>
      </c>
      <c r="I226" s="219" t="s">
        <v>724</v>
      </c>
      <c r="J226" s="220" t="s">
        <v>704</v>
      </c>
      <c r="K226" s="221">
        <f t="shared" ref="K226:K230" si="139">H226-F226</f>
        <v>20.5</v>
      </c>
      <c r="L226" s="222">
        <f t="shared" ref="L226:L230" si="140">K226/F226</f>
        <v>0.16078431372549021</v>
      </c>
      <c r="M226" s="217" t="s">
        <v>614</v>
      </c>
      <c r="N226" s="223">
        <v>42564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4">
        <v>57</v>
      </c>
      <c r="B227" s="215">
        <v>42493</v>
      </c>
      <c r="C227" s="215"/>
      <c r="D227" s="216" t="s">
        <v>725</v>
      </c>
      <c r="E227" s="217" t="s">
        <v>646</v>
      </c>
      <c r="F227" s="218">
        <v>675</v>
      </c>
      <c r="G227" s="217"/>
      <c r="H227" s="217">
        <v>815</v>
      </c>
      <c r="I227" s="219" t="s">
        <v>726</v>
      </c>
      <c r="J227" s="220" t="s">
        <v>704</v>
      </c>
      <c r="K227" s="221">
        <f t="shared" si="139"/>
        <v>140</v>
      </c>
      <c r="L227" s="222">
        <f t="shared" si="140"/>
        <v>0.2074074074074074</v>
      </c>
      <c r="M227" s="217" t="s">
        <v>614</v>
      </c>
      <c r="N227" s="223">
        <v>43154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4">
        <v>58</v>
      </c>
      <c r="B228" s="225">
        <v>42522</v>
      </c>
      <c r="C228" s="225"/>
      <c r="D228" s="226" t="s">
        <v>727</v>
      </c>
      <c r="E228" s="227" t="s">
        <v>646</v>
      </c>
      <c r="F228" s="228">
        <v>500</v>
      </c>
      <c r="G228" s="228"/>
      <c r="H228" s="229">
        <v>232.5</v>
      </c>
      <c r="I228" s="229" t="s">
        <v>728</v>
      </c>
      <c r="J228" s="230" t="s">
        <v>729</v>
      </c>
      <c r="K228" s="231">
        <f t="shared" si="139"/>
        <v>-267.5</v>
      </c>
      <c r="L228" s="232">
        <f t="shared" si="140"/>
        <v>-0.53500000000000003</v>
      </c>
      <c r="M228" s="228" t="s">
        <v>627</v>
      </c>
      <c r="N228" s="225">
        <v>43735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4">
        <v>59</v>
      </c>
      <c r="B229" s="215">
        <v>42527</v>
      </c>
      <c r="C229" s="215"/>
      <c r="D229" s="216" t="s">
        <v>562</v>
      </c>
      <c r="E229" s="217" t="s">
        <v>646</v>
      </c>
      <c r="F229" s="218">
        <v>110</v>
      </c>
      <c r="G229" s="217"/>
      <c r="H229" s="217">
        <v>126.5</v>
      </c>
      <c r="I229" s="219">
        <v>125</v>
      </c>
      <c r="J229" s="220" t="s">
        <v>655</v>
      </c>
      <c r="K229" s="221">
        <f t="shared" si="139"/>
        <v>16.5</v>
      </c>
      <c r="L229" s="222">
        <f t="shared" si="140"/>
        <v>0.15</v>
      </c>
      <c r="M229" s="217" t="s">
        <v>614</v>
      </c>
      <c r="N229" s="223">
        <v>42552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4">
        <v>60</v>
      </c>
      <c r="B230" s="215">
        <v>42538</v>
      </c>
      <c r="C230" s="215"/>
      <c r="D230" s="216" t="s">
        <v>730</v>
      </c>
      <c r="E230" s="217" t="s">
        <v>646</v>
      </c>
      <c r="F230" s="218">
        <v>44</v>
      </c>
      <c r="G230" s="217"/>
      <c r="H230" s="217">
        <v>69.5</v>
      </c>
      <c r="I230" s="219">
        <v>69.5</v>
      </c>
      <c r="J230" s="220" t="s">
        <v>731</v>
      </c>
      <c r="K230" s="221">
        <f t="shared" si="139"/>
        <v>25.5</v>
      </c>
      <c r="L230" s="222">
        <f t="shared" si="140"/>
        <v>0.57954545454545459</v>
      </c>
      <c r="M230" s="217" t="s">
        <v>614</v>
      </c>
      <c r="N230" s="223">
        <v>42977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4">
        <v>61</v>
      </c>
      <c r="B231" s="215">
        <v>42549</v>
      </c>
      <c r="C231" s="215"/>
      <c r="D231" s="216" t="s">
        <v>732</v>
      </c>
      <c r="E231" s="217" t="s">
        <v>646</v>
      </c>
      <c r="F231" s="218">
        <v>262.5</v>
      </c>
      <c r="G231" s="217"/>
      <c r="H231" s="217">
        <v>340</v>
      </c>
      <c r="I231" s="219">
        <v>333</v>
      </c>
      <c r="J231" s="220" t="s">
        <v>733</v>
      </c>
      <c r="K231" s="221">
        <v>77.5</v>
      </c>
      <c r="L231" s="222">
        <v>0.29523809523809502</v>
      </c>
      <c r="M231" s="217" t="s">
        <v>614</v>
      </c>
      <c r="N231" s="223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4">
        <v>62</v>
      </c>
      <c r="B232" s="215">
        <v>42549</v>
      </c>
      <c r="C232" s="215"/>
      <c r="D232" s="216" t="s">
        <v>734</v>
      </c>
      <c r="E232" s="217" t="s">
        <v>646</v>
      </c>
      <c r="F232" s="218">
        <v>840</v>
      </c>
      <c r="G232" s="217"/>
      <c r="H232" s="217">
        <v>1230</v>
      </c>
      <c r="I232" s="219">
        <v>1230</v>
      </c>
      <c r="J232" s="220" t="s">
        <v>704</v>
      </c>
      <c r="K232" s="221">
        <v>390</v>
      </c>
      <c r="L232" s="222">
        <v>0.46428571428571402</v>
      </c>
      <c r="M232" s="217" t="s">
        <v>614</v>
      </c>
      <c r="N232" s="223">
        <v>42649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7">
        <v>63</v>
      </c>
      <c r="B233" s="238">
        <v>42556</v>
      </c>
      <c r="C233" s="238"/>
      <c r="D233" s="239" t="s">
        <v>735</v>
      </c>
      <c r="E233" s="240" t="s">
        <v>646</v>
      </c>
      <c r="F233" s="240">
        <v>395</v>
      </c>
      <c r="G233" s="241"/>
      <c r="H233" s="241">
        <f>(468.5+342.5)/2</f>
        <v>405.5</v>
      </c>
      <c r="I233" s="241">
        <v>510</v>
      </c>
      <c r="J233" s="242" t="s">
        <v>736</v>
      </c>
      <c r="K233" s="243">
        <f t="shared" ref="K233:K239" si="141">H233-F233</f>
        <v>10.5</v>
      </c>
      <c r="L233" s="244">
        <f t="shared" ref="L233:L239" si="142">K233/F233</f>
        <v>2.6582278481012658E-2</v>
      </c>
      <c r="M233" s="240" t="s">
        <v>737</v>
      </c>
      <c r="N233" s="238">
        <v>43606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4">
        <v>64</v>
      </c>
      <c r="B234" s="225">
        <v>42584</v>
      </c>
      <c r="C234" s="225"/>
      <c r="D234" s="226" t="s">
        <v>738</v>
      </c>
      <c r="E234" s="227" t="s">
        <v>616</v>
      </c>
      <c r="F234" s="228">
        <f>169.5-12.8</f>
        <v>156.69999999999999</v>
      </c>
      <c r="G234" s="228"/>
      <c r="H234" s="229">
        <v>77</v>
      </c>
      <c r="I234" s="229" t="s">
        <v>739</v>
      </c>
      <c r="J234" s="230" t="s">
        <v>740</v>
      </c>
      <c r="K234" s="231">
        <f t="shared" si="141"/>
        <v>-79.699999999999989</v>
      </c>
      <c r="L234" s="232">
        <f t="shared" si="142"/>
        <v>-0.50861518825781749</v>
      </c>
      <c r="M234" s="228" t="s">
        <v>627</v>
      </c>
      <c r="N234" s="225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4">
        <v>65</v>
      </c>
      <c r="B235" s="225">
        <v>42586</v>
      </c>
      <c r="C235" s="225"/>
      <c r="D235" s="226" t="s">
        <v>741</v>
      </c>
      <c r="E235" s="227" t="s">
        <v>646</v>
      </c>
      <c r="F235" s="228">
        <v>400</v>
      </c>
      <c r="G235" s="228"/>
      <c r="H235" s="229">
        <v>305</v>
      </c>
      <c r="I235" s="229">
        <v>475</v>
      </c>
      <c r="J235" s="230" t="s">
        <v>742</v>
      </c>
      <c r="K235" s="231">
        <f t="shared" si="141"/>
        <v>-95</v>
      </c>
      <c r="L235" s="232">
        <f t="shared" si="142"/>
        <v>-0.23749999999999999</v>
      </c>
      <c r="M235" s="228" t="s">
        <v>627</v>
      </c>
      <c r="N235" s="225">
        <v>43606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4">
        <v>66</v>
      </c>
      <c r="B236" s="215">
        <v>42593</v>
      </c>
      <c r="C236" s="215"/>
      <c r="D236" s="216" t="s">
        <v>743</v>
      </c>
      <c r="E236" s="217" t="s">
        <v>646</v>
      </c>
      <c r="F236" s="218">
        <v>86.5</v>
      </c>
      <c r="G236" s="217"/>
      <c r="H236" s="217">
        <v>130</v>
      </c>
      <c r="I236" s="219">
        <v>130</v>
      </c>
      <c r="J236" s="220" t="s">
        <v>744</v>
      </c>
      <c r="K236" s="221">
        <f t="shared" si="141"/>
        <v>43.5</v>
      </c>
      <c r="L236" s="222">
        <f t="shared" si="142"/>
        <v>0.50289017341040465</v>
      </c>
      <c r="M236" s="217" t="s">
        <v>614</v>
      </c>
      <c r="N236" s="223">
        <v>43091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4">
        <v>67</v>
      </c>
      <c r="B237" s="225">
        <v>42600</v>
      </c>
      <c r="C237" s="225"/>
      <c r="D237" s="226" t="s">
        <v>111</v>
      </c>
      <c r="E237" s="227" t="s">
        <v>646</v>
      </c>
      <c r="F237" s="228">
        <v>133.5</v>
      </c>
      <c r="G237" s="228"/>
      <c r="H237" s="229">
        <v>126.5</v>
      </c>
      <c r="I237" s="229">
        <v>178</v>
      </c>
      <c r="J237" s="230" t="s">
        <v>745</v>
      </c>
      <c r="K237" s="231">
        <f t="shared" si="141"/>
        <v>-7</v>
      </c>
      <c r="L237" s="232">
        <f t="shared" si="142"/>
        <v>-5.2434456928838954E-2</v>
      </c>
      <c r="M237" s="228" t="s">
        <v>627</v>
      </c>
      <c r="N237" s="225">
        <v>42615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4">
        <v>68</v>
      </c>
      <c r="B238" s="215">
        <v>42613</v>
      </c>
      <c r="C238" s="215"/>
      <c r="D238" s="216" t="s">
        <v>746</v>
      </c>
      <c r="E238" s="217" t="s">
        <v>646</v>
      </c>
      <c r="F238" s="218">
        <v>560</v>
      </c>
      <c r="G238" s="217"/>
      <c r="H238" s="217">
        <v>725</v>
      </c>
      <c r="I238" s="219">
        <v>725</v>
      </c>
      <c r="J238" s="220" t="s">
        <v>648</v>
      </c>
      <c r="K238" s="221">
        <f t="shared" si="141"/>
        <v>165</v>
      </c>
      <c r="L238" s="222">
        <f t="shared" si="142"/>
        <v>0.29464285714285715</v>
      </c>
      <c r="M238" s="217" t="s">
        <v>614</v>
      </c>
      <c r="N238" s="223">
        <v>42456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4">
        <v>69</v>
      </c>
      <c r="B239" s="215">
        <v>42614</v>
      </c>
      <c r="C239" s="215"/>
      <c r="D239" s="216" t="s">
        <v>747</v>
      </c>
      <c r="E239" s="217" t="s">
        <v>646</v>
      </c>
      <c r="F239" s="218">
        <v>160.5</v>
      </c>
      <c r="G239" s="217"/>
      <c r="H239" s="217">
        <v>210</v>
      </c>
      <c r="I239" s="219">
        <v>210</v>
      </c>
      <c r="J239" s="220" t="s">
        <v>648</v>
      </c>
      <c r="K239" s="221">
        <f t="shared" si="141"/>
        <v>49.5</v>
      </c>
      <c r="L239" s="222">
        <f t="shared" si="142"/>
        <v>0.30841121495327101</v>
      </c>
      <c r="M239" s="217" t="s">
        <v>614</v>
      </c>
      <c r="N239" s="223">
        <v>42871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4">
        <v>70</v>
      </c>
      <c r="B240" s="215">
        <v>42646</v>
      </c>
      <c r="C240" s="215"/>
      <c r="D240" s="216" t="s">
        <v>407</v>
      </c>
      <c r="E240" s="217" t="s">
        <v>646</v>
      </c>
      <c r="F240" s="218">
        <v>430</v>
      </c>
      <c r="G240" s="217"/>
      <c r="H240" s="217">
        <v>596</v>
      </c>
      <c r="I240" s="219">
        <v>575</v>
      </c>
      <c r="J240" s="220" t="s">
        <v>748</v>
      </c>
      <c r="K240" s="221">
        <v>166</v>
      </c>
      <c r="L240" s="222">
        <v>0.38604651162790699</v>
      </c>
      <c r="M240" s="217" t="s">
        <v>614</v>
      </c>
      <c r="N240" s="223">
        <v>42769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4">
        <v>71</v>
      </c>
      <c r="B241" s="215">
        <v>42657</v>
      </c>
      <c r="C241" s="215"/>
      <c r="D241" s="216" t="s">
        <v>749</v>
      </c>
      <c r="E241" s="217" t="s">
        <v>646</v>
      </c>
      <c r="F241" s="218">
        <v>280</v>
      </c>
      <c r="G241" s="217"/>
      <c r="H241" s="217">
        <v>345</v>
      </c>
      <c r="I241" s="219">
        <v>345</v>
      </c>
      <c r="J241" s="220" t="s">
        <v>648</v>
      </c>
      <c r="K241" s="221">
        <f t="shared" ref="K241:K246" si="143">H241-F241</f>
        <v>65</v>
      </c>
      <c r="L241" s="222">
        <f t="shared" ref="L241:L242" si="144">K241/F241</f>
        <v>0.23214285714285715</v>
      </c>
      <c r="M241" s="217" t="s">
        <v>614</v>
      </c>
      <c r="N241" s="223">
        <v>42814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4">
        <v>72</v>
      </c>
      <c r="B242" s="215">
        <v>42657</v>
      </c>
      <c r="C242" s="215"/>
      <c r="D242" s="216" t="s">
        <v>750</v>
      </c>
      <c r="E242" s="217" t="s">
        <v>646</v>
      </c>
      <c r="F242" s="218">
        <v>245</v>
      </c>
      <c r="G242" s="217"/>
      <c r="H242" s="217">
        <v>325.5</v>
      </c>
      <c r="I242" s="219">
        <v>330</v>
      </c>
      <c r="J242" s="220" t="s">
        <v>751</v>
      </c>
      <c r="K242" s="221">
        <f t="shared" si="143"/>
        <v>80.5</v>
      </c>
      <c r="L242" s="222">
        <f t="shared" si="144"/>
        <v>0.32857142857142857</v>
      </c>
      <c r="M242" s="217" t="s">
        <v>614</v>
      </c>
      <c r="N242" s="223">
        <v>42769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4">
        <v>73</v>
      </c>
      <c r="B243" s="215">
        <v>42660</v>
      </c>
      <c r="C243" s="215"/>
      <c r="D243" s="216" t="s">
        <v>352</v>
      </c>
      <c r="E243" s="217" t="s">
        <v>646</v>
      </c>
      <c r="F243" s="218">
        <v>125</v>
      </c>
      <c r="G243" s="217"/>
      <c r="H243" s="217">
        <v>160</v>
      </c>
      <c r="I243" s="219">
        <v>160</v>
      </c>
      <c r="J243" s="220" t="s">
        <v>704</v>
      </c>
      <c r="K243" s="221">
        <f t="shared" si="143"/>
        <v>35</v>
      </c>
      <c r="L243" s="222">
        <v>0.28000000000000003</v>
      </c>
      <c r="M243" s="217" t="s">
        <v>614</v>
      </c>
      <c r="N243" s="223">
        <v>42803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4">
        <v>74</v>
      </c>
      <c r="B244" s="215">
        <v>42660</v>
      </c>
      <c r="C244" s="215"/>
      <c r="D244" s="216" t="s">
        <v>484</v>
      </c>
      <c r="E244" s="217" t="s">
        <v>646</v>
      </c>
      <c r="F244" s="218">
        <v>114</v>
      </c>
      <c r="G244" s="217"/>
      <c r="H244" s="217">
        <v>145</v>
      </c>
      <c r="I244" s="219">
        <v>145</v>
      </c>
      <c r="J244" s="220" t="s">
        <v>704</v>
      </c>
      <c r="K244" s="221">
        <f t="shared" si="143"/>
        <v>31</v>
      </c>
      <c r="L244" s="222">
        <f t="shared" ref="L244:L246" si="145">K244/F244</f>
        <v>0.27192982456140352</v>
      </c>
      <c r="M244" s="217" t="s">
        <v>614</v>
      </c>
      <c r="N244" s="223">
        <v>42859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4">
        <v>75</v>
      </c>
      <c r="B245" s="215">
        <v>42660</v>
      </c>
      <c r="C245" s="215"/>
      <c r="D245" s="216" t="s">
        <v>752</v>
      </c>
      <c r="E245" s="217" t="s">
        <v>646</v>
      </c>
      <c r="F245" s="218">
        <v>212</v>
      </c>
      <c r="G245" s="217"/>
      <c r="H245" s="217">
        <v>280</v>
      </c>
      <c r="I245" s="219">
        <v>276</v>
      </c>
      <c r="J245" s="220" t="s">
        <v>753</v>
      </c>
      <c r="K245" s="221">
        <f t="shared" si="143"/>
        <v>68</v>
      </c>
      <c r="L245" s="222">
        <f t="shared" si="145"/>
        <v>0.32075471698113206</v>
      </c>
      <c r="M245" s="217" t="s">
        <v>614</v>
      </c>
      <c r="N245" s="223">
        <v>42858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4">
        <v>76</v>
      </c>
      <c r="B246" s="215">
        <v>42678</v>
      </c>
      <c r="C246" s="215"/>
      <c r="D246" s="216" t="s">
        <v>472</v>
      </c>
      <c r="E246" s="217" t="s">
        <v>646</v>
      </c>
      <c r="F246" s="218">
        <v>155</v>
      </c>
      <c r="G246" s="217"/>
      <c r="H246" s="217">
        <v>210</v>
      </c>
      <c r="I246" s="219">
        <v>210</v>
      </c>
      <c r="J246" s="220" t="s">
        <v>754</v>
      </c>
      <c r="K246" s="221">
        <f t="shared" si="143"/>
        <v>55</v>
      </c>
      <c r="L246" s="222">
        <f t="shared" si="145"/>
        <v>0.35483870967741937</v>
      </c>
      <c r="M246" s="217" t="s">
        <v>614</v>
      </c>
      <c r="N246" s="223">
        <v>42944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4">
        <v>77</v>
      </c>
      <c r="B247" s="225">
        <v>42710</v>
      </c>
      <c r="C247" s="225"/>
      <c r="D247" s="226" t="s">
        <v>755</v>
      </c>
      <c r="E247" s="227" t="s">
        <v>646</v>
      </c>
      <c r="F247" s="228">
        <v>150.5</v>
      </c>
      <c r="G247" s="228"/>
      <c r="H247" s="229">
        <v>72.5</v>
      </c>
      <c r="I247" s="229">
        <v>174</v>
      </c>
      <c r="J247" s="230" t="s">
        <v>756</v>
      </c>
      <c r="K247" s="231">
        <v>-78</v>
      </c>
      <c r="L247" s="232">
        <v>-0.51827242524916906</v>
      </c>
      <c r="M247" s="228" t="s">
        <v>627</v>
      </c>
      <c r="N247" s="225">
        <v>43333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4">
        <v>78</v>
      </c>
      <c r="B248" s="215">
        <v>42712</v>
      </c>
      <c r="C248" s="215"/>
      <c r="D248" s="216" t="s">
        <v>757</v>
      </c>
      <c r="E248" s="217" t="s">
        <v>646</v>
      </c>
      <c r="F248" s="218">
        <v>380</v>
      </c>
      <c r="G248" s="217"/>
      <c r="H248" s="217">
        <v>478</v>
      </c>
      <c r="I248" s="219">
        <v>468</v>
      </c>
      <c r="J248" s="220" t="s">
        <v>704</v>
      </c>
      <c r="K248" s="221">
        <f t="shared" ref="K248:K250" si="146">H248-F248</f>
        <v>98</v>
      </c>
      <c r="L248" s="222">
        <f t="shared" ref="L248:L250" si="147">K248/F248</f>
        <v>0.25789473684210529</v>
      </c>
      <c r="M248" s="217" t="s">
        <v>614</v>
      </c>
      <c r="N248" s="223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4">
        <v>79</v>
      </c>
      <c r="B249" s="215">
        <v>42734</v>
      </c>
      <c r="C249" s="215"/>
      <c r="D249" s="216" t="s">
        <v>110</v>
      </c>
      <c r="E249" s="217" t="s">
        <v>646</v>
      </c>
      <c r="F249" s="218">
        <v>305</v>
      </c>
      <c r="G249" s="217"/>
      <c r="H249" s="217">
        <v>375</v>
      </c>
      <c r="I249" s="219">
        <v>375</v>
      </c>
      <c r="J249" s="220" t="s">
        <v>704</v>
      </c>
      <c r="K249" s="221">
        <f t="shared" si="146"/>
        <v>70</v>
      </c>
      <c r="L249" s="222">
        <f t="shared" si="147"/>
        <v>0.22950819672131148</v>
      </c>
      <c r="M249" s="217" t="s">
        <v>614</v>
      </c>
      <c r="N249" s="223">
        <v>42768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4">
        <v>80</v>
      </c>
      <c r="B250" s="215">
        <v>42739</v>
      </c>
      <c r="C250" s="215"/>
      <c r="D250" s="216" t="s">
        <v>96</v>
      </c>
      <c r="E250" s="217" t="s">
        <v>646</v>
      </c>
      <c r="F250" s="218">
        <v>99.5</v>
      </c>
      <c r="G250" s="217"/>
      <c r="H250" s="217">
        <v>158</v>
      </c>
      <c r="I250" s="219">
        <v>158</v>
      </c>
      <c r="J250" s="220" t="s">
        <v>704</v>
      </c>
      <c r="K250" s="221">
        <f t="shared" si="146"/>
        <v>58.5</v>
      </c>
      <c r="L250" s="222">
        <f t="shared" si="147"/>
        <v>0.5879396984924623</v>
      </c>
      <c r="M250" s="217" t="s">
        <v>614</v>
      </c>
      <c r="N250" s="223">
        <v>42898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4">
        <v>81</v>
      </c>
      <c r="B251" s="215">
        <v>42739</v>
      </c>
      <c r="C251" s="215"/>
      <c r="D251" s="216" t="s">
        <v>96</v>
      </c>
      <c r="E251" s="217" t="s">
        <v>646</v>
      </c>
      <c r="F251" s="218">
        <v>99.5</v>
      </c>
      <c r="G251" s="217"/>
      <c r="H251" s="217">
        <v>158</v>
      </c>
      <c r="I251" s="219">
        <v>158</v>
      </c>
      <c r="J251" s="220" t="s">
        <v>704</v>
      </c>
      <c r="K251" s="221">
        <v>58.5</v>
      </c>
      <c r="L251" s="222">
        <v>0.58793969849246197</v>
      </c>
      <c r="M251" s="217" t="s">
        <v>614</v>
      </c>
      <c r="N251" s="223">
        <v>42898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4">
        <v>82</v>
      </c>
      <c r="B252" s="215">
        <v>42786</v>
      </c>
      <c r="C252" s="215"/>
      <c r="D252" s="216" t="s">
        <v>187</v>
      </c>
      <c r="E252" s="217" t="s">
        <v>646</v>
      </c>
      <c r="F252" s="218">
        <v>140.5</v>
      </c>
      <c r="G252" s="217"/>
      <c r="H252" s="217">
        <v>220</v>
      </c>
      <c r="I252" s="219">
        <v>220</v>
      </c>
      <c r="J252" s="220" t="s">
        <v>704</v>
      </c>
      <c r="K252" s="221">
        <f>H252-F252</f>
        <v>79.5</v>
      </c>
      <c r="L252" s="222">
        <f>K252/F252</f>
        <v>0.5658362989323843</v>
      </c>
      <c r="M252" s="217" t="s">
        <v>614</v>
      </c>
      <c r="N252" s="223">
        <v>42864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4">
        <v>83</v>
      </c>
      <c r="B253" s="215">
        <v>42786</v>
      </c>
      <c r="C253" s="215"/>
      <c r="D253" s="216" t="s">
        <v>758</v>
      </c>
      <c r="E253" s="217" t="s">
        <v>646</v>
      </c>
      <c r="F253" s="218">
        <v>202.5</v>
      </c>
      <c r="G253" s="217"/>
      <c r="H253" s="217">
        <v>234</v>
      </c>
      <c r="I253" s="219">
        <v>234</v>
      </c>
      <c r="J253" s="220" t="s">
        <v>704</v>
      </c>
      <c r="K253" s="221">
        <v>31.5</v>
      </c>
      <c r="L253" s="222">
        <v>0.155555555555556</v>
      </c>
      <c r="M253" s="217" t="s">
        <v>614</v>
      </c>
      <c r="N253" s="223">
        <v>42836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4">
        <v>84</v>
      </c>
      <c r="B254" s="215">
        <v>42818</v>
      </c>
      <c r="C254" s="215"/>
      <c r="D254" s="216" t="s">
        <v>759</v>
      </c>
      <c r="E254" s="217" t="s">
        <v>646</v>
      </c>
      <c r="F254" s="218">
        <v>300.5</v>
      </c>
      <c r="G254" s="217"/>
      <c r="H254" s="217">
        <v>417.5</v>
      </c>
      <c r="I254" s="219">
        <v>420</v>
      </c>
      <c r="J254" s="220" t="s">
        <v>760</v>
      </c>
      <c r="K254" s="221">
        <f>H254-F254</f>
        <v>117</v>
      </c>
      <c r="L254" s="222">
        <f>K254/F254</f>
        <v>0.38935108153078202</v>
      </c>
      <c r="M254" s="217" t="s">
        <v>614</v>
      </c>
      <c r="N254" s="223">
        <v>43070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4">
        <v>85</v>
      </c>
      <c r="B255" s="215">
        <v>42818</v>
      </c>
      <c r="C255" s="215"/>
      <c r="D255" s="216" t="s">
        <v>734</v>
      </c>
      <c r="E255" s="217" t="s">
        <v>646</v>
      </c>
      <c r="F255" s="218">
        <v>850</v>
      </c>
      <c r="G255" s="217"/>
      <c r="H255" s="217">
        <v>1042.5</v>
      </c>
      <c r="I255" s="219">
        <v>1023</v>
      </c>
      <c r="J255" s="220" t="s">
        <v>761</v>
      </c>
      <c r="K255" s="221">
        <v>192.5</v>
      </c>
      <c r="L255" s="222">
        <v>0.22647058823529401</v>
      </c>
      <c r="M255" s="217" t="s">
        <v>614</v>
      </c>
      <c r="N255" s="223">
        <v>42830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4">
        <v>86</v>
      </c>
      <c r="B256" s="215">
        <v>42830</v>
      </c>
      <c r="C256" s="215"/>
      <c r="D256" s="216" t="s">
        <v>503</v>
      </c>
      <c r="E256" s="217" t="s">
        <v>646</v>
      </c>
      <c r="F256" s="218">
        <v>785</v>
      </c>
      <c r="G256" s="217"/>
      <c r="H256" s="217">
        <v>930</v>
      </c>
      <c r="I256" s="219">
        <v>920</v>
      </c>
      <c r="J256" s="220" t="s">
        <v>762</v>
      </c>
      <c r="K256" s="221">
        <f>H256-F256</f>
        <v>145</v>
      </c>
      <c r="L256" s="222">
        <f>K256/F256</f>
        <v>0.18471337579617833</v>
      </c>
      <c r="M256" s="217" t="s">
        <v>614</v>
      </c>
      <c r="N256" s="223">
        <v>42976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4">
        <v>87</v>
      </c>
      <c r="B257" s="225">
        <v>42831</v>
      </c>
      <c r="C257" s="225"/>
      <c r="D257" s="226" t="s">
        <v>763</v>
      </c>
      <c r="E257" s="227" t="s">
        <v>646</v>
      </c>
      <c r="F257" s="228">
        <v>40</v>
      </c>
      <c r="G257" s="228"/>
      <c r="H257" s="229">
        <v>13.1</v>
      </c>
      <c r="I257" s="229">
        <v>60</v>
      </c>
      <c r="J257" s="230" t="s">
        <v>764</v>
      </c>
      <c r="K257" s="231">
        <v>-26.9</v>
      </c>
      <c r="L257" s="232">
        <v>-0.67249999999999999</v>
      </c>
      <c r="M257" s="228" t="s">
        <v>627</v>
      </c>
      <c r="N257" s="225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4">
        <v>88</v>
      </c>
      <c r="B258" s="215">
        <v>42837</v>
      </c>
      <c r="C258" s="215"/>
      <c r="D258" s="216" t="s">
        <v>95</v>
      </c>
      <c r="E258" s="217" t="s">
        <v>646</v>
      </c>
      <c r="F258" s="218">
        <v>289.5</v>
      </c>
      <c r="G258" s="217"/>
      <c r="H258" s="217">
        <v>354</v>
      </c>
      <c r="I258" s="219">
        <v>360</v>
      </c>
      <c r="J258" s="220" t="s">
        <v>765</v>
      </c>
      <c r="K258" s="221">
        <f t="shared" ref="K258:K266" si="148">H258-F258</f>
        <v>64.5</v>
      </c>
      <c r="L258" s="222">
        <f t="shared" ref="L258:L266" si="149">K258/F258</f>
        <v>0.22279792746113988</v>
      </c>
      <c r="M258" s="217" t="s">
        <v>614</v>
      </c>
      <c r="N258" s="223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4">
        <v>89</v>
      </c>
      <c r="B259" s="215">
        <v>42845</v>
      </c>
      <c r="C259" s="215"/>
      <c r="D259" s="216" t="s">
        <v>439</v>
      </c>
      <c r="E259" s="217" t="s">
        <v>646</v>
      </c>
      <c r="F259" s="218">
        <v>700</v>
      </c>
      <c r="G259" s="217"/>
      <c r="H259" s="217">
        <v>840</v>
      </c>
      <c r="I259" s="219">
        <v>840</v>
      </c>
      <c r="J259" s="220" t="s">
        <v>766</v>
      </c>
      <c r="K259" s="221">
        <f t="shared" si="148"/>
        <v>140</v>
      </c>
      <c r="L259" s="222">
        <f t="shared" si="149"/>
        <v>0.2</v>
      </c>
      <c r="M259" s="217" t="s">
        <v>614</v>
      </c>
      <c r="N259" s="223">
        <v>42893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4">
        <v>90</v>
      </c>
      <c r="B260" s="215">
        <v>42887</v>
      </c>
      <c r="C260" s="215"/>
      <c r="D260" s="216" t="s">
        <v>767</v>
      </c>
      <c r="E260" s="217" t="s">
        <v>646</v>
      </c>
      <c r="F260" s="218">
        <v>130</v>
      </c>
      <c r="G260" s="217"/>
      <c r="H260" s="217">
        <v>144.25</v>
      </c>
      <c r="I260" s="219">
        <v>170</v>
      </c>
      <c r="J260" s="220" t="s">
        <v>768</v>
      </c>
      <c r="K260" s="221">
        <f t="shared" si="148"/>
        <v>14.25</v>
      </c>
      <c r="L260" s="222">
        <f t="shared" si="149"/>
        <v>0.10961538461538461</v>
      </c>
      <c r="M260" s="217" t="s">
        <v>614</v>
      </c>
      <c r="N260" s="223">
        <v>43675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4">
        <v>91</v>
      </c>
      <c r="B261" s="215">
        <v>42901</v>
      </c>
      <c r="C261" s="215"/>
      <c r="D261" s="216" t="s">
        <v>769</v>
      </c>
      <c r="E261" s="217" t="s">
        <v>646</v>
      </c>
      <c r="F261" s="218">
        <v>214.5</v>
      </c>
      <c r="G261" s="217"/>
      <c r="H261" s="217">
        <v>262</v>
      </c>
      <c r="I261" s="219">
        <v>262</v>
      </c>
      <c r="J261" s="220" t="s">
        <v>770</v>
      </c>
      <c r="K261" s="221">
        <f t="shared" si="148"/>
        <v>47.5</v>
      </c>
      <c r="L261" s="222">
        <f t="shared" si="149"/>
        <v>0.22144522144522144</v>
      </c>
      <c r="M261" s="217" t="s">
        <v>614</v>
      </c>
      <c r="N261" s="223">
        <v>42977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5">
        <v>92</v>
      </c>
      <c r="B262" s="246">
        <v>42933</v>
      </c>
      <c r="C262" s="246"/>
      <c r="D262" s="247" t="s">
        <v>771</v>
      </c>
      <c r="E262" s="248" t="s">
        <v>646</v>
      </c>
      <c r="F262" s="249">
        <v>370</v>
      </c>
      <c r="G262" s="248"/>
      <c r="H262" s="248">
        <v>447.5</v>
      </c>
      <c r="I262" s="250">
        <v>450</v>
      </c>
      <c r="J262" s="251" t="s">
        <v>704</v>
      </c>
      <c r="K262" s="221">
        <f t="shared" si="148"/>
        <v>77.5</v>
      </c>
      <c r="L262" s="252">
        <f t="shared" si="149"/>
        <v>0.20945945945945946</v>
      </c>
      <c r="M262" s="248" t="s">
        <v>614</v>
      </c>
      <c r="N262" s="253">
        <v>43035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5">
        <v>93</v>
      </c>
      <c r="B263" s="246">
        <v>42943</v>
      </c>
      <c r="C263" s="246"/>
      <c r="D263" s="247" t="s">
        <v>185</v>
      </c>
      <c r="E263" s="248" t="s">
        <v>646</v>
      </c>
      <c r="F263" s="249">
        <v>657.5</v>
      </c>
      <c r="G263" s="248"/>
      <c r="H263" s="248">
        <v>825</v>
      </c>
      <c r="I263" s="250">
        <v>820</v>
      </c>
      <c r="J263" s="251" t="s">
        <v>704</v>
      </c>
      <c r="K263" s="221">
        <f t="shared" si="148"/>
        <v>167.5</v>
      </c>
      <c r="L263" s="252">
        <f t="shared" si="149"/>
        <v>0.25475285171102663</v>
      </c>
      <c r="M263" s="248" t="s">
        <v>614</v>
      </c>
      <c r="N263" s="253">
        <v>43090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4">
        <v>94</v>
      </c>
      <c r="B264" s="215">
        <v>42964</v>
      </c>
      <c r="C264" s="215"/>
      <c r="D264" s="216" t="s">
        <v>370</v>
      </c>
      <c r="E264" s="217" t="s">
        <v>646</v>
      </c>
      <c r="F264" s="218">
        <v>605</v>
      </c>
      <c r="G264" s="217"/>
      <c r="H264" s="217">
        <v>750</v>
      </c>
      <c r="I264" s="219">
        <v>750</v>
      </c>
      <c r="J264" s="220" t="s">
        <v>762</v>
      </c>
      <c r="K264" s="221">
        <f t="shared" si="148"/>
        <v>145</v>
      </c>
      <c r="L264" s="222">
        <f t="shared" si="149"/>
        <v>0.23966942148760331</v>
      </c>
      <c r="M264" s="217" t="s">
        <v>614</v>
      </c>
      <c r="N264" s="223">
        <v>43027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4">
        <v>95</v>
      </c>
      <c r="B265" s="225">
        <v>42979</v>
      </c>
      <c r="C265" s="225"/>
      <c r="D265" s="233" t="s">
        <v>772</v>
      </c>
      <c r="E265" s="228" t="s">
        <v>646</v>
      </c>
      <c r="F265" s="228">
        <v>255</v>
      </c>
      <c r="G265" s="229"/>
      <c r="H265" s="229">
        <v>217.25</v>
      </c>
      <c r="I265" s="229">
        <v>320</v>
      </c>
      <c r="J265" s="230" t="s">
        <v>773</v>
      </c>
      <c r="K265" s="231">
        <f t="shared" si="148"/>
        <v>-37.75</v>
      </c>
      <c r="L265" s="234">
        <f t="shared" si="149"/>
        <v>-0.14803921568627451</v>
      </c>
      <c r="M265" s="228" t="s">
        <v>627</v>
      </c>
      <c r="N265" s="225">
        <v>43661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4">
        <v>96</v>
      </c>
      <c r="B266" s="215">
        <v>42997</v>
      </c>
      <c r="C266" s="215"/>
      <c r="D266" s="216" t="s">
        <v>774</v>
      </c>
      <c r="E266" s="217" t="s">
        <v>646</v>
      </c>
      <c r="F266" s="218">
        <v>215</v>
      </c>
      <c r="G266" s="217"/>
      <c r="H266" s="217">
        <v>258</v>
      </c>
      <c r="I266" s="219">
        <v>258</v>
      </c>
      <c r="J266" s="220" t="s">
        <v>704</v>
      </c>
      <c r="K266" s="221">
        <f t="shared" si="148"/>
        <v>43</v>
      </c>
      <c r="L266" s="222">
        <f t="shared" si="149"/>
        <v>0.2</v>
      </c>
      <c r="M266" s="217" t="s">
        <v>614</v>
      </c>
      <c r="N266" s="223">
        <v>43040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4">
        <v>97</v>
      </c>
      <c r="B267" s="215">
        <v>42997</v>
      </c>
      <c r="C267" s="215"/>
      <c r="D267" s="216" t="s">
        <v>774</v>
      </c>
      <c r="E267" s="217" t="s">
        <v>646</v>
      </c>
      <c r="F267" s="218">
        <v>215</v>
      </c>
      <c r="G267" s="217"/>
      <c r="H267" s="217">
        <v>258</v>
      </c>
      <c r="I267" s="219">
        <v>258</v>
      </c>
      <c r="J267" s="251" t="s">
        <v>704</v>
      </c>
      <c r="K267" s="221">
        <v>43</v>
      </c>
      <c r="L267" s="222">
        <v>0.2</v>
      </c>
      <c r="M267" s="217" t="s">
        <v>614</v>
      </c>
      <c r="N267" s="223">
        <v>43040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5">
        <v>98</v>
      </c>
      <c r="B268" s="246">
        <v>42998</v>
      </c>
      <c r="C268" s="246"/>
      <c r="D268" s="247" t="s">
        <v>775</v>
      </c>
      <c r="E268" s="248" t="s">
        <v>646</v>
      </c>
      <c r="F268" s="218">
        <v>75</v>
      </c>
      <c r="G268" s="248"/>
      <c r="H268" s="248">
        <v>90</v>
      </c>
      <c r="I268" s="250">
        <v>90</v>
      </c>
      <c r="J268" s="220" t="s">
        <v>776</v>
      </c>
      <c r="K268" s="221">
        <f t="shared" ref="K268:K273" si="150">H268-F268</f>
        <v>15</v>
      </c>
      <c r="L268" s="222">
        <f t="shared" ref="L268:L273" si="151">K268/F268</f>
        <v>0.2</v>
      </c>
      <c r="M268" s="217" t="s">
        <v>614</v>
      </c>
      <c r="N268" s="223">
        <v>43019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5">
        <v>99</v>
      </c>
      <c r="B269" s="246">
        <v>43011</v>
      </c>
      <c r="C269" s="246"/>
      <c r="D269" s="247" t="s">
        <v>629</v>
      </c>
      <c r="E269" s="248" t="s">
        <v>646</v>
      </c>
      <c r="F269" s="249">
        <v>315</v>
      </c>
      <c r="G269" s="248"/>
      <c r="H269" s="248">
        <v>392</v>
      </c>
      <c r="I269" s="250">
        <v>384</v>
      </c>
      <c r="J269" s="251" t="s">
        <v>777</v>
      </c>
      <c r="K269" s="221">
        <f t="shared" si="150"/>
        <v>77</v>
      </c>
      <c r="L269" s="252">
        <f t="shared" si="151"/>
        <v>0.24444444444444444</v>
      </c>
      <c r="M269" s="248" t="s">
        <v>614</v>
      </c>
      <c r="N269" s="253">
        <v>43017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5">
        <v>100</v>
      </c>
      <c r="B270" s="246">
        <v>43013</v>
      </c>
      <c r="C270" s="246"/>
      <c r="D270" s="247" t="s">
        <v>477</v>
      </c>
      <c r="E270" s="248" t="s">
        <v>646</v>
      </c>
      <c r="F270" s="249">
        <v>145</v>
      </c>
      <c r="G270" s="248"/>
      <c r="H270" s="248">
        <v>179</v>
      </c>
      <c r="I270" s="250">
        <v>180</v>
      </c>
      <c r="J270" s="251" t="s">
        <v>778</v>
      </c>
      <c r="K270" s="221">
        <f t="shared" si="150"/>
        <v>34</v>
      </c>
      <c r="L270" s="252">
        <f t="shared" si="151"/>
        <v>0.23448275862068965</v>
      </c>
      <c r="M270" s="248" t="s">
        <v>614</v>
      </c>
      <c r="N270" s="253">
        <v>43025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5">
        <v>101</v>
      </c>
      <c r="B271" s="246">
        <v>43014</v>
      </c>
      <c r="C271" s="246"/>
      <c r="D271" s="247" t="s">
        <v>342</v>
      </c>
      <c r="E271" s="248" t="s">
        <v>646</v>
      </c>
      <c r="F271" s="249">
        <v>256</v>
      </c>
      <c r="G271" s="248"/>
      <c r="H271" s="248">
        <v>323</v>
      </c>
      <c r="I271" s="250">
        <v>320</v>
      </c>
      <c r="J271" s="251" t="s">
        <v>704</v>
      </c>
      <c r="K271" s="221">
        <f t="shared" si="150"/>
        <v>67</v>
      </c>
      <c r="L271" s="252">
        <f t="shared" si="151"/>
        <v>0.26171875</v>
      </c>
      <c r="M271" s="248" t="s">
        <v>614</v>
      </c>
      <c r="N271" s="253">
        <v>43067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5">
        <v>102</v>
      </c>
      <c r="B272" s="246">
        <v>43017</v>
      </c>
      <c r="C272" s="246"/>
      <c r="D272" s="247" t="s">
        <v>360</v>
      </c>
      <c r="E272" s="248" t="s">
        <v>646</v>
      </c>
      <c r="F272" s="249">
        <v>137.5</v>
      </c>
      <c r="G272" s="248"/>
      <c r="H272" s="248">
        <v>184</v>
      </c>
      <c r="I272" s="250">
        <v>183</v>
      </c>
      <c r="J272" s="251" t="s">
        <v>779</v>
      </c>
      <c r="K272" s="221">
        <f t="shared" si="150"/>
        <v>46.5</v>
      </c>
      <c r="L272" s="252">
        <f t="shared" si="151"/>
        <v>0.33818181818181819</v>
      </c>
      <c r="M272" s="248" t="s">
        <v>614</v>
      </c>
      <c r="N272" s="253">
        <v>43108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5">
        <v>103</v>
      </c>
      <c r="B273" s="246">
        <v>43018</v>
      </c>
      <c r="C273" s="246"/>
      <c r="D273" s="247" t="s">
        <v>780</v>
      </c>
      <c r="E273" s="248" t="s">
        <v>646</v>
      </c>
      <c r="F273" s="249">
        <v>125.5</v>
      </c>
      <c r="G273" s="248"/>
      <c r="H273" s="248">
        <v>158</v>
      </c>
      <c r="I273" s="250">
        <v>155</v>
      </c>
      <c r="J273" s="251" t="s">
        <v>781</v>
      </c>
      <c r="K273" s="221">
        <f t="shared" si="150"/>
        <v>32.5</v>
      </c>
      <c r="L273" s="252">
        <f t="shared" si="151"/>
        <v>0.25896414342629481</v>
      </c>
      <c r="M273" s="248" t="s">
        <v>614</v>
      </c>
      <c r="N273" s="253">
        <v>43067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5">
        <v>104</v>
      </c>
      <c r="B274" s="246">
        <v>43018</v>
      </c>
      <c r="C274" s="246"/>
      <c r="D274" s="247" t="s">
        <v>782</v>
      </c>
      <c r="E274" s="248" t="s">
        <v>646</v>
      </c>
      <c r="F274" s="249">
        <v>895</v>
      </c>
      <c r="G274" s="248"/>
      <c r="H274" s="248">
        <v>1122.5</v>
      </c>
      <c r="I274" s="250">
        <v>1078</v>
      </c>
      <c r="J274" s="251" t="s">
        <v>783</v>
      </c>
      <c r="K274" s="221">
        <v>227.5</v>
      </c>
      <c r="L274" s="252">
        <v>0.25418994413407803</v>
      </c>
      <c r="M274" s="248" t="s">
        <v>614</v>
      </c>
      <c r="N274" s="253">
        <v>43117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5">
        <v>105</v>
      </c>
      <c r="B275" s="246">
        <v>43020</v>
      </c>
      <c r="C275" s="246"/>
      <c r="D275" s="247" t="s">
        <v>351</v>
      </c>
      <c r="E275" s="248" t="s">
        <v>646</v>
      </c>
      <c r="F275" s="249">
        <v>525</v>
      </c>
      <c r="G275" s="248"/>
      <c r="H275" s="248">
        <v>629</v>
      </c>
      <c r="I275" s="250">
        <v>629</v>
      </c>
      <c r="J275" s="251" t="s">
        <v>704</v>
      </c>
      <c r="K275" s="221">
        <v>104</v>
      </c>
      <c r="L275" s="252">
        <v>0.19809523809523799</v>
      </c>
      <c r="M275" s="248" t="s">
        <v>614</v>
      </c>
      <c r="N275" s="253">
        <v>43119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5">
        <v>106</v>
      </c>
      <c r="B276" s="246">
        <v>43046</v>
      </c>
      <c r="C276" s="246"/>
      <c r="D276" s="247" t="s">
        <v>397</v>
      </c>
      <c r="E276" s="248" t="s">
        <v>646</v>
      </c>
      <c r="F276" s="249">
        <v>740</v>
      </c>
      <c r="G276" s="248"/>
      <c r="H276" s="248">
        <v>892.5</v>
      </c>
      <c r="I276" s="250">
        <v>900</v>
      </c>
      <c r="J276" s="251" t="s">
        <v>784</v>
      </c>
      <c r="K276" s="221">
        <f t="shared" ref="K276:K278" si="152">H276-F276</f>
        <v>152.5</v>
      </c>
      <c r="L276" s="252">
        <f t="shared" ref="L276:L278" si="153">K276/F276</f>
        <v>0.20608108108108109</v>
      </c>
      <c r="M276" s="248" t="s">
        <v>614</v>
      </c>
      <c r="N276" s="253">
        <v>43052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4">
        <v>107</v>
      </c>
      <c r="B277" s="215">
        <v>43073</v>
      </c>
      <c r="C277" s="215"/>
      <c r="D277" s="216" t="s">
        <v>785</v>
      </c>
      <c r="E277" s="217" t="s">
        <v>646</v>
      </c>
      <c r="F277" s="218">
        <v>118.5</v>
      </c>
      <c r="G277" s="217"/>
      <c r="H277" s="217">
        <v>143.5</v>
      </c>
      <c r="I277" s="219">
        <v>145</v>
      </c>
      <c r="J277" s="220" t="s">
        <v>636</v>
      </c>
      <c r="K277" s="221">
        <f t="shared" si="152"/>
        <v>25</v>
      </c>
      <c r="L277" s="222">
        <f t="shared" si="153"/>
        <v>0.2109704641350211</v>
      </c>
      <c r="M277" s="217" t="s">
        <v>614</v>
      </c>
      <c r="N277" s="223">
        <v>43097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4">
        <v>108</v>
      </c>
      <c r="B278" s="225">
        <v>43090</v>
      </c>
      <c r="C278" s="225"/>
      <c r="D278" s="226" t="s">
        <v>445</v>
      </c>
      <c r="E278" s="227" t="s">
        <v>646</v>
      </c>
      <c r="F278" s="228">
        <v>715</v>
      </c>
      <c r="G278" s="228"/>
      <c r="H278" s="229">
        <v>500</v>
      </c>
      <c r="I278" s="229">
        <v>872</v>
      </c>
      <c r="J278" s="230" t="s">
        <v>786</v>
      </c>
      <c r="K278" s="231">
        <f t="shared" si="152"/>
        <v>-215</v>
      </c>
      <c r="L278" s="232">
        <f t="shared" si="153"/>
        <v>-0.30069930069930068</v>
      </c>
      <c r="M278" s="228" t="s">
        <v>627</v>
      </c>
      <c r="N278" s="225">
        <v>43670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4">
        <v>109</v>
      </c>
      <c r="B279" s="215">
        <v>43098</v>
      </c>
      <c r="C279" s="215"/>
      <c r="D279" s="216" t="s">
        <v>629</v>
      </c>
      <c r="E279" s="217" t="s">
        <v>646</v>
      </c>
      <c r="F279" s="218">
        <v>435</v>
      </c>
      <c r="G279" s="217"/>
      <c r="H279" s="217">
        <v>542.5</v>
      </c>
      <c r="I279" s="219">
        <v>539</v>
      </c>
      <c r="J279" s="220" t="s">
        <v>704</v>
      </c>
      <c r="K279" s="221">
        <v>107.5</v>
      </c>
      <c r="L279" s="222">
        <v>0.247126436781609</v>
      </c>
      <c r="M279" s="217" t="s">
        <v>614</v>
      </c>
      <c r="N279" s="223">
        <v>43206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4">
        <v>110</v>
      </c>
      <c r="B280" s="215">
        <v>43098</v>
      </c>
      <c r="C280" s="215"/>
      <c r="D280" s="216" t="s">
        <v>584</v>
      </c>
      <c r="E280" s="217" t="s">
        <v>646</v>
      </c>
      <c r="F280" s="218">
        <v>885</v>
      </c>
      <c r="G280" s="217"/>
      <c r="H280" s="217">
        <v>1090</v>
      </c>
      <c r="I280" s="219">
        <v>1084</v>
      </c>
      <c r="J280" s="220" t="s">
        <v>704</v>
      </c>
      <c r="K280" s="221">
        <v>205</v>
      </c>
      <c r="L280" s="222">
        <v>0.23163841807909599</v>
      </c>
      <c r="M280" s="217" t="s">
        <v>614</v>
      </c>
      <c r="N280" s="223">
        <v>43213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54">
        <v>111</v>
      </c>
      <c r="B281" s="255">
        <v>43192</v>
      </c>
      <c r="C281" s="255"/>
      <c r="D281" s="233" t="s">
        <v>787</v>
      </c>
      <c r="E281" s="228" t="s">
        <v>646</v>
      </c>
      <c r="F281" s="256">
        <v>478.5</v>
      </c>
      <c r="G281" s="228"/>
      <c r="H281" s="228">
        <v>442</v>
      </c>
      <c r="I281" s="229">
        <v>613</v>
      </c>
      <c r="J281" s="230" t="s">
        <v>788</v>
      </c>
      <c r="K281" s="231">
        <f t="shared" ref="K281:K284" si="154">H281-F281</f>
        <v>-36.5</v>
      </c>
      <c r="L281" s="232">
        <f t="shared" ref="L281:L284" si="155">K281/F281</f>
        <v>-7.6280041797283177E-2</v>
      </c>
      <c r="M281" s="228" t="s">
        <v>627</v>
      </c>
      <c r="N281" s="225">
        <v>43762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4">
        <v>112</v>
      </c>
      <c r="B282" s="225">
        <v>43194</v>
      </c>
      <c r="C282" s="225"/>
      <c r="D282" s="226" t="s">
        <v>789</v>
      </c>
      <c r="E282" s="227" t="s">
        <v>646</v>
      </c>
      <c r="F282" s="228">
        <f>141.5-7.3</f>
        <v>134.19999999999999</v>
      </c>
      <c r="G282" s="228"/>
      <c r="H282" s="229">
        <v>77</v>
      </c>
      <c r="I282" s="229">
        <v>180</v>
      </c>
      <c r="J282" s="230" t="s">
        <v>790</v>
      </c>
      <c r="K282" s="231">
        <f t="shared" si="154"/>
        <v>-57.199999999999989</v>
      </c>
      <c r="L282" s="232">
        <f t="shared" si="155"/>
        <v>-0.42622950819672129</v>
      </c>
      <c r="M282" s="228" t="s">
        <v>627</v>
      </c>
      <c r="N282" s="225">
        <v>43522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4">
        <v>113</v>
      </c>
      <c r="B283" s="225">
        <v>43209</v>
      </c>
      <c r="C283" s="225"/>
      <c r="D283" s="226" t="s">
        <v>791</v>
      </c>
      <c r="E283" s="227" t="s">
        <v>646</v>
      </c>
      <c r="F283" s="228">
        <v>430</v>
      </c>
      <c r="G283" s="228"/>
      <c r="H283" s="229">
        <v>220</v>
      </c>
      <c r="I283" s="229">
        <v>537</v>
      </c>
      <c r="J283" s="230" t="s">
        <v>792</v>
      </c>
      <c r="K283" s="231">
        <f t="shared" si="154"/>
        <v>-210</v>
      </c>
      <c r="L283" s="232">
        <f t="shared" si="155"/>
        <v>-0.48837209302325579</v>
      </c>
      <c r="M283" s="228" t="s">
        <v>627</v>
      </c>
      <c r="N283" s="225">
        <v>43252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5">
        <v>114</v>
      </c>
      <c r="B284" s="246">
        <v>43220</v>
      </c>
      <c r="C284" s="246"/>
      <c r="D284" s="247" t="s">
        <v>398</v>
      </c>
      <c r="E284" s="248" t="s">
        <v>646</v>
      </c>
      <c r="F284" s="248">
        <v>153.5</v>
      </c>
      <c r="G284" s="248"/>
      <c r="H284" s="248">
        <v>196</v>
      </c>
      <c r="I284" s="250">
        <v>196</v>
      </c>
      <c r="J284" s="220" t="s">
        <v>793</v>
      </c>
      <c r="K284" s="221">
        <f t="shared" si="154"/>
        <v>42.5</v>
      </c>
      <c r="L284" s="222">
        <f t="shared" si="155"/>
        <v>0.27687296416938112</v>
      </c>
      <c r="M284" s="217" t="s">
        <v>614</v>
      </c>
      <c r="N284" s="223">
        <v>43605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4">
        <v>115</v>
      </c>
      <c r="B285" s="225">
        <v>43306</v>
      </c>
      <c r="C285" s="225"/>
      <c r="D285" s="226" t="s">
        <v>763</v>
      </c>
      <c r="E285" s="227" t="s">
        <v>646</v>
      </c>
      <c r="F285" s="228">
        <v>27.5</v>
      </c>
      <c r="G285" s="228"/>
      <c r="H285" s="229">
        <v>13.1</v>
      </c>
      <c r="I285" s="229">
        <v>60</v>
      </c>
      <c r="J285" s="230" t="s">
        <v>794</v>
      </c>
      <c r="K285" s="231">
        <v>-14.4</v>
      </c>
      <c r="L285" s="232">
        <v>-0.52363636363636401</v>
      </c>
      <c r="M285" s="228" t="s">
        <v>627</v>
      </c>
      <c r="N285" s="225">
        <v>43138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54">
        <v>116</v>
      </c>
      <c r="B286" s="255">
        <v>43318</v>
      </c>
      <c r="C286" s="255"/>
      <c r="D286" s="233" t="s">
        <v>795</v>
      </c>
      <c r="E286" s="228" t="s">
        <v>646</v>
      </c>
      <c r="F286" s="228">
        <v>148.5</v>
      </c>
      <c r="G286" s="228"/>
      <c r="H286" s="228">
        <v>102</v>
      </c>
      <c r="I286" s="229">
        <v>182</v>
      </c>
      <c r="J286" s="230" t="s">
        <v>796</v>
      </c>
      <c r="K286" s="231">
        <f>H286-F286</f>
        <v>-46.5</v>
      </c>
      <c r="L286" s="232">
        <f>K286/F286</f>
        <v>-0.31313131313131315</v>
      </c>
      <c r="M286" s="228" t="s">
        <v>627</v>
      </c>
      <c r="N286" s="225">
        <v>43661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4">
        <v>117</v>
      </c>
      <c r="B287" s="215">
        <v>43335</v>
      </c>
      <c r="C287" s="215"/>
      <c r="D287" s="216" t="s">
        <v>797</v>
      </c>
      <c r="E287" s="217" t="s">
        <v>646</v>
      </c>
      <c r="F287" s="248">
        <v>285</v>
      </c>
      <c r="G287" s="217"/>
      <c r="H287" s="217">
        <v>355</v>
      </c>
      <c r="I287" s="219">
        <v>364</v>
      </c>
      <c r="J287" s="220" t="s">
        <v>798</v>
      </c>
      <c r="K287" s="221">
        <v>70</v>
      </c>
      <c r="L287" s="222">
        <v>0.24561403508771901</v>
      </c>
      <c r="M287" s="217" t="s">
        <v>614</v>
      </c>
      <c r="N287" s="223">
        <v>43455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4">
        <v>118</v>
      </c>
      <c r="B288" s="215">
        <v>43341</v>
      </c>
      <c r="C288" s="215"/>
      <c r="D288" s="216" t="s">
        <v>386</v>
      </c>
      <c r="E288" s="217" t="s">
        <v>646</v>
      </c>
      <c r="F288" s="248">
        <v>525</v>
      </c>
      <c r="G288" s="217"/>
      <c r="H288" s="217">
        <v>585</v>
      </c>
      <c r="I288" s="219">
        <v>635</v>
      </c>
      <c r="J288" s="220" t="s">
        <v>799</v>
      </c>
      <c r="K288" s="221">
        <f t="shared" ref="K288:K305" si="156">H288-F288</f>
        <v>60</v>
      </c>
      <c r="L288" s="222">
        <f t="shared" ref="L288:L305" si="157">K288/F288</f>
        <v>0.11428571428571428</v>
      </c>
      <c r="M288" s="217" t="s">
        <v>614</v>
      </c>
      <c r="N288" s="223">
        <v>43662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4">
        <v>119</v>
      </c>
      <c r="B289" s="215">
        <v>43395</v>
      </c>
      <c r="C289" s="215"/>
      <c r="D289" s="216" t="s">
        <v>370</v>
      </c>
      <c r="E289" s="217" t="s">
        <v>646</v>
      </c>
      <c r="F289" s="248">
        <v>475</v>
      </c>
      <c r="G289" s="217"/>
      <c r="H289" s="217">
        <v>574</v>
      </c>
      <c r="I289" s="219">
        <v>570</v>
      </c>
      <c r="J289" s="220" t="s">
        <v>704</v>
      </c>
      <c r="K289" s="221">
        <f t="shared" si="156"/>
        <v>99</v>
      </c>
      <c r="L289" s="222">
        <f t="shared" si="157"/>
        <v>0.20842105263157895</v>
      </c>
      <c r="M289" s="217" t="s">
        <v>614</v>
      </c>
      <c r="N289" s="223">
        <v>43403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5">
        <v>120</v>
      </c>
      <c r="B290" s="246">
        <v>43397</v>
      </c>
      <c r="C290" s="246"/>
      <c r="D290" s="247" t="s">
        <v>393</v>
      </c>
      <c r="E290" s="248" t="s">
        <v>646</v>
      </c>
      <c r="F290" s="248">
        <v>707.5</v>
      </c>
      <c r="G290" s="248"/>
      <c r="H290" s="248">
        <v>872</v>
      </c>
      <c r="I290" s="250">
        <v>872</v>
      </c>
      <c r="J290" s="251" t="s">
        <v>704</v>
      </c>
      <c r="K290" s="221">
        <f t="shared" si="156"/>
        <v>164.5</v>
      </c>
      <c r="L290" s="252">
        <f t="shared" si="157"/>
        <v>0.23250883392226149</v>
      </c>
      <c r="M290" s="248" t="s">
        <v>614</v>
      </c>
      <c r="N290" s="253">
        <v>43482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5">
        <v>121</v>
      </c>
      <c r="B291" s="246">
        <v>43398</v>
      </c>
      <c r="C291" s="246"/>
      <c r="D291" s="247" t="s">
        <v>800</v>
      </c>
      <c r="E291" s="248" t="s">
        <v>646</v>
      </c>
      <c r="F291" s="248">
        <v>162</v>
      </c>
      <c r="G291" s="248"/>
      <c r="H291" s="248">
        <v>204</v>
      </c>
      <c r="I291" s="250">
        <v>209</v>
      </c>
      <c r="J291" s="251" t="s">
        <v>801</v>
      </c>
      <c r="K291" s="221">
        <f t="shared" si="156"/>
        <v>42</v>
      </c>
      <c r="L291" s="252">
        <f t="shared" si="157"/>
        <v>0.25925925925925924</v>
      </c>
      <c r="M291" s="248" t="s">
        <v>614</v>
      </c>
      <c r="N291" s="253">
        <v>43539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5">
        <v>122</v>
      </c>
      <c r="B292" s="246">
        <v>43399</v>
      </c>
      <c r="C292" s="246"/>
      <c r="D292" s="247" t="s">
        <v>496</v>
      </c>
      <c r="E292" s="248" t="s">
        <v>646</v>
      </c>
      <c r="F292" s="248">
        <v>240</v>
      </c>
      <c r="G292" s="248"/>
      <c r="H292" s="248">
        <v>297</v>
      </c>
      <c r="I292" s="250">
        <v>297</v>
      </c>
      <c r="J292" s="251" t="s">
        <v>704</v>
      </c>
      <c r="K292" s="257">
        <f t="shared" si="156"/>
        <v>57</v>
      </c>
      <c r="L292" s="252">
        <f t="shared" si="157"/>
        <v>0.23749999999999999</v>
      </c>
      <c r="M292" s="248" t="s">
        <v>614</v>
      </c>
      <c r="N292" s="253">
        <v>43417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4">
        <v>123</v>
      </c>
      <c r="B293" s="215">
        <v>43439</v>
      </c>
      <c r="C293" s="215"/>
      <c r="D293" s="216" t="s">
        <v>802</v>
      </c>
      <c r="E293" s="217" t="s">
        <v>646</v>
      </c>
      <c r="F293" s="217">
        <v>202.5</v>
      </c>
      <c r="G293" s="217"/>
      <c r="H293" s="217">
        <v>255</v>
      </c>
      <c r="I293" s="219">
        <v>252</v>
      </c>
      <c r="J293" s="220" t="s">
        <v>704</v>
      </c>
      <c r="K293" s="221">
        <f t="shared" si="156"/>
        <v>52.5</v>
      </c>
      <c r="L293" s="222">
        <f t="shared" si="157"/>
        <v>0.25925925925925924</v>
      </c>
      <c r="M293" s="217" t="s">
        <v>614</v>
      </c>
      <c r="N293" s="223">
        <v>43542</v>
      </c>
      <c r="O293" s="1"/>
      <c r="P293" s="1"/>
      <c r="Q293" s="1"/>
      <c r="R293" s="6" t="s">
        <v>803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5">
        <v>124</v>
      </c>
      <c r="B294" s="246">
        <v>43465</v>
      </c>
      <c r="C294" s="215"/>
      <c r="D294" s="247" t="s">
        <v>426</v>
      </c>
      <c r="E294" s="248" t="s">
        <v>646</v>
      </c>
      <c r="F294" s="248">
        <v>710</v>
      </c>
      <c r="G294" s="248"/>
      <c r="H294" s="248">
        <v>866</v>
      </c>
      <c r="I294" s="250">
        <v>866</v>
      </c>
      <c r="J294" s="251" t="s">
        <v>704</v>
      </c>
      <c r="K294" s="221">
        <f t="shared" si="156"/>
        <v>156</v>
      </c>
      <c r="L294" s="222">
        <f t="shared" si="157"/>
        <v>0.21971830985915494</v>
      </c>
      <c r="M294" s="217" t="s">
        <v>614</v>
      </c>
      <c r="N294" s="223">
        <v>43553</v>
      </c>
      <c r="O294" s="1"/>
      <c r="P294" s="1"/>
      <c r="Q294" s="1"/>
      <c r="R294" s="6" t="s">
        <v>803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5">
        <v>125</v>
      </c>
      <c r="B295" s="246">
        <v>43522</v>
      </c>
      <c r="C295" s="246"/>
      <c r="D295" s="247" t="s">
        <v>154</v>
      </c>
      <c r="E295" s="248" t="s">
        <v>646</v>
      </c>
      <c r="F295" s="248">
        <v>337.25</v>
      </c>
      <c r="G295" s="248"/>
      <c r="H295" s="248">
        <v>398.5</v>
      </c>
      <c r="I295" s="250">
        <v>411</v>
      </c>
      <c r="J295" s="220" t="s">
        <v>804</v>
      </c>
      <c r="K295" s="221">
        <f t="shared" si="156"/>
        <v>61.25</v>
      </c>
      <c r="L295" s="222">
        <f t="shared" si="157"/>
        <v>0.1816160118606375</v>
      </c>
      <c r="M295" s="217" t="s">
        <v>614</v>
      </c>
      <c r="N295" s="223">
        <v>43760</v>
      </c>
      <c r="O295" s="1"/>
      <c r="P295" s="1"/>
      <c r="Q295" s="1"/>
      <c r="R295" s="6" t="s">
        <v>803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58">
        <v>126</v>
      </c>
      <c r="B296" s="259">
        <v>43559</v>
      </c>
      <c r="C296" s="259"/>
      <c r="D296" s="260" t="s">
        <v>805</v>
      </c>
      <c r="E296" s="261" t="s">
        <v>646</v>
      </c>
      <c r="F296" s="261">
        <v>130</v>
      </c>
      <c r="G296" s="261"/>
      <c r="H296" s="261">
        <v>65</v>
      </c>
      <c r="I296" s="262">
        <v>158</v>
      </c>
      <c r="J296" s="230" t="s">
        <v>806</v>
      </c>
      <c r="K296" s="231">
        <f t="shared" si="156"/>
        <v>-65</v>
      </c>
      <c r="L296" s="232">
        <f t="shared" si="157"/>
        <v>-0.5</v>
      </c>
      <c r="M296" s="228" t="s">
        <v>627</v>
      </c>
      <c r="N296" s="225">
        <v>43726</v>
      </c>
      <c r="O296" s="1"/>
      <c r="P296" s="1"/>
      <c r="Q296" s="1"/>
      <c r="R296" s="6" t="s">
        <v>807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5">
        <v>127</v>
      </c>
      <c r="B297" s="246">
        <v>43017</v>
      </c>
      <c r="C297" s="246"/>
      <c r="D297" s="247" t="s">
        <v>187</v>
      </c>
      <c r="E297" s="248" t="s">
        <v>646</v>
      </c>
      <c r="F297" s="248">
        <v>141.5</v>
      </c>
      <c r="G297" s="248"/>
      <c r="H297" s="248">
        <v>183.5</v>
      </c>
      <c r="I297" s="250">
        <v>210</v>
      </c>
      <c r="J297" s="220" t="s">
        <v>801</v>
      </c>
      <c r="K297" s="221">
        <f t="shared" si="156"/>
        <v>42</v>
      </c>
      <c r="L297" s="222">
        <f t="shared" si="157"/>
        <v>0.29681978798586572</v>
      </c>
      <c r="M297" s="217" t="s">
        <v>614</v>
      </c>
      <c r="N297" s="223">
        <v>43042</v>
      </c>
      <c r="O297" s="1"/>
      <c r="P297" s="1"/>
      <c r="Q297" s="1"/>
      <c r="R297" s="6" t="s">
        <v>807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58">
        <v>128</v>
      </c>
      <c r="B298" s="259">
        <v>43074</v>
      </c>
      <c r="C298" s="259"/>
      <c r="D298" s="260" t="s">
        <v>808</v>
      </c>
      <c r="E298" s="261" t="s">
        <v>646</v>
      </c>
      <c r="F298" s="256">
        <v>172</v>
      </c>
      <c r="G298" s="261"/>
      <c r="H298" s="261">
        <v>155.25</v>
      </c>
      <c r="I298" s="262">
        <v>230</v>
      </c>
      <c r="J298" s="230" t="s">
        <v>809</v>
      </c>
      <c r="K298" s="231">
        <f t="shared" si="156"/>
        <v>-16.75</v>
      </c>
      <c r="L298" s="232">
        <f t="shared" si="157"/>
        <v>-9.7383720930232565E-2</v>
      </c>
      <c r="M298" s="228" t="s">
        <v>627</v>
      </c>
      <c r="N298" s="225">
        <v>43787</v>
      </c>
      <c r="O298" s="1"/>
      <c r="P298" s="1"/>
      <c r="Q298" s="1"/>
      <c r="R298" s="6" t="s">
        <v>807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45">
        <v>129</v>
      </c>
      <c r="B299" s="246">
        <v>43398</v>
      </c>
      <c r="C299" s="246"/>
      <c r="D299" s="247" t="s">
        <v>109</v>
      </c>
      <c r="E299" s="248" t="s">
        <v>646</v>
      </c>
      <c r="F299" s="248">
        <v>698.5</v>
      </c>
      <c r="G299" s="248"/>
      <c r="H299" s="248">
        <v>890</v>
      </c>
      <c r="I299" s="250">
        <v>890</v>
      </c>
      <c r="J299" s="220" t="s">
        <v>810</v>
      </c>
      <c r="K299" s="221">
        <f t="shared" si="156"/>
        <v>191.5</v>
      </c>
      <c r="L299" s="222">
        <f t="shared" si="157"/>
        <v>0.27415891195418757</v>
      </c>
      <c r="M299" s="217" t="s">
        <v>614</v>
      </c>
      <c r="N299" s="223">
        <v>44328</v>
      </c>
      <c r="O299" s="1"/>
      <c r="P299" s="1"/>
      <c r="Q299" s="1"/>
      <c r="R299" s="6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5">
        <v>130</v>
      </c>
      <c r="B300" s="246">
        <v>42877</v>
      </c>
      <c r="C300" s="246"/>
      <c r="D300" s="247" t="s">
        <v>385</v>
      </c>
      <c r="E300" s="248" t="s">
        <v>646</v>
      </c>
      <c r="F300" s="248">
        <v>127.6</v>
      </c>
      <c r="G300" s="248"/>
      <c r="H300" s="248">
        <v>138</v>
      </c>
      <c r="I300" s="250">
        <v>190</v>
      </c>
      <c r="J300" s="220" t="s">
        <v>811</v>
      </c>
      <c r="K300" s="221">
        <f t="shared" si="156"/>
        <v>10.400000000000006</v>
      </c>
      <c r="L300" s="222">
        <f t="shared" si="157"/>
        <v>8.1504702194357417E-2</v>
      </c>
      <c r="M300" s="217" t="s">
        <v>614</v>
      </c>
      <c r="N300" s="223">
        <v>43774</v>
      </c>
      <c r="O300" s="1"/>
      <c r="P300" s="1"/>
      <c r="Q300" s="1"/>
      <c r="R300" s="6" t="s">
        <v>807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45">
        <v>131</v>
      </c>
      <c r="B301" s="246">
        <v>43158</v>
      </c>
      <c r="C301" s="246"/>
      <c r="D301" s="247" t="s">
        <v>812</v>
      </c>
      <c r="E301" s="248" t="s">
        <v>646</v>
      </c>
      <c r="F301" s="248">
        <v>317</v>
      </c>
      <c r="G301" s="248"/>
      <c r="H301" s="248">
        <v>382.5</v>
      </c>
      <c r="I301" s="250">
        <v>398</v>
      </c>
      <c r="J301" s="220" t="s">
        <v>813</v>
      </c>
      <c r="K301" s="221">
        <f t="shared" si="156"/>
        <v>65.5</v>
      </c>
      <c r="L301" s="222">
        <f t="shared" si="157"/>
        <v>0.20662460567823343</v>
      </c>
      <c r="M301" s="217" t="s">
        <v>614</v>
      </c>
      <c r="N301" s="223">
        <v>44238</v>
      </c>
      <c r="O301" s="1"/>
      <c r="P301" s="1"/>
      <c r="Q301" s="1"/>
      <c r="R301" s="6" t="s">
        <v>807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58">
        <v>132</v>
      </c>
      <c r="B302" s="259">
        <v>43164</v>
      </c>
      <c r="C302" s="259"/>
      <c r="D302" s="260" t="s">
        <v>146</v>
      </c>
      <c r="E302" s="261" t="s">
        <v>646</v>
      </c>
      <c r="F302" s="256">
        <f>510-14.4</f>
        <v>495.6</v>
      </c>
      <c r="G302" s="261"/>
      <c r="H302" s="261">
        <v>350</v>
      </c>
      <c r="I302" s="262">
        <v>672</v>
      </c>
      <c r="J302" s="230" t="s">
        <v>814</v>
      </c>
      <c r="K302" s="231">
        <f t="shared" si="156"/>
        <v>-145.60000000000002</v>
      </c>
      <c r="L302" s="232">
        <f t="shared" si="157"/>
        <v>-0.29378531073446329</v>
      </c>
      <c r="M302" s="228" t="s">
        <v>627</v>
      </c>
      <c r="N302" s="225">
        <v>43887</v>
      </c>
      <c r="O302" s="1"/>
      <c r="P302" s="1"/>
      <c r="Q302" s="1"/>
      <c r="R302" s="6" t="s">
        <v>803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58">
        <v>133</v>
      </c>
      <c r="B303" s="259">
        <v>43237</v>
      </c>
      <c r="C303" s="259"/>
      <c r="D303" s="260" t="s">
        <v>488</v>
      </c>
      <c r="E303" s="261" t="s">
        <v>646</v>
      </c>
      <c r="F303" s="256">
        <v>230.3</v>
      </c>
      <c r="G303" s="261"/>
      <c r="H303" s="261">
        <v>102.5</v>
      </c>
      <c r="I303" s="262">
        <v>348</v>
      </c>
      <c r="J303" s="230" t="s">
        <v>815</v>
      </c>
      <c r="K303" s="231">
        <f t="shared" si="156"/>
        <v>-127.80000000000001</v>
      </c>
      <c r="L303" s="232">
        <f t="shared" si="157"/>
        <v>-0.55492835432045162</v>
      </c>
      <c r="M303" s="228" t="s">
        <v>627</v>
      </c>
      <c r="N303" s="225">
        <v>43896</v>
      </c>
      <c r="O303" s="1"/>
      <c r="P303" s="1"/>
      <c r="Q303" s="1"/>
      <c r="R303" s="6" t="s">
        <v>803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45">
        <v>134</v>
      </c>
      <c r="B304" s="246">
        <v>43258</v>
      </c>
      <c r="C304" s="246"/>
      <c r="D304" s="247" t="s">
        <v>450</v>
      </c>
      <c r="E304" s="248" t="s">
        <v>646</v>
      </c>
      <c r="F304" s="248">
        <f>342.5-5.1</f>
        <v>337.4</v>
      </c>
      <c r="G304" s="248"/>
      <c r="H304" s="248">
        <v>412.5</v>
      </c>
      <c r="I304" s="250">
        <v>439</v>
      </c>
      <c r="J304" s="220" t="s">
        <v>816</v>
      </c>
      <c r="K304" s="221">
        <f t="shared" si="156"/>
        <v>75.100000000000023</v>
      </c>
      <c r="L304" s="222">
        <f t="shared" si="157"/>
        <v>0.22258446947243635</v>
      </c>
      <c r="M304" s="217" t="s">
        <v>614</v>
      </c>
      <c r="N304" s="223">
        <v>44230</v>
      </c>
      <c r="O304" s="1"/>
      <c r="P304" s="1"/>
      <c r="Q304" s="1"/>
      <c r="R304" s="6" t="s">
        <v>807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9">
        <v>135</v>
      </c>
      <c r="B305" s="238">
        <v>43285</v>
      </c>
      <c r="C305" s="238"/>
      <c r="D305" s="239" t="s">
        <v>56</v>
      </c>
      <c r="E305" s="240" t="s">
        <v>646</v>
      </c>
      <c r="F305" s="240">
        <f>127.5-5.53</f>
        <v>121.97</v>
      </c>
      <c r="G305" s="241"/>
      <c r="H305" s="241">
        <v>122.5</v>
      </c>
      <c r="I305" s="241">
        <v>170</v>
      </c>
      <c r="J305" s="242" t="s">
        <v>925</v>
      </c>
      <c r="K305" s="243">
        <f t="shared" si="156"/>
        <v>0.53000000000000114</v>
      </c>
      <c r="L305" s="244">
        <f t="shared" si="157"/>
        <v>4.3453308190538747E-3</v>
      </c>
      <c r="M305" s="240" t="s">
        <v>737</v>
      </c>
      <c r="N305" s="238">
        <v>44431</v>
      </c>
      <c r="O305" s="1"/>
      <c r="P305" s="1"/>
      <c r="Q305" s="1"/>
      <c r="R305" s="6" t="s">
        <v>803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58">
        <v>136</v>
      </c>
      <c r="B306" s="259">
        <v>43294</v>
      </c>
      <c r="C306" s="259"/>
      <c r="D306" s="260" t="s">
        <v>372</v>
      </c>
      <c r="E306" s="261" t="s">
        <v>646</v>
      </c>
      <c r="F306" s="256">
        <v>46.5</v>
      </c>
      <c r="G306" s="261"/>
      <c r="H306" s="261">
        <v>17</v>
      </c>
      <c r="I306" s="262">
        <v>59</v>
      </c>
      <c r="J306" s="230" t="s">
        <v>817</v>
      </c>
      <c r="K306" s="231">
        <f t="shared" ref="K306:K314" si="158">H306-F306</f>
        <v>-29.5</v>
      </c>
      <c r="L306" s="232">
        <f t="shared" ref="L306:L314" si="159">K306/F306</f>
        <v>-0.63440860215053763</v>
      </c>
      <c r="M306" s="228" t="s">
        <v>627</v>
      </c>
      <c r="N306" s="225">
        <v>43887</v>
      </c>
      <c r="O306" s="1"/>
      <c r="P306" s="1"/>
      <c r="Q306" s="1"/>
      <c r="R306" s="6" t="s">
        <v>803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45">
        <v>137</v>
      </c>
      <c r="B307" s="246">
        <v>43396</v>
      </c>
      <c r="C307" s="246"/>
      <c r="D307" s="247" t="s">
        <v>428</v>
      </c>
      <c r="E307" s="248" t="s">
        <v>646</v>
      </c>
      <c r="F307" s="248">
        <v>156.5</v>
      </c>
      <c r="G307" s="248"/>
      <c r="H307" s="248">
        <v>207.5</v>
      </c>
      <c r="I307" s="250">
        <v>191</v>
      </c>
      <c r="J307" s="220" t="s">
        <v>704</v>
      </c>
      <c r="K307" s="221">
        <f t="shared" si="158"/>
        <v>51</v>
      </c>
      <c r="L307" s="222">
        <f t="shared" si="159"/>
        <v>0.32587859424920129</v>
      </c>
      <c r="M307" s="217" t="s">
        <v>614</v>
      </c>
      <c r="N307" s="223">
        <v>44369</v>
      </c>
      <c r="O307" s="1"/>
      <c r="P307" s="1"/>
      <c r="Q307" s="1"/>
      <c r="R307" s="6" t="s">
        <v>803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45">
        <v>138</v>
      </c>
      <c r="B308" s="246">
        <v>43439</v>
      </c>
      <c r="C308" s="246"/>
      <c r="D308" s="247" t="s">
        <v>332</v>
      </c>
      <c r="E308" s="248" t="s">
        <v>646</v>
      </c>
      <c r="F308" s="248">
        <v>259.5</v>
      </c>
      <c r="G308" s="248"/>
      <c r="H308" s="248">
        <v>320</v>
      </c>
      <c r="I308" s="250">
        <v>320</v>
      </c>
      <c r="J308" s="220" t="s">
        <v>704</v>
      </c>
      <c r="K308" s="221">
        <f t="shared" si="158"/>
        <v>60.5</v>
      </c>
      <c r="L308" s="222">
        <f t="shared" si="159"/>
        <v>0.23314065510597304</v>
      </c>
      <c r="M308" s="217" t="s">
        <v>614</v>
      </c>
      <c r="N308" s="223">
        <v>44323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58">
        <v>139</v>
      </c>
      <c r="B309" s="259">
        <v>43439</v>
      </c>
      <c r="C309" s="259"/>
      <c r="D309" s="260" t="s">
        <v>818</v>
      </c>
      <c r="E309" s="261" t="s">
        <v>646</v>
      </c>
      <c r="F309" s="261">
        <v>715</v>
      </c>
      <c r="G309" s="261"/>
      <c r="H309" s="261">
        <v>445</v>
      </c>
      <c r="I309" s="262">
        <v>840</v>
      </c>
      <c r="J309" s="230" t="s">
        <v>819</v>
      </c>
      <c r="K309" s="231">
        <f t="shared" si="158"/>
        <v>-270</v>
      </c>
      <c r="L309" s="232">
        <f t="shared" si="159"/>
        <v>-0.3776223776223776</v>
      </c>
      <c r="M309" s="228" t="s">
        <v>627</v>
      </c>
      <c r="N309" s="225">
        <v>43800</v>
      </c>
      <c r="O309" s="1"/>
      <c r="P309" s="1"/>
      <c r="Q309" s="1"/>
      <c r="R309" s="6" t="s">
        <v>803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5">
        <v>140</v>
      </c>
      <c r="B310" s="246">
        <v>43469</v>
      </c>
      <c r="C310" s="246"/>
      <c r="D310" s="247" t="s">
        <v>159</v>
      </c>
      <c r="E310" s="248" t="s">
        <v>646</v>
      </c>
      <c r="F310" s="248">
        <v>875</v>
      </c>
      <c r="G310" s="248"/>
      <c r="H310" s="248">
        <v>1165</v>
      </c>
      <c r="I310" s="250">
        <v>1185</v>
      </c>
      <c r="J310" s="220" t="s">
        <v>820</v>
      </c>
      <c r="K310" s="221">
        <f t="shared" si="158"/>
        <v>290</v>
      </c>
      <c r="L310" s="222">
        <f t="shared" si="159"/>
        <v>0.33142857142857141</v>
      </c>
      <c r="M310" s="217" t="s">
        <v>614</v>
      </c>
      <c r="N310" s="223">
        <v>43847</v>
      </c>
      <c r="O310" s="1"/>
      <c r="P310" s="1"/>
      <c r="Q310" s="1"/>
      <c r="R310" s="6" t="s">
        <v>803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45">
        <v>141</v>
      </c>
      <c r="B311" s="246">
        <v>43559</v>
      </c>
      <c r="C311" s="246"/>
      <c r="D311" s="247" t="s">
        <v>348</v>
      </c>
      <c r="E311" s="248" t="s">
        <v>646</v>
      </c>
      <c r="F311" s="248">
        <f>387-14.63</f>
        <v>372.37</v>
      </c>
      <c r="G311" s="248"/>
      <c r="H311" s="248">
        <v>490</v>
      </c>
      <c r="I311" s="250">
        <v>490</v>
      </c>
      <c r="J311" s="220" t="s">
        <v>704</v>
      </c>
      <c r="K311" s="221">
        <f t="shared" si="158"/>
        <v>117.63</v>
      </c>
      <c r="L311" s="222">
        <f t="shared" si="159"/>
        <v>0.31589548030185027</v>
      </c>
      <c r="M311" s="217" t="s">
        <v>614</v>
      </c>
      <c r="N311" s="223">
        <v>43850</v>
      </c>
      <c r="O311" s="1"/>
      <c r="P311" s="1"/>
      <c r="Q311" s="1"/>
      <c r="R311" s="6" t="s">
        <v>803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58">
        <v>142</v>
      </c>
      <c r="B312" s="259">
        <v>43578</v>
      </c>
      <c r="C312" s="259"/>
      <c r="D312" s="260" t="s">
        <v>821</v>
      </c>
      <c r="E312" s="261" t="s">
        <v>616</v>
      </c>
      <c r="F312" s="261">
        <v>220</v>
      </c>
      <c r="G312" s="261"/>
      <c r="H312" s="261">
        <v>127.5</v>
      </c>
      <c r="I312" s="262">
        <v>284</v>
      </c>
      <c r="J312" s="230" t="s">
        <v>822</v>
      </c>
      <c r="K312" s="231">
        <f t="shared" si="158"/>
        <v>-92.5</v>
      </c>
      <c r="L312" s="232">
        <f t="shared" si="159"/>
        <v>-0.42045454545454547</v>
      </c>
      <c r="M312" s="228" t="s">
        <v>627</v>
      </c>
      <c r="N312" s="225">
        <v>43896</v>
      </c>
      <c r="O312" s="1"/>
      <c r="P312" s="1"/>
      <c r="Q312" s="1"/>
      <c r="R312" s="6" t="s">
        <v>803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5">
        <v>143</v>
      </c>
      <c r="B313" s="246">
        <v>43622</v>
      </c>
      <c r="C313" s="246"/>
      <c r="D313" s="247" t="s">
        <v>497</v>
      </c>
      <c r="E313" s="248" t="s">
        <v>616</v>
      </c>
      <c r="F313" s="248">
        <v>332.8</v>
      </c>
      <c r="G313" s="248"/>
      <c r="H313" s="248">
        <v>405</v>
      </c>
      <c r="I313" s="250">
        <v>419</v>
      </c>
      <c r="J313" s="220" t="s">
        <v>823</v>
      </c>
      <c r="K313" s="221">
        <f t="shared" si="158"/>
        <v>72.199999999999989</v>
      </c>
      <c r="L313" s="222">
        <f t="shared" si="159"/>
        <v>0.21694711538461534</v>
      </c>
      <c r="M313" s="217" t="s">
        <v>614</v>
      </c>
      <c r="N313" s="223">
        <v>43860</v>
      </c>
      <c r="O313" s="1"/>
      <c r="P313" s="1"/>
      <c r="Q313" s="1"/>
      <c r="R313" s="6" t="s">
        <v>807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9">
        <v>144</v>
      </c>
      <c r="B314" s="238">
        <v>43641</v>
      </c>
      <c r="C314" s="238"/>
      <c r="D314" s="239" t="s">
        <v>152</v>
      </c>
      <c r="E314" s="240" t="s">
        <v>646</v>
      </c>
      <c r="F314" s="240">
        <v>386</v>
      </c>
      <c r="G314" s="241"/>
      <c r="H314" s="241">
        <v>395</v>
      </c>
      <c r="I314" s="241">
        <v>452</v>
      </c>
      <c r="J314" s="242" t="s">
        <v>824</v>
      </c>
      <c r="K314" s="243">
        <f t="shared" si="158"/>
        <v>9</v>
      </c>
      <c r="L314" s="244">
        <f t="shared" si="159"/>
        <v>2.3316062176165803E-2</v>
      </c>
      <c r="M314" s="240" t="s">
        <v>737</v>
      </c>
      <c r="N314" s="238">
        <v>43868</v>
      </c>
      <c r="O314" s="1"/>
      <c r="P314" s="1"/>
      <c r="Q314" s="1"/>
      <c r="R314" s="6" t="s">
        <v>807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9">
        <v>145</v>
      </c>
      <c r="B315" s="238">
        <v>43707</v>
      </c>
      <c r="C315" s="238"/>
      <c r="D315" s="239" t="s">
        <v>132</v>
      </c>
      <c r="E315" s="240" t="s">
        <v>646</v>
      </c>
      <c r="F315" s="240">
        <v>137.5</v>
      </c>
      <c r="G315" s="241"/>
      <c r="H315" s="241">
        <v>138.5</v>
      </c>
      <c r="I315" s="241">
        <v>190</v>
      </c>
      <c r="J315" s="242" t="s">
        <v>859</v>
      </c>
      <c r="K315" s="243">
        <f t="shared" ref="K315" si="160">H315-F315</f>
        <v>1</v>
      </c>
      <c r="L315" s="244">
        <f t="shared" ref="L315" si="161">K315/F315</f>
        <v>7.2727272727272727E-3</v>
      </c>
      <c r="M315" s="240" t="s">
        <v>737</v>
      </c>
      <c r="N315" s="238">
        <v>44432</v>
      </c>
      <c r="O315" s="1"/>
      <c r="P315" s="1"/>
      <c r="Q315" s="1"/>
      <c r="R315" s="6" t="s">
        <v>803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45">
        <v>146</v>
      </c>
      <c r="B316" s="246">
        <v>43731</v>
      </c>
      <c r="C316" s="246"/>
      <c r="D316" s="247" t="s">
        <v>441</v>
      </c>
      <c r="E316" s="248" t="s">
        <v>646</v>
      </c>
      <c r="F316" s="248">
        <v>235</v>
      </c>
      <c r="G316" s="248"/>
      <c r="H316" s="248">
        <v>295</v>
      </c>
      <c r="I316" s="250">
        <v>296</v>
      </c>
      <c r="J316" s="220" t="s">
        <v>825</v>
      </c>
      <c r="K316" s="221">
        <f t="shared" ref="K316:K321" si="162">H316-F316</f>
        <v>60</v>
      </c>
      <c r="L316" s="222">
        <f t="shared" ref="L316:L321" si="163">K316/F316</f>
        <v>0.25531914893617019</v>
      </c>
      <c r="M316" s="217" t="s">
        <v>614</v>
      </c>
      <c r="N316" s="223">
        <v>43844</v>
      </c>
      <c r="O316" s="1"/>
      <c r="P316" s="1"/>
      <c r="Q316" s="1"/>
      <c r="R316" s="6" t="s">
        <v>807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45">
        <v>147</v>
      </c>
      <c r="B317" s="246">
        <v>43752</v>
      </c>
      <c r="C317" s="246"/>
      <c r="D317" s="247" t="s">
        <v>826</v>
      </c>
      <c r="E317" s="248" t="s">
        <v>646</v>
      </c>
      <c r="F317" s="248">
        <v>277.5</v>
      </c>
      <c r="G317" s="248"/>
      <c r="H317" s="248">
        <v>333</v>
      </c>
      <c r="I317" s="250">
        <v>333</v>
      </c>
      <c r="J317" s="220" t="s">
        <v>827</v>
      </c>
      <c r="K317" s="221">
        <f t="shared" si="162"/>
        <v>55.5</v>
      </c>
      <c r="L317" s="222">
        <f t="shared" si="163"/>
        <v>0.2</v>
      </c>
      <c r="M317" s="217" t="s">
        <v>614</v>
      </c>
      <c r="N317" s="223">
        <v>43846</v>
      </c>
      <c r="O317" s="1"/>
      <c r="P317" s="1"/>
      <c r="Q317" s="1"/>
      <c r="R317" s="6" t="s">
        <v>803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45">
        <v>148</v>
      </c>
      <c r="B318" s="246">
        <v>43752</v>
      </c>
      <c r="C318" s="246"/>
      <c r="D318" s="247" t="s">
        <v>828</v>
      </c>
      <c r="E318" s="248" t="s">
        <v>646</v>
      </c>
      <c r="F318" s="248">
        <v>930</v>
      </c>
      <c r="G318" s="248"/>
      <c r="H318" s="248">
        <v>1165</v>
      </c>
      <c r="I318" s="250">
        <v>1200</v>
      </c>
      <c r="J318" s="220" t="s">
        <v>829</v>
      </c>
      <c r="K318" s="221">
        <f t="shared" si="162"/>
        <v>235</v>
      </c>
      <c r="L318" s="222">
        <f t="shared" si="163"/>
        <v>0.25268817204301075</v>
      </c>
      <c r="M318" s="217" t="s">
        <v>614</v>
      </c>
      <c r="N318" s="223">
        <v>43847</v>
      </c>
      <c r="O318" s="1"/>
      <c r="P318" s="1"/>
      <c r="Q318" s="1"/>
      <c r="R318" s="6" t="s">
        <v>807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45">
        <v>149</v>
      </c>
      <c r="B319" s="246">
        <v>43753</v>
      </c>
      <c r="C319" s="246"/>
      <c r="D319" s="247" t="s">
        <v>830</v>
      </c>
      <c r="E319" s="248" t="s">
        <v>646</v>
      </c>
      <c r="F319" s="218">
        <v>111</v>
      </c>
      <c r="G319" s="248"/>
      <c r="H319" s="248">
        <v>141</v>
      </c>
      <c r="I319" s="250">
        <v>141</v>
      </c>
      <c r="J319" s="220" t="s">
        <v>630</v>
      </c>
      <c r="K319" s="221">
        <f t="shared" si="162"/>
        <v>30</v>
      </c>
      <c r="L319" s="222">
        <f t="shared" si="163"/>
        <v>0.27027027027027029</v>
      </c>
      <c r="M319" s="217" t="s">
        <v>614</v>
      </c>
      <c r="N319" s="223">
        <v>44328</v>
      </c>
      <c r="O319" s="1"/>
      <c r="P319" s="1"/>
      <c r="Q319" s="1"/>
      <c r="R319" s="6" t="s">
        <v>807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45">
        <v>150</v>
      </c>
      <c r="B320" s="246">
        <v>43753</v>
      </c>
      <c r="C320" s="246"/>
      <c r="D320" s="247" t="s">
        <v>831</v>
      </c>
      <c r="E320" s="248" t="s">
        <v>646</v>
      </c>
      <c r="F320" s="218">
        <v>296</v>
      </c>
      <c r="G320" s="248"/>
      <c r="H320" s="248">
        <v>370</v>
      </c>
      <c r="I320" s="250">
        <v>370</v>
      </c>
      <c r="J320" s="220" t="s">
        <v>704</v>
      </c>
      <c r="K320" s="221">
        <f t="shared" si="162"/>
        <v>74</v>
      </c>
      <c r="L320" s="222">
        <f t="shared" si="163"/>
        <v>0.25</v>
      </c>
      <c r="M320" s="217" t="s">
        <v>614</v>
      </c>
      <c r="N320" s="223">
        <v>43853</v>
      </c>
      <c r="O320" s="1"/>
      <c r="P320" s="1"/>
      <c r="Q320" s="1"/>
      <c r="R320" s="6" t="s">
        <v>807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45">
        <v>151</v>
      </c>
      <c r="B321" s="246">
        <v>43754</v>
      </c>
      <c r="C321" s="246"/>
      <c r="D321" s="247" t="s">
        <v>832</v>
      </c>
      <c r="E321" s="248" t="s">
        <v>646</v>
      </c>
      <c r="F321" s="218">
        <v>300</v>
      </c>
      <c r="G321" s="248"/>
      <c r="H321" s="248">
        <v>382.5</v>
      </c>
      <c r="I321" s="250">
        <v>344</v>
      </c>
      <c r="J321" s="220" t="s">
        <v>833</v>
      </c>
      <c r="K321" s="221">
        <f t="shared" si="162"/>
        <v>82.5</v>
      </c>
      <c r="L321" s="222">
        <f t="shared" si="163"/>
        <v>0.27500000000000002</v>
      </c>
      <c r="M321" s="217" t="s">
        <v>614</v>
      </c>
      <c r="N321" s="223">
        <v>44238</v>
      </c>
      <c r="O321" s="1"/>
      <c r="P321" s="1"/>
      <c r="Q321" s="1"/>
      <c r="R321" s="6" t="s">
        <v>807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64">
        <v>152</v>
      </c>
      <c r="B322" s="265">
        <v>43832</v>
      </c>
      <c r="C322" s="265"/>
      <c r="D322" s="266" t="s">
        <v>834</v>
      </c>
      <c r="E322" s="56" t="s">
        <v>646</v>
      </c>
      <c r="F322" s="267" t="s">
        <v>835</v>
      </c>
      <c r="G322" s="56"/>
      <c r="H322" s="56"/>
      <c r="I322" s="268">
        <v>590</v>
      </c>
      <c r="J322" s="263" t="s">
        <v>617</v>
      </c>
      <c r="K322" s="263"/>
      <c r="L322" s="269"/>
      <c r="M322" s="270" t="s">
        <v>617</v>
      </c>
      <c r="N322" s="271"/>
      <c r="O322" s="1"/>
      <c r="P322" s="1"/>
      <c r="Q322" s="1"/>
      <c r="R322" s="6" t="s">
        <v>807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45">
        <v>153</v>
      </c>
      <c r="B323" s="246">
        <v>43966</v>
      </c>
      <c r="C323" s="246"/>
      <c r="D323" s="247" t="s">
        <v>72</v>
      </c>
      <c r="E323" s="248" t="s">
        <v>646</v>
      </c>
      <c r="F323" s="218">
        <v>67.5</v>
      </c>
      <c r="G323" s="248"/>
      <c r="H323" s="248">
        <v>86</v>
      </c>
      <c r="I323" s="250">
        <v>86</v>
      </c>
      <c r="J323" s="220" t="s">
        <v>836</v>
      </c>
      <c r="K323" s="221">
        <f t="shared" ref="K323:K330" si="164">H323-F323</f>
        <v>18.5</v>
      </c>
      <c r="L323" s="222">
        <f t="shared" ref="L323:L330" si="165">K323/F323</f>
        <v>0.27407407407407408</v>
      </c>
      <c r="M323" s="217" t="s">
        <v>614</v>
      </c>
      <c r="N323" s="223">
        <v>44008</v>
      </c>
      <c r="O323" s="1"/>
      <c r="P323" s="1"/>
      <c r="Q323" s="1"/>
      <c r="R323" s="6" t="s">
        <v>807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45">
        <v>154</v>
      </c>
      <c r="B324" s="246">
        <v>44035</v>
      </c>
      <c r="C324" s="246"/>
      <c r="D324" s="247" t="s">
        <v>496</v>
      </c>
      <c r="E324" s="248" t="s">
        <v>646</v>
      </c>
      <c r="F324" s="218">
        <v>231</v>
      </c>
      <c r="G324" s="248"/>
      <c r="H324" s="248">
        <v>281</v>
      </c>
      <c r="I324" s="250">
        <v>281</v>
      </c>
      <c r="J324" s="220" t="s">
        <v>704</v>
      </c>
      <c r="K324" s="221">
        <f t="shared" si="164"/>
        <v>50</v>
      </c>
      <c r="L324" s="222">
        <f t="shared" si="165"/>
        <v>0.21645021645021645</v>
      </c>
      <c r="M324" s="217" t="s">
        <v>614</v>
      </c>
      <c r="N324" s="223">
        <v>44358</v>
      </c>
      <c r="O324" s="1"/>
      <c r="P324" s="1"/>
      <c r="Q324" s="1"/>
      <c r="R324" s="6" t="s">
        <v>807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45">
        <v>155</v>
      </c>
      <c r="B325" s="246">
        <v>44092</v>
      </c>
      <c r="C325" s="246"/>
      <c r="D325" s="247" t="s">
        <v>417</v>
      </c>
      <c r="E325" s="248" t="s">
        <v>646</v>
      </c>
      <c r="F325" s="248">
        <v>206</v>
      </c>
      <c r="G325" s="248"/>
      <c r="H325" s="248">
        <v>248</v>
      </c>
      <c r="I325" s="250">
        <v>248</v>
      </c>
      <c r="J325" s="220" t="s">
        <v>704</v>
      </c>
      <c r="K325" s="221">
        <f t="shared" si="164"/>
        <v>42</v>
      </c>
      <c r="L325" s="222">
        <f t="shared" si="165"/>
        <v>0.20388349514563106</v>
      </c>
      <c r="M325" s="217" t="s">
        <v>614</v>
      </c>
      <c r="N325" s="223">
        <v>44214</v>
      </c>
      <c r="O325" s="1"/>
      <c r="P325" s="1"/>
      <c r="Q325" s="1"/>
      <c r="R325" s="6" t="s">
        <v>807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45">
        <v>156</v>
      </c>
      <c r="B326" s="246">
        <v>44140</v>
      </c>
      <c r="C326" s="246"/>
      <c r="D326" s="247" t="s">
        <v>417</v>
      </c>
      <c r="E326" s="248" t="s">
        <v>646</v>
      </c>
      <c r="F326" s="248">
        <v>182.5</v>
      </c>
      <c r="G326" s="248"/>
      <c r="H326" s="248">
        <v>248</v>
      </c>
      <c r="I326" s="250">
        <v>248</v>
      </c>
      <c r="J326" s="220" t="s">
        <v>704</v>
      </c>
      <c r="K326" s="221">
        <f t="shared" si="164"/>
        <v>65.5</v>
      </c>
      <c r="L326" s="222">
        <f t="shared" si="165"/>
        <v>0.35890410958904112</v>
      </c>
      <c r="M326" s="217" t="s">
        <v>614</v>
      </c>
      <c r="N326" s="223">
        <v>44214</v>
      </c>
      <c r="O326" s="1"/>
      <c r="P326" s="1"/>
      <c r="Q326" s="1"/>
      <c r="R326" s="6" t="s">
        <v>807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45">
        <v>157</v>
      </c>
      <c r="B327" s="246">
        <v>44140</v>
      </c>
      <c r="C327" s="246"/>
      <c r="D327" s="247" t="s">
        <v>332</v>
      </c>
      <c r="E327" s="248" t="s">
        <v>646</v>
      </c>
      <c r="F327" s="248">
        <v>247.5</v>
      </c>
      <c r="G327" s="248"/>
      <c r="H327" s="248">
        <v>320</v>
      </c>
      <c r="I327" s="250">
        <v>320</v>
      </c>
      <c r="J327" s="220" t="s">
        <v>704</v>
      </c>
      <c r="K327" s="221">
        <f t="shared" si="164"/>
        <v>72.5</v>
      </c>
      <c r="L327" s="222">
        <f t="shared" si="165"/>
        <v>0.29292929292929293</v>
      </c>
      <c r="M327" s="217" t="s">
        <v>614</v>
      </c>
      <c r="N327" s="223">
        <v>44323</v>
      </c>
      <c r="O327" s="1"/>
      <c r="P327" s="1"/>
      <c r="Q327" s="1"/>
      <c r="R327" s="6" t="s">
        <v>807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45">
        <v>158</v>
      </c>
      <c r="B328" s="246">
        <v>44140</v>
      </c>
      <c r="C328" s="246"/>
      <c r="D328" s="247" t="s">
        <v>273</v>
      </c>
      <c r="E328" s="248" t="s">
        <v>646</v>
      </c>
      <c r="F328" s="218">
        <v>925</v>
      </c>
      <c r="G328" s="248"/>
      <c r="H328" s="248">
        <v>1095</v>
      </c>
      <c r="I328" s="250">
        <v>1093</v>
      </c>
      <c r="J328" s="220" t="s">
        <v>837</v>
      </c>
      <c r="K328" s="221">
        <f t="shared" si="164"/>
        <v>170</v>
      </c>
      <c r="L328" s="222">
        <f t="shared" si="165"/>
        <v>0.18378378378378379</v>
      </c>
      <c r="M328" s="217" t="s">
        <v>614</v>
      </c>
      <c r="N328" s="223">
        <v>44201</v>
      </c>
      <c r="O328" s="1"/>
      <c r="P328" s="1"/>
      <c r="Q328" s="1"/>
      <c r="R328" s="6" t="s">
        <v>807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45">
        <v>159</v>
      </c>
      <c r="B329" s="246">
        <v>44140</v>
      </c>
      <c r="C329" s="246"/>
      <c r="D329" s="247" t="s">
        <v>348</v>
      </c>
      <c r="E329" s="248" t="s">
        <v>646</v>
      </c>
      <c r="F329" s="218">
        <v>332.5</v>
      </c>
      <c r="G329" s="248"/>
      <c r="H329" s="248">
        <v>393</v>
      </c>
      <c r="I329" s="250">
        <v>406</v>
      </c>
      <c r="J329" s="220" t="s">
        <v>838</v>
      </c>
      <c r="K329" s="221">
        <f t="shared" si="164"/>
        <v>60.5</v>
      </c>
      <c r="L329" s="222">
        <f t="shared" si="165"/>
        <v>0.18195488721804512</v>
      </c>
      <c r="M329" s="217" t="s">
        <v>614</v>
      </c>
      <c r="N329" s="223">
        <v>44256</v>
      </c>
      <c r="O329" s="1"/>
      <c r="P329" s="1"/>
      <c r="Q329" s="1"/>
      <c r="R329" s="6" t="s">
        <v>807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45">
        <v>160</v>
      </c>
      <c r="B330" s="246">
        <v>44141</v>
      </c>
      <c r="C330" s="246"/>
      <c r="D330" s="247" t="s">
        <v>496</v>
      </c>
      <c r="E330" s="248" t="s">
        <v>646</v>
      </c>
      <c r="F330" s="218">
        <v>231</v>
      </c>
      <c r="G330" s="248"/>
      <c r="H330" s="248">
        <v>281</v>
      </c>
      <c r="I330" s="250">
        <v>281</v>
      </c>
      <c r="J330" s="220" t="s">
        <v>704</v>
      </c>
      <c r="K330" s="221">
        <f t="shared" si="164"/>
        <v>50</v>
      </c>
      <c r="L330" s="222">
        <f t="shared" si="165"/>
        <v>0.21645021645021645</v>
      </c>
      <c r="M330" s="217" t="s">
        <v>614</v>
      </c>
      <c r="N330" s="223">
        <v>44358</v>
      </c>
      <c r="O330" s="1"/>
      <c r="P330" s="1"/>
      <c r="Q330" s="1"/>
      <c r="R330" s="6" t="s">
        <v>807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72">
        <v>161</v>
      </c>
      <c r="B331" s="265">
        <v>44187</v>
      </c>
      <c r="C331" s="265"/>
      <c r="D331" s="266" t="s">
        <v>469</v>
      </c>
      <c r="E331" s="56" t="s">
        <v>646</v>
      </c>
      <c r="F331" s="267" t="s">
        <v>839</v>
      </c>
      <c r="G331" s="56"/>
      <c r="H331" s="56"/>
      <c r="I331" s="268">
        <v>239</v>
      </c>
      <c r="J331" s="263" t="s">
        <v>617</v>
      </c>
      <c r="K331" s="263"/>
      <c r="L331" s="269"/>
      <c r="M331" s="270"/>
      <c r="N331" s="271"/>
      <c r="O331" s="1"/>
      <c r="P331" s="1"/>
      <c r="Q331" s="1"/>
      <c r="R331" s="6" t="s">
        <v>807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72">
        <v>162</v>
      </c>
      <c r="B332" s="265">
        <v>44258</v>
      </c>
      <c r="C332" s="265"/>
      <c r="D332" s="266" t="s">
        <v>834</v>
      </c>
      <c r="E332" s="56" t="s">
        <v>646</v>
      </c>
      <c r="F332" s="267" t="s">
        <v>835</v>
      </c>
      <c r="G332" s="56"/>
      <c r="H332" s="56"/>
      <c r="I332" s="268">
        <v>590</v>
      </c>
      <c r="J332" s="263" t="s">
        <v>617</v>
      </c>
      <c r="K332" s="263"/>
      <c r="L332" s="269"/>
      <c r="M332" s="270"/>
      <c r="N332" s="271"/>
      <c r="O332" s="1"/>
      <c r="P332" s="1"/>
      <c r="R332" s="6" t="s">
        <v>807</v>
      </c>
    </row>
    <row r="333" spans="1:26" ht="12.75" customHeight="1">
      <c r="A333" s="245">
        <v>163</v>
      </c>
      <c r="B333" s="246">
        <v>44274</v>
      </c>
      <c r="C333" s="246"/>
      <c r="D333" s="247" t="s">
        <v>348</v>
      </c>
      <c r="E333" s="248" t="s">
        <v>646</v>
      </c>
      <c r="F333" s="218">
        <v>355</v>
      </c>
      <c r="G333" s="248"/>
      <c r="H333" s="248">
        <v>422.5</v>
      </c>
      <c r="I333" s="250">
        <v>420</v>
      </c>
      <c r="J333" s="220" t="s">
        <v>840</v>
      </c>
      <c r="K333" s="221">
        <f t="shared" ref="K333:K335" si="166">H333-F333</f>
        <v>67.5</v>
      </c>
      <c r="L333" s="222">
        <f t="shared" ref="L333:L335" si="167">K333/F333</f>
        <v>0.19014084507042253</v>
      </c>
      <c r="M333" s="217" t="s">
        <v>614</v>
      </c>
      <c r="N333" s="223">
        <v>44361</v>
      </c>
      <c r="O333" s="1"/>
      <c r="R333" s="273" t="s">
        <v>807</v>
      </c>
    </row>
    <row r="334" spans="1:26" ht="12.75" customHeight="1">
      <c r="A334" s="245">
        <v>164</v>
      </c>
      <c r="B334" s="246">
        <v>44295</v>
      </c>
      <c r="C334" s="246"/>
      <c r="D334" s="247" t="s">
        <v>841</v>
      </c>
      <c r="E334" s="248" t="s">
        <v>646</v>
      </c>
      <c r="F334" s="218">
        <v>555</v>
      </c>
      <c r="G334" s="248"/>
      <c r="H334" s="248">
        <v>663</v>
      </c>
      <c r="I334" s="250">
        <v>663</v>
      </c>
      <c r="J334" s="220" t="s">
        <v>842</v>
      </c>
      <c r="K334" s="221">
        <f t="shared" si="166"/>
        <v>108</v>
      </c>
      <c r="L334" s="222">
        <f t="shared" si="167"/>
        <v>0.19459459459459461</v>
      </c>
      <c r="M334" s="217" t="s">
        <v>614</v>
      </c>
      <c r="N334" s="223">
        <v>44321</v>
      </c>
      <c r="O334" s="1"/>
      <c r="P334" s="1"/>
      <c r="Q334" s="1"/>
      <c r="R334" s="273" t="s">
        <v>807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45">
        <v>165</v>
      </c>
      <c r="B335" s="246">
        <v>44308</v>
      </c>
      <c r="C335" s="246"/>
      <c r="D335" s="247" t="s">
        <v>385</v>
      </c>
      <c r="E335" s="248" t="s">
        <v>646</v>
      </c>
      <c r="F335" s="218">
        <v>126.5</v>
      </c>
      <c r="G335" s="248"/>
      <c r="H335" s="248">
        <v>155</v>
      </c>
      <c r="I335" s="250">
        <v>155</v>
      </c>
      <c r="J335" s="220" t="s">
        <v>704</v>
      </c>
      <c r="K335" s="221">
        <f t="shared" si="166"/>
        <v>28.5</v>
      </c>
      <c r="L335" s="222">
        <f t="shared" si="167"/>
        <v>0.22529644268774704</v>
      </c>
      <c r="M335" s="217" t="s">
        <v>614</v>
      </c>
      <c r="N335" s="223">
        <v>44362</v>
      </c>
      <c r="O335" s="1"/>
      <c r="R335" s="273" t="s">
        <v>807</v>
      </c>
    </row>
    <row r="336" spans="1:26" ht="12.75" customHeight="1">
      <c r="A336" s="272">
        <v>166</v>
      </c>
      <c r="B336" s="265">
        <v>44368</v>
      </c>
      <c r="C336" s="265"/>
      <c r="D336" s="266" t="s">
        <v>404</v>
      </c>
      <c r="E336" s="56" t="s">
        <v>646</v>
      </c>
      <c r="F336" s="267" t="s">
        <v>843</v>
      </c>
      <c r="G336" s="56"/>
      <c r="H336" s="56"/>
      <c r="I336" s="268">
        <v>344</v>
      </c>
      <c r="J336" s="263" t="s">
        <v>617</v>
      </c>
      <c r="K336" s="272"/>
      <c r="L336" s="265"/>
      <c r="M336" s="265"/>
      <c r="N336" s="266"/>
      <c r="O336" s="1"/>
      <c r="R336" s="273" t="s">
        <v>807</v>
      </c>
    </row>
    <row r="337" spans="1:18" ht="12.75" customHeight="1">
      <c r="A337" s="272">
        <v>167</v>
      </c>
      <c r="B337" s="265">
        <v>44368</v>
      </c>
      <c r="C337" s="265"/>
      <c r="D337" s="266" t="s">
        <v>496</v>
      </c>
      <c r="E337" s="56" t="s">
        <v>646</v>
      </c>
      <c r="F337" s="267" t="s">
        <v>844</v>
      </c>
      <c r="G337" s="56"/>
      <c r="H337" s="56"/>
      <c r="I337" s="268">
        <v>320</v>
      </c>
      <c r="J337" s="263" t="s">
        <v>617</v>
      </c>
      <c r="K337" s="272"/>
      <c r="L337" s="265"/>
      <c r="M337" s="265"/>
      <c r="N337" s="266"/>
      <c r="O337" s="44"/>
      <c r="R337" s="273" t="s">
        <v>807</v>
      </c>
    </row>
    <row r="338" spans="1:18" ht="12.75" customHeight="1">
      <c r="A338" s="272">
        <v>168</v>
      </c>
      <c r="B338" s="265">
        <v>44406</v>
      </c>
      <c r="C338" s="265"/>
      <c r="D338" s="266" t="s">
        <v>385</v>
      </c>
      <c r="E338" s="56" t="s">
        <v>646</v>
      </c>
      <c r="F338" s="267" t="s">
        <v>849</v>
      </c>
      <c r="G338" s="56"/>
      <c r="H338" s="56"/>
      <c r="I338" s="56">
        <v>200</v>
      </c>
      <c r="J338" s="263" t="s">
        <v>617</v>
      </c>
      <c r="K338" s="272"/>
      <c r="L338" s="265"/>
      <c r="M338" s="265"/>
      <c r="N338" s="266"/>
      <c r="O338" s="44"/>
      <c r="R338" s="273" t="s">
        <v>807</v>
      </c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273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273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273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273"/>
    </row>
    <row r="343" spans="1:18" ht="12.75" customHeight="1">
      <c r="A343" s="272"/>
      <c r="B343" s="274" t="s">
        <v>845</v>
      </c>
      <c r="F343" s="59"/>
      <c r="G343" s="59"/>
      <c r="H343" s="59"/>
      <c r="I343" s="59"/>
      <c r="J343" s="44"/>
      <c r="K343" s="59"/>
      <c r="L343" s="59"/>
      <c r="M343" s="59"/>
      <c r="O343" s="44"/>
      <c r="R343" s="273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1:18" ht="12.75" customHeight="1">
      <c r="A353" s="275"/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1:18" ht="12.75" customHeight="1">
      <c r="A354" s="275"/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1:18" ht="12.75" customHeight="1">
      <c r="A355" s="56"/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1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1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1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1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1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1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1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1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1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1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1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1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1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</sheetData>
  <autoFilter ref="R1:R351"/>
  <mergeCells count="14">
    <mergeCell ref="O130:O131"/>
    <mergeCell ref="P130:P131"/>
    <mergeCell ref="A130:A131"/>
    <mergeCell ref="B130:B131"/>
    <mergeCell ref="J130:J131"/>
    <mergeCell ref="M130:M131"/>
    <mergeCell ref="N130:N131"/>
    <mergeCell ref="O85:O86"/>
    <mergeCell ref="P85:P86"/>
    <mergeCell ref="A85:A86"/>
    <mergeCell ref="B85:B86"/>
    <mergeCell ref="J85:J86"/>
    <mergeCell ref="M85:M86"/>
    <mergeCell ref="N85:N86"/>
  </mergeCells>
  <pageMargins left="0.7" right="0.7" top="0.75" bottom="0.75" header="0.3" footer="0.3"/>
  <pageSetup orientation="portrait" r:id="rId1"/>
  <ignoredErrors>
    <ignoredError sqref="K120 K123 K126 K105 K102 K94 K68 K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2021-09-21T02:44:58Z</dcterms:modified>
</cp:coreProperties>
</file>