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F&amp;O)'!$R$1:$R$349</definedName>
  </definedNames>
  <calcPr calcId="124519"/>
</workbook>
</file>

<file path=xl/calcChain.xml><?xml version="1.0" encoding="utf-8"?>
<calcChain xmlns="http://schemas.openxmlformats.org/spreadsheetml/2006/main">
  <c r="H10" i="6"/>
  <c r="L102"/>
  <c r="K102"/>
  <c r="L100"/>
  <c r="K100"/>
  <c r="K119"/>
  <c r="M119" s="1"/>
  <c r="M128"/>
  <c r="I129"/>
  <c r="I128"/>
  <c r="L55"/>
  <c r="K55"/>
  <c r="L59"/>
  <c r="K59"/>
  <c r="L54"/>
  <c r="K54"/>
  <c r="M54" s="1"/>
  <c r="L58"/>
  <c r="K58"/>
  <c r="M58" s="1"/>
  <c r="K136"/>
  <c r="M136" s="1"/>
  <c r="K131"/>
  <c r="M131" s="1"/>
  <c r="K132"/>
  <c r="M132" s="1"/>
  <c r="L98"/>
  <c r="K98"/>
  <c r="K121"/>
  <c r="M121" s="1"/>
  <c r="K134"/>
  <c r="M134" s="1"/>
  <c r="K133"/>
  <c r="M133" s="1"/>
  <c r="K130"/>
  <c r="M130" s="1"/>
  <c r="L93"/>
  <c r="K93"/>
  <c r="L53"/>
  <c r="K53"/>
  <c r="L56"/>
  <c r="K56"/>
  <c r="L51"/>
  <c r="K51"/>
  <c r="M51" s="1"/>
  <c r="L33"/>
  <c r="K33"/>
  <c r="M33" s="1"/>
  <c r="L18"/>
  <c r="K18"/>
  <c r="M18" s="1"/>
  <c r="L95"/>
  <c r="K95"/>
  <c r="L92"/>
  <c r="K92"/>
  <c r="L96"/>
  <c r="K96"/>
  <c r="M96" s="1"/>
  <c r="L81"/>
  <c r="K81"/>
  <c r="L19"/>
  <c r="K19"/>
  <c r="M19" s="1"/>
  <c r="K333"/>
  <c r="L333" s="1"/>
  <c r="K332"/>
  <c r="L332" s="1"/>
  <c r="K331"/>
  <c r="L331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19"/>
  <c r="L319" s="1"/>
  <c r="K318"/>
  <c r="L318" s="1"/>
  <c r="K317"/>
  <c r="L317" s="1"/>
  <c r="K316"/>
  <c r="L316" s="1"/>
  <c r="K315"/>
  <c r="L315" s="1"/>
  <c r="K314"/>
  <c r="L314" s="1"/>
  <c r="K312"/>
  <c r="L312" s="1"/>
  <c r="K311"/>
  <c r="L311" s="1"/>
  <c r="K310"/>
  <c r="L310" s="1"/>
  <c r="K309"/>
  <c r="L309" s="1"/>
  <c r="F309"/>
  <c r="L308"/>
  <c r="K308"/>
  <c r="L307"/>
  <c r="K307"/>
  <c r="L306"/>
  <c r="K306"/>
  <c r="L305"/>
  <c r="K305"/>
  <c r="L304"/>
  <c r="K304"/>
  <c r="F303"/>
  <c r="K302"/>
  <c r="L302" s="1"/>
  <c r="F302"/>
  <c r="L301"/>
  <c r="K301"/>
  <c r="F300"/>
  <c r="K300" s="1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2"/>
  <c r="L282" s="1"/>
  <c r="K281"/>
  <c r="L281" s="1"/>
  <c r="K280"/>
  <c r="L280" s="1"/>
  <c r="F280"/>
  <c r="L279"/>
  <c r="K279"/>
  <c r="L276"/>
  <c r="K276"/>
  <c r="L275"/>
  <c r="K275"/>
  <c r="L274"/>
  <c r="K274"/>
  <c r="L271"/>
  <c r="K271"/>
  <c r="L270"/>
  <c r="K270"/>
  <c r="L269"/>
  <c r="K269"/>
  <c r="L268"/>
  <c r="K268"/>
  <c r="L267"/>
  <c r="K267"/>
  <c r="L266"/>
  <c r="K266"/>
  <c r="L264"/>
  <c r="K264"/>
  <c r="L263"/>
  <c r="K263"/>
  <c r="L262"/>
  <c r="K262"/>
  <c r="L261"/>
  <c r="K261"/>
  <c r="L260"/>
  <c r="K260"/>
  <c r="L259"/>
  <c r="K259"/>
  <c r="L258"/>
  <c r="K258"/>
  <c r="L257"/>
  <c r="K257"/>
  <c r="L256"/>
  <c r="K256"/>
  <c r="K254"/>
  <c r="L254" s="1"/>
  <c r="L252"/>
  <c r="K252"/>
  <c r="K250"/>
  <c r="L250" s="1"/>
  <c r="L248"/>
  <c r="K248"/>
  <c r="K247"/>
  <c r="L247" s="1"/>
  <c r="L246"/>
  <c r="K246"/>
  <c r="K244"/>
  <c r="L244" s="1"/>
  <c r="L243"/>
  <c r="K243"/>
  <c r="K242"/>
  <c r="L242" s="1"/>
  <c r="K24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F232"/>
  <c r="H231"/>
  <c r="K231" s="1"/>
  <c r="L231" s="1"/>
  <c r="K228"/>
  <c r="L228" s="1"/>
  <c r="K227"/>
  <c r="L227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H197"/>
  <c r="F196"/>
  <c r="K196" s="1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27"/>
  <c r="M127" s="1"/>
  <c r="K126"/>
  <c r="M126" s="1"/>
  <c r="K125"/>
  <c r="M125" s="1"/>
  <c r="K124"/>
  <c r="M124" s="1"/>
  <c r="K123"/>
  <c r="M123" s="1"/>
  <c r="K122"/>
  <c r="M122" s="1"/>
  <c r="K120"/>
  <c r="M120" s="1"/>
  <c r="K118"/>
  <c r="M118" s="1"/>
  <c r="K117"/>
  <c r="M117" s="1"/>
  <c r="M115"/>
  <c r="M114"/>
  <c r="K114"/>
  <c r="M112"/>
  <c r="L94"/>
  <c r="K94"/>
  <c r="M94" s="1"/>
  <c r="M91"/>
  <c r="L91"/>
  <c r="K91"/>
  <c r="L90"/>
  <c r="K90"/>
  <c r="M90" s="1"/>
  <c r="L89"/>
  <c r="K89"/>
  <c r="M89" s="1"/>
  <c r="L88"/>
  <c r="M88" s="1"/>
  <c r="K88"/>
  <c r="M87"/>
  <c r="L87"/>
  <c r="K87"/>
  <c r="L86"/>
  <c r="K86"/>
  <c r="M86" s="1"/>
  <c r="L85"/>
  <c r="K85"/>
  <c r="M85" s="1"/>
  <c r="L84"/>
  <c r="M84" s="1"/>
  <c r="K84"/>
  <c r="M83"/>
  <c r="L83"/>
  <c r="K83"/>
  <c r="L82"/>
  <c r="K82"/>
  <c r="M82" s="1"/>
  <c r="L80"/>
  <c r="K80"/>
  <c r="M80" s="1"/>
  <c r="L79"/>
  <c r="M79" s="1"/>
  <c r="K79"/>
  <c r="L78"/>
  <c r="K78"/>
  <c r="M78" s="1"/>
  <c r="L77"/>
  <c r="K77"/>
  <c r="M77" s="1"/>
  <c r="L76"/>
  <c r="K76"/>
  <c r="M76" s="1"/>
  <c r="L75"/>
  <c r="K75"/>
  <c r="L74"/>
  <c r="K74"/>
  <c r="M74" s="1"/>
  <c r="L73"/>
  <c r="K73"/>
  <c r="M73" s="1"/>
  <c r="L72"/>
  <c r="K72"/>
  <c r="M72" s="1"/>
  <c r="L52"/>
  <c r="M52" s="1"/>
  <c r="K52"/>
  <c r="L50"/>
  <c r="K50"/>
  <c r="M50" s="1"/>
  <c r="L49"/>
  <c r="K49"/>
  <c r="M49" s="1"/>
  <c r="L48"/>
  <c r="K48"/>
  <c r="M48" s="1"/>
  <c r="L47"/>
  <c r="M47" s="1"/>
  <c r="K47"/>
  <c r="L46"/>
  <c r="K46"/>
  <c r="M46" s="1"/>
  <c r="L45"/>
  <c r="K45"/>
  <c r="M45" s="1"/>
  <c r="L44"/>
  <c r="K44"/>
  <c r="M44" s="1"/>
  <c r="L43"/>
  <c r="K43"/>
  <c r="M43" s="1"/>
  <c r="M42"/>
  <c r="L42"/>
  <c r="K42"/>
  <c r="L41"/>
  <c r="K41"/>
  <c r="M41" s="1"/>
  <c r="L40"/>
  <c r="K40"/>
  <c r="M40" s="1"/>
  <c r="L39"/>
  <c r="K39"/>
  <c r="M39" s="1"/>
  <c r="L38"/>
  <c r="K38"/>
  <c r="M38" s="1"/>
  <c r="L36"/>
  <c r="K36"/>
  <c r="M36" s="1"/>
  <c r="L35"/>
  <c r="K35"/>
  <c r="M35" s="1"/>
  <c r="M34"/>
  <c r="L34"/>
  <c r="K34"/>
  <c r="M16"/>
  <c r="L16"/>
  <c r="K16"/>
  <c r="L14"/>
  <c r="K14"/>
  <c r="M14" s="1"/>
  <c r="L12"/>
  <c r="K12"/>
  <c r="M12" s="1"/>
  <c r="L11"/>
  <c r="K11"/>
  <c r="M11" s="1"/>
  <c r="L10"/>
  <c r="K10"/>
  <c r="M7"/>
  <c r="D7" i="5"/>
  <c r="K6" i="4"/>
  <c r="K6" i="3"/>
  <c r="L6" i="2"/>
  <c r="M102" i="6" l="1"/>
  <c r="M10"/>
  <c r="M100"/>
  <c r="M59"/>
  <c r="M55"/>
  <c r="M93"/>
  <c r="M98"/>
  <c r="M56"/>
  <c r="M53"/>
  <c r="M95"/>
  <c r="M92"/>
  <c r="M75"/>
  <c r="M81"/>
</calcChain>
</file>

<file path=xl/sharedStrings.xml><?xml version="1.0" encoding="utf-8"?>
<sst xmlns="http://schemas.openxmlformats.org/spreadsheetml/2006/main" count="3416" uniqueCount="1212">
  <si>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</si>
  <si>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</si>
  <si>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</si>
  <si>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</si>
  <si>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</si>
  <si>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</si>
  <si>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</si>
  <si>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</si>
  <si>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</si>
  <si>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</si>
  <si>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</si>
  <si>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</si>
  <si>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</si>
  <si>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</si>
  <si>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</si>
  <si>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</si>
  <si>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</si>
  <si>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</si>
  <si>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</si>
  <si>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</si>
  <si>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</si>
  <si>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</si>
  <si>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</si>
  <si>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</si>
  <si>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</si>
  <si>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</si>
  <si>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</si>
  <si>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</si>
  <si>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</si>
  <si>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</si>
  <si>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</si>
  <si>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</si>
  <si>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</si>
  <si>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</si>
  <si>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</si>
  <si>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</si>
  <si>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</si>
  <si>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</si>
  <si>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</si>
  <si>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</si>
  <si>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</si>
  <si>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</si>
  <si>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</si>
  <si>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</si>
  <si>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</si>
  <si>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</si>
  <si>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</si>
  <si>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</si>
  <si>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</si>
  <si>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</si>
  <si>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</si>
  <si>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</si>
  <si>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</si>
  <si>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</si>
  <si>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</si>
  <si>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</si>
  <si>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</si>
  <si>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</si>
  <si>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</si>
  <si>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</si>
  <si>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</si>
  <si>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</si>
  <si>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</si>
  <si>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</si>
  <si>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</si>
  <si>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</si>
  <si>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</si>
  <si>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</si>
  <si>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</si>
  <si>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</si>
  <si>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</si>
  <si>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</si>
  <si>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</si>
  <si>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</si>
  <si>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</si>
  <si>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</si>
  <si>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</si>
  <si>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</si>
  <si>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</si>
  <si>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</si>
  <si>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</si>
  <si>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</si>
  <si>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</si>
  <si>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</si>
  <si>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</si>
  <si>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</si>
  <si>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</si>
  <si>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</si>
  <si>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</si>
  <si>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</si>
  <si>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</si>
  <si>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</si>
  <si>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</si>
  <si>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</si>
  <si>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</si>
  <si>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</si>
  <si>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</si>
  <si>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</si>
  <si>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</si>
  <si>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</si>
  <si>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</si>
  <si>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</si>
  <si>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</si>
  <si>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</si>
  <si>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</si>
  <si>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</si>
  <si>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</si>
  <si>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</si>
  <si>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</si>
  <si>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</si>
  <si>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</si>
  <si>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</si>
  <si>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</si>
  <si>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</si>
  <si>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</si>
  <si>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</si>
  <si>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</si>
  <si>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</si>
  <si>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</si>
  <si>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</si>
  <si>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</si>
  <si>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</si>
  <si>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</si>
  <si>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</si>
  <si>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</si>
  <si>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</si>
  <si>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</si>
  <si>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</si>
  <si>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</si>
  <si>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</si>
  <si>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</si>
  <si>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</si>
  <si>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</si>
  <si>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</si>
  <si>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</si>
  <si>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</si>
  <si>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</si>
  <si>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</si>
  <si>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</si>
  <si>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</si>
  <si>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</si>
  <si>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</si>
  <si>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</si>
  <si>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</si>
  <si>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</si>
  <si>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</si>
  <si>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</si>
  <si>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</si>
  <si>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</si>
  <si>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</si>
  <si>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</si>
  <si>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</si>
  <si>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</si>
  <si>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</si>
  <si>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</si>
  <si>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</si>
  <si>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</si>
  <si>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</si>
  <si>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</si>
  <si>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</si>
  <si>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</si>
  <si>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</si>
  <si>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</si>
  <si>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</si>
  <si>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</si>
  <si>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</si>
  <si>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</si>
  <si>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</si>
  <si>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</si>
  <si>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</si>
  <si>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</si>
  <si>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</si>
  <si>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</si>
  <si>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</si>
  <si>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</si>
  <si>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</si>
  <si>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</si>
  <si>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</si>
  <si>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</si>
  <si>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</si>
  <si>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</si>
  <si>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</si>
  <si>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</si>
  <si>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</si>
  <si>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</si>
  <si>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</si>
  <si>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</si>
  <si>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</si>
  <si>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</si>
  <si>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</si>
  <si>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</si>
  <si>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</si>
  <si>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</si>
  <si>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</si>
  <si>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</si>
  <si>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</si>
  <si>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</si>
  <si>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</si>
  <si>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</si>
  <si>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</si>
  <si>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</si>
  <si>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</si>
  <si>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</si>
  <si>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</si>
  <si>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</si>
  <si>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</si>
  <si>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</si>
  <si>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</si>
  <si>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</si>
  <si>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</si>
  <si>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</si>
  <si>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</si>
  <si>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</si>
  <si>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</si>
  <si>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</si>
  <si>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</si>
  <si>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</si>
  <si>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</si>
  <si>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</si>
  <si>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</si>
  <si>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</si>
  <si>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</si>
  <si>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</si>
  <si>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</si>
  <si>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</si>
  <si>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</si>
  <si>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</si>
  <si>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</si>
  <si>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</si>
  <si>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</si>
  <si>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</si>
  <si>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</si>
  <si>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</si>
  <si>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</si>
  <si>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</si>
  <si>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</si>
  <si>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</si>
  <si>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</si>
  <si>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</si>
  <si>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</si>
  <si>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</si>
  <si>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</si>
  <si>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</si>
  <si>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</si>
  <si>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</si>
  <si>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</si>
  <si>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</si>
  <si>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</si>
  <si>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</si>
  <si>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</si>
  <si>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</si>
  <si>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</si>
  <si>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</si>
  <si>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</si>
  <si>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</si>
  <si>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</si>
  <si>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</si>
  <si>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</si>
  <si>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</si>
  <si>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</si>
  <si>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</si>
  <si>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</si>
  <si>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</si>
  <si>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</si>
  <si>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</si>
  <si>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</si>
  <si>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</si>
  <si>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</si>
  <si>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</si>
  <si>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</si>
  <si>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</si>
  <si>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</si>
  <si>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</si>
  <si>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</si>
  <si>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</si>
  <si>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</si>
  <si>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</si>
  <si>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</si>
  <si>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</si>
  <si>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</si>
  <si>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</si>
  <si>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</si>
  <si>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</si>
  <si>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</si>
  <si>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</si>
  <si>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</si>
  <si>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</si>
  <si>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</si>
  <si>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</si>
  <si>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</si>
  <si>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</si>
  <si>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</si>
  <si>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</si>
  <si>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</si>
  <si>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</si>
  <si>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</si>
  <si>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</si>
  <si>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</si>
  <si>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</si>
  <si>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</si>
  <si>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</si>
  <si>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</si>
  <si>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</si>
  <si>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</si>
  <si>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</si>
  <si>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</si>
  <si>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</si>
  <si>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</si>
  <si>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</si>
  <si>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</si>
  <si>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</si>
  <si>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</si>
  <si>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</si>
  <si>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</si>
  <si>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</si>
  <si>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</si>
  <si>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</si>
  <si>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</si>
  <si>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</si>
  <si>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</si>
  <si>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</si>
  <si>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</si>
  <si>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</si>
  <si>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</si>
  <si>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</si>
  <si>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</si>
  <si>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</si>
  <si>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</si>
  <si>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</si>
  <si>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</si>
  <si>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</si>
  <si>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</si>
  <si>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</si>
  <si>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</si>
  <si>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</si>
  <si>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</si>
  <si>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</si>
  <si>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</si>
  <si>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</si>
  <si>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</si>
  <si>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</si>
  <si>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</si>
  <si>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</si>
  <si>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</si>
  <si>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</si>
  <si>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</si>
  <si>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</si>
  <si>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</si>
  <si>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</si>
  <si>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</si>
  <si>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</si>
  <si>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</si>
  <si>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</si>
  <si>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</si>
  <si>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</si>
  <si>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</si>
  <si>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</si>
  <si>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</si>
  <si>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</si>
  <si>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</si>
  <si>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</si>
  <si>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</si>
  <si>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</si>
  <si>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</si>
  <si>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</si>
  <si>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</si>
  <si>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</si>
  <si>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</si>
  <si>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</si>
  <si>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</si>
  <si>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</si>
  <si>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</si>
  <si>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</si>
  <si>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</si>
  <si>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</si>
  <si>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</si>
  <si>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</si>
  <si>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</si>
  <si>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</si>
  <si>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</si>
  <si>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</si>
  <si>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</si>
  <si>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</si>
  <si>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</si>
  <si>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</si>
  <si>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</si>
  <si>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</si>
  <si>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</si>
  <si>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</si>
  <si>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</si>
  <si>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</si>
  <si>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</si>
  <si>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</si>
  <si>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</si>
  <si>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</si>
  <si>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</si>
  <si>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</si>
  <si>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</si>
  <si>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</si>
  <si>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</si>
  <si>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</si>
  <si>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</si>
  <si>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</si>
  <si>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</si>
  <si>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</si>
  <si>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</si>
  <si>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</si>
  <si>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</si>
  <si>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</si>
  <si>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</si>
  <si>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</si>
  <si>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</si>
  <si>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</si>
  <si>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</si>
  <si>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</si>
  <si>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</si>
  <si>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</si>
  <si>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</si>
  <si>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</si>
  <si>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</si>
  <si>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</si>
  <si>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</si>
  <si>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</si>
  <si>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</si>
  <si>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</si>
  <si>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</si>
  <si>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</si>
  <si>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</si>
  <si>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</si>
  <si>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</si>
  <si>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</si>
  <si>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</si>
  <si>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</si>
  <si>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</si>
  <si>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</si>
  <si>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</si>
  <si>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</si>
  <si>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</si>
  <si>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</si>
  <si>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</si>
  <si>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</si>
  <si>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</si>
  <si>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</si>
  <si>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</si>
  <si>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</si>
  <si>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</si>
  <si>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</si>
  <si>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</si>
  <si>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</si>
  <si>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</si>
  <si>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</si>
  <si>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</si>
  <si>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</si>
  <si>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</si>
  <si>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</si>
  <si>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</si>
  <si>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</si>
  <si>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</si>
  <si>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</si>
  <si>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</si>
  <si>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</si>
  <si>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</si>
  <si>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</si>
  <si>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</si>
  <si>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</si>
  <si>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</si>
  <si>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</si>
  <si>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</si>
  <si>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</si>
  <si>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</si>
  <si>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</si>
  <si>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</si>
  <si>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</si>
  <si>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</si>
  <si>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</si>
  <si>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</si>
  <si>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</si>
  <si>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</si>
  <si>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</si>
  <si>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</si>
  <si>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</si>
  <si>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</si>
  <si>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</si>
  <si>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</si>
  <si>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</si>
  <si>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</si>
  <si>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</si>
  <si>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</si>
  <si>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</si>
  <si>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</si>
  <si>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</si>
  <si>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</si>
  <si>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</si>
  <si>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</si>
  <si>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</si>
  <si>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</si>
  <si>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</si>
  <si>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</si>
  <si>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</si>
  <si>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</si>
  <si>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</si>
  <si>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</si>
  <si>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</si>
  <si>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</si>
  <si>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</si>
  <si>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</si>
  <si>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</si>
  <si>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</si>
  <si>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</si>
  <si>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</si>
  <si>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</si>
  <si>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</si>
  <si>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</si>
  <si>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</si>
  <si>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</si>
  <si>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</si>
  <si>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</si>
  <si>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</si>
  <si>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</si>
  <si>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</si>
  <si>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</si>
  <si>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</si>
  <si>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</si>
  <si>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</si>
  <si>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</si>
  <si>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</si>
  <si>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</si>
  <si>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</si>
  <si>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</si>
  <si>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</si>
  <si>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</si>
  <si>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</si>
  <si>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</si>
  <si>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</si>
  <si>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</si>
  <si>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</si>
  <si>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</si>
  <si>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</si>
  <si>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</si>
  <si>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</si>
  <si>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</si>
  <si>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</si>
  <si>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</si>
  <si>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</si>
  <si>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</si>
  <si>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</si>
  <si>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</si>
  <si>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</si>
  <si>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</si>
  <si>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</si>
  <si>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</si>
  <si>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</si>
  <si>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</si>
  <si>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</si>
  <si>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</si>
  <si>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</si>
  <si>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</si>
  <si>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</si>
  <si>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</si>
  <si>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</si>
  <si>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</si>
  <si>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</si>
  <si>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</si>
  <si>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</si>
  <si>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</si>
  <si>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</si>
  <si>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</si>
  <si>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</si>
  <si>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</si>
  <si>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</si>
  <si>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</si>
  <si>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</si>
  <si>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</si>
  <si>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</si>
  <si>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</si>
  <si>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</si>
  <si>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</si>
  <si>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</si>
  <si>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</si>
  <si>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</si>
  <si>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</si>
  <si>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</si>
  <si>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</si>
  <si>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</si>
  <si>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</si>
  <si>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</si>
  <si>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</si>
  <si>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</si>
  <si>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</si>
  <si>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</si>
  <si>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</si>
  <si>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</si>
  <si>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</si>
  <si>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</si>
  <si>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</si>
  <si>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</si>
  <si>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</si>
  <si>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</si>
  <si>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</si>
  <si>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</si>
  <si>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OLGA TRADING PRIVATE LIMITED</t>
  </si>
  <si>
    <t>ALPHA LEON ENTERPRISES LLP</t>
  </si>
  <si>
    <t>NSE</t>
  </si>
  <si>
    <t>GRAVITON RESEARCH CAPITAL LLP</t>
  </si>
  <si>
    <t>XTX MARKETS LLP</t>
  </si>
  <si>
    <t>NK SECURITIES RESEARCH PRIVATE LIMITED</t>
  </si>
  <si>
    <t>QE SECURITIES</t>
  </si>
  <si>
    <t>BSE Limited</t>
  </si>
  <si>
    <t>MBL  &amp; CO. LIMITED</t>
  </si>
  <si>
    <t>VERTOZ</t>
  </si>
  <si>
    <t>Vertoz Advertising Ltd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</si>
  <si>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</si>
  <si>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</si>
  <si>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</si>
  <si>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</si>
  <si>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</si>
  <si>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</si>
  <si>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</si>
  <si>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</si>
  <si>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</si>
  <si>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</si>
  <si>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</si>
  <si>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</si>
  <si>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</si>
  <si>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</si>
  <si>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</si>
  <si>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</si>
  <si>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Successful</t>
  </si>
  <si>
    <t>H</t>
  </si>
  <si>
    <t>Buy</t>
  </si>
  <si>
    <t>3100-3200</t>
  </si>
  <si>
    <t>Profit of Rs.130/-</t>
  </si>
  <si>
    <t>590-610</t>
  </si>
  <si>
    <t>Part Profit of Rs.21.5/-</t>
  </si>
  <si>
    <t>2965-2985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</si>
  <si>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</si>
  <si>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</si>
  <si>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</si>
  <si>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</si>
  <si>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</si>
  <si>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</si>
  <si>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</si>
  <si>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</si>
  <si>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1190-1205</t>
  </si>
  <si>
    <t>1300-1350</t>
  </si>
  <si>
    <t>950-970</t>
  </si>
  <si>
    <t>180-185</t>
  </si>
  <si>
    <t>847-857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</si>
  <si>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</si>
  <si>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</si>
  <si>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</si>
  <si>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</si>
  <si>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</si>
  <si>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</si>
  <si>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</si>
  <si>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</si>
  <si>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</si>
  <si>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</si>
  <si>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</si>
  <si>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</si>
  <si>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</si>
  <si>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</si>
  <si>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</si>
  <si>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</si>
  <si>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</si>
  <si>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</si>
  <si>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1595-1601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</si>
  <si>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</si>
  <si>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</si>
  <si>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</si>
  <si>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</si>
  <si>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</si>
  <si>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</si>
  <si>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</si>
  <si>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</si>
  <si>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</si>
  <si>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</si>
  <si>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</si>
  <si>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</si>
  <si>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</si>
  <si>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</si>
  <si>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</si>
  <si>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</si>
  <si>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</si>
  <si>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</si>
  <si>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</si>
  <si>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</si>
  <si>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</si>
  <si>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</si>
  <si>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</si>
  <si>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</si>
  <si>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</si>
  <si>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</si>
  <si>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</si>
  <si>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</si>
  <si>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</si>
  <si>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</si>
  <si>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</si>
  <si>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</si>
  <si>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</si>
  <si>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</si>
  <si>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</si>
  <si>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</si>
  <si>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</si>
  <si>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</si>
  <si>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</si>
  <si>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</si>
  <si>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</si>
  <si>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</si>
  <si>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</si>
  <si>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</si>
  <si>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</si>
  <si>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</si>
  <si>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</si>
  <si>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</si>
  <si>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</si>
  <si>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</si>
  <si>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</si>
  <si>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</si>
  <si>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</si>
  <si>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</si>
  <si>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</si>
  <si>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</si>
  <si>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</si>
  <si>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</si>
  <si>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</si>
  <si>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</si>
  <si>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</si>
  <si>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</si>
  <si>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</si>
  <si>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</si>
  <si>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</si>
  <si>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</si>
  <si>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</si>
  <si>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</si>
  <si>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</si>
  <si>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</si>
  <si>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</si>
  <si>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</si>
  <si>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</si>
  <si>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</si>
  <si>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</si>
  <si>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</si>
  <si>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</si>
  <si>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</si>
  <si>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</si>
  <si>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</si>
  <si>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</si>
  <si>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</si>
  <si>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</si>
  <si>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</si>
  <si>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</si>
  <si>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</si>
  <si>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</si>
  <si>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</si>
  <si>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</si>
  <si>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</si>
  <si>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</si>
  <si>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</si>
  <si>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</si>
  <si>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</si>
  <si>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</si>
  <si>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</si>
  <si>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</si>
  <si>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</si>
  <si>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</si>
  <si>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</si>
  <si>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</si>
  <si>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</si>
  <si>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</si>
  <si>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</si>
  <si>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</si>
  <si>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</si>
  <si>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</si>
  <si>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</si>
  <si>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</si>
  <si>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</si>
  <si>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</si>
  <si>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</si>
  <si>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</si>
  <si>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</si>
  <si>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</si>
  <si>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</si>
  <si>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</si>
  <si>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</si>
  <si>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</si>
  <si>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</si>
  <si>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</si>
  <si>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</si>
  <si>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</si>
  <si>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</si>
  <si>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</si>
  <si>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</si>
  <si>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</si>
  <si>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</si>
  <si>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</si>
  <si>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</si>
  <si>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</si>
  <si>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</si>
  <si>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</si>
  <si>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</si>
  <si>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</si>
  <si>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</si>
  <si>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</si>
  <si>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</si>
  <si>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</si>
  <si>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</si>
  <si>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</si>
  <si>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</si>
  <si>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</si>
  <si>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</si>
  <si>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</si>
  <si>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</si>
  <si>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</si>
  <si>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</si>
  <si>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</si>
  <si>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</si>
  <si>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</si>
  <si>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</si>
  <si>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</si>
  <si>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</si>
  <si>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</si>
  <si>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</si>
  <si>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</si>
  <si>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</si>
  <si>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</si>
  <si>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</si>
  <si>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</si>
  <si>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</si>
  <si>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</si>
  <si>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</si>
  <si>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</si>
  <si>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</si>
  <si>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</si>
  <si>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</si>
  <si>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</si>
  <si>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</si>
  <si>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</si>
  <si>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</si>
  <si>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</si>
  <si>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</si>
  <si>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</si>
  <si>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</si>
  <si>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</si>
  <si>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</si>
  <si>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</si>
  <si>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</si>
  <si>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</si>
  <si>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</si>
  <si>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</si>
  <si>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</si>
  <si>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</si>
  <si>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</si>
  <si>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</si>
  <si>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</si>
  <si>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</si>
  <si>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</si>
  <si>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</si>
  <si>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</si>
  <si>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</si>
  <si>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</si>
  <si>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</si>
  <si>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</si>
  <si>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</si>
  <si>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</si>
  <si>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</si>
  <si>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</si>
  <si>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</si>
  <si>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</si>
  <si>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</si>
  <si>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</si>
  <si>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</si>
  <si>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</si>
  <si>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</si>
  <si>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</si>
  <si>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</si>
  <si>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</si>
  <si>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</si>
  <si>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</si>
  <si>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</si>
  <si>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</si>
  <si>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</si>
  <si>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</si>
  <si>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</si>
  <si>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</si>
  <si>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</si>
  <si>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</si>
  <si>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</si>
  <si>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</si>
  <si>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</si>
  <si>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</si>
  <si>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</si>
  <si>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</si>
  <si>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</si>
  <si>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</si>
  <si>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</si>
  <si>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</si>
  <si>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</si>
  <si>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</si>
  <si>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</si>
  <si>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</si>
  <si>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</si>
  <si>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</si>
  <si>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</si>
  <si>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</si>
  <si>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</si>
  <si>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</si>
  <si>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</si>
  <si>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</si>
  <si>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</si>
  <si>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</si>
  <si>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</si>
  <si>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</si>
  <si>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</si>
  <si>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</si>
  <si>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</si>
  <si>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</si>
  <si>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</si>
  <si>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</si>
  <si>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</si>
  <si>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</si>
  <si>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</si>
  <si>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</si>
  <si>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</si>
  <si>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</si>
  <si>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</si>
  <si>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</si>
  <si>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</si>
  <si>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</si>
  <si>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</si>
  <si>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</si>
  <si>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</si>
  <si>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</si>
  <si>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</si>
  <si>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</si>
  <si>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</si>
  <si>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</si>
  <si>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</si>
  <si>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</si>
  <si>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</si>
  <si>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</si>
  <si>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</si>
  <si>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</si>
  <si>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</si>
  <si>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</si>
  <si>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</si>
  <si>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</si>
  <si>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</si>
  <si>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</si>
  <si>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</si>
  <si>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</si>
  <si>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</si>
  <si>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</si>
  <si>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</si>
  <si>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</si>
  <si>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</si>
  <si>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</si>
  <si>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</si>
  <si>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</si>
  <si>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</si>
  <si>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</si>
  <si>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</si>
  <si>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</si>
  <si>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</si>
  <si>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</si>
  <si>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</si>
  <si>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</si>
  <si>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</si>
  <si>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</si>
  <si>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</si>
  <si>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</si>
  <si>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</si>
  <si>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</si>
  <si>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</si>
  <si>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</si>
  <si>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</si>
  <si>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</si>
  <si>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</si>
  <si>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</si>
  <si>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</si>
  <si>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</si>
  <si>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</si>
  <si>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</si>
  <si>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</si>
  <si>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</si>
  <si>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</si>
  <si>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</si>
  <si>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</si>
  <si>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</si>
  <si>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2415-2425</t>
  </si>
  <si>
    <t>SIEMENS JUL FUT</t>
  </si>
  <si>
    <t>Justdial Ltd.</t>
  </si>
  <si>
    <t>UFO</t>
  </si>
  <si>
    <t>UFO Moviez India Ltd.</t>
  </si>
  <si>
    <t>Profit of Rs.50/-</t>
  </si>
  <si>
    <t>235-240</t>
  </si>
  <si>
    <t xml:space="preserve">ACC </t>
  </si>
  <si>
    <t>600-610</t>
  </si>
  <si>
    <t>666-669</t>
  </si>
  <si>
    <t>700-710</t>
  </si>
  <si>
    <t>Profit of Rs.2.40/-</t>
  </si>
  <si>
    <t>Loss of Rs.1.70/-</t>
  </si>
  <si>
    <t>Profit of Rs.0.50/-</t>
  </si>
  <si>
    <t xml:space="preserve">TCS JUL FUT </t>
  </si>
  <si>
    <t>3200-3210</t>
  </si>
  <si>
    <t>Profit of Rs.30.5/-</t>
  </si>
  <si>
    <t>MUKUL MAHESHWARI (HUF)</t>
  </si>
  <si>
    <t>MAHACORP</t>
  </si>
  <si>
    <t>OSIAJEE</t>
  </si>
  <si>
    <t>RIBATEX</t>
  </si>
  <si>
    <t>GAURAV DOSHI</t>
  </si>
  <si>
    <t>EMMBI</t>
  </si>
  <si>
    <t>Emmbi Industries Ltd</t>
  </si>
  <si>
    <t>BANKNIFTY 15 JUL 35900 CE*</t>
  </si>
  <si>
    <t>BANKNIFTY 22 JUL 35900 CE</t>
  </si>
  <si>
    <t>Profit of Rs.1.40/-</t>
  </si>
  <si>
    <t>ITC 225 CE AUG</t>
  </si>
  <si>
    <t>2-2.5</t>
  </si>
  <si>
    <t>4-5.0</t>
  </si>
  <si>
    <t>NIFTY 15900 PE 22-JUL</t>
  </si>
  <si>
    <t>110-130</t>
  </si>
  <si>
    <t>Profit of Rs.18/-</t>
  </si>
  <si>
    <t>AUROPHARMA JUL FUT</t>
  </si>
  <si>
    <t>969-971</t>
  </si>
  <si>
    <t>1000-1010</t>
  </si>
  <si>
    <t>Profit of Rs.0.95/-</t>
  </si>
  <si>
    <t>KHADIM</t>
  </si>
  <si>
    <t>PRAVEG</t>
  </si>
  <si>
    <t>VIKASECO</t>
  </si>
  <si>
    <t>BOMDYEING</t>
  </si>
  <si>
    <t>Bombay Dyeing &amp; Mfg Co.</t>
  </si>
  <si>
    <t>DECCANCE</t>
  </si>
  <si>
    <t>Deccan Cements Ltd</t>
  </si>
  <si>
    <t>GOODLUCK</t>
  </si>
  <si>
    <t>Goodluck India Limited</t>
  </si>
  <si>
    <t>Indiabulls Real Estate Li</t>
  </si>
  <si>
    <t>LIBERTSHOE</t>
  </si>
  <si>
    <t>Liberty Shoes Ltd</t>
  </si>
  <si>
    <t>RPPINFRA</t>
  </si>
  <si>
    <t>R.P.P. Infra Projects Ltd</t>
  </si>
  <si>
    <t>Vikas EcoTech Limited</t>
  </si>
  <si>
    <t>ZEN SECURITIES LIMITED</t>
  </si>
  <si>
    <t>STEELCITY</t>
  </si>
  <si>
    <t>Steel City Securities Lim</t>
  </si>
  <si>
    <t>ADESH VENTURES LLP</t>
  </si>
  <si>
    <t>SANGHVI ASSOCIATES</t>
  </si>
  <si>
    <t>VISHWARAJ</t>
  </si>
  <si>
    <t>Vishwaraj Sugar Ind Ltd</t>
  </si>
  <si>
    <t>Loss of Rs.6.5/-</t>
  </si>
  <si>
    <t>Loss of Rs.10/-</t>
  </si>
  <si>
    <t>Loss of Rs.135/-</t>
  </si>
  <si>
    <t>Profit of Rs.0.85/-</t>
  </si>
  <si>
    <t>ASIANPAINT JUL FUT</t>
  </si>
  <si>
    <t>1800-1810</t>
  </si>
  <si>
    <t>2975-2980</t>
  </si>
  <si>
    <t>3050-3060</t>
  </si>
  <si>
    <t>Loss of Rs.44/-</t>
  </si>
  <si>
    <t>545-550</t>
  </si>
  <si>
    <t>620-640</t>
  </si>
  <si>
    <t>Profit of Rs.42.25/-</t>
  </si>
  <si>
    <t>Profit of Rs.19/-</t>
  </si>
  <si>
    <t>ANUPAM</t>
  </si>
  <si>
    <t>VANRAJ DADBHAI KAHOR</t>
  </si>
  <si>
    <t>ASHSI</t>
  </si>
  <si>
    <t>CONSORTIUM CAPITAL PRIVATE LIMITED</t>
  </si>
  <si>
    <t>DHANLABH CONSULTANCY PRIVATE LIMITED</t>
  </si>
  <si>
    <t>ASTRAMICRO</t>
  </si>
  <si>
    <t>ADROIT FINANCIAL SERVICES PRIVATE LIMITED</t>
  </si>
  <si>
    <t>HRTI PRIVATE LIMITED</t>
  </si>
  <si>
    <t>BIOGEN</t>
  </si>
  <si>
    <t>TOPGAIN FINANCE PRIVATE LIMITED</t>
  </si>
  <si>
    <t>PARESH DHIRAJLAL SHAH</t>
  </si>
  <si>
    <t>CLLIMITED</t>
  </si>
  <si>
    <t>SWARUPGUCHHAIT</t>
  </si>
  <si>
    <t>HOLANI RAGHAV</t>
  </si>
  <si>
    <t>DEVHARI</t>
  </si>
  <si>
    <t>VINOD MORARJI SAVLA (HUF)</t>
  </si>
  <si>
    <t>RASIK MORARJI SAVLA (HUF)</t>
  </si>
  <si>
    <t>EARUM</t>
  </si>
  <si>
    <t>HEENABANE SANJAYBHAI SOLANKI</t>
  </si>
  <si>
    <t>EDSL</t>
  </si>
  <si>
    <t>NITPREET RANDHAWA</t>
  </si>
  <si>
    <t>ARTMAN DEALCOM PVT LTD</t>
  </si>
  <si>
    <t>ELLORATRAD</t>
  </si>
  <si>
    <t>JIGAR KISHOR SAVLA</t>
  </si>
  <si>
    <t>GAL</t>
  </si>
  <si>
    <t>SOLEONE TRADELINKS PRIVATE LIMITED</t>
  </si>
  <si>
    <t>GARWAMAR</t>
  </si>
  <si>
    <t>ANSHUL KETAN KARANI</t>
  </si>
  <si>
    <t>SHREE RANISATI TANDHANDASJI ESTATE PRIVATE LIMITED</t>
  </si>
  <si>
    <t>GTV</t>
  </si>
  <si>
    <t>KANDAGATLA SAMBAMURTHY</t>
  </si>
  <si>
    <t>PLUTUS CAPITAL MANAGEMENT LLP</t>
  </si>
  <si>
    <t>IISL</t>
  </si>
  <si>
    <t>BHATIA VATSAL RITESH</t>
  </si>
  <si>
    <t>KINTU RITESHKUMAR BHATIYA</t>
  </si>
  <si>
    <t>RITESHKUMAR CHINUBHAI BHATIYA</t>
  </si>
  <si>
    <t>RUTANSHU BHASKARBHAI VYAS</t>
  </si>
  <si>
    <t>GODHAR RAJENDRA GANGARAM</t>
  </si>
  <si>
    <t>INDSUCR</t>
  </si>
  <si>
    <t>ISHITADR</t>
  </si>
  <si>
    <t>MOHAN DEEP CHANDIRAMANI HUF</t>
  </si>
  <si>
    <t>NARENDRAKUMAR BHAGWANDAS GUPTA</t>
  </si>
  <si>
    <t>TREE LINE ASIA MASTER FUND (SINGAPORE) PTE LIMITED</t>
  </si>
  <si>
    <t>PLUTUS WEALTH MANAGEMENT LLP</t>
  </si>
  <si>
    <t>MNIL</t>
  </si>
  <si>
    <t>HEENA BATRA</t>
  </si>
  <si>
    <t>KABIR SHRAN DAGAR</t>
  </si>
  <si>
    <t>DEEPAK KUMAR</t>
  </si>
  <si>
    <t>REKHA DAGAR</t>
  </si>
  <si>
    <t>MRCEXIM</t>
  </si>
  <si>
    <t>ASHOKKUMAR BHAGIRATHI TIWARI</t>
  </si>
  <si>
    <t>NAVODAYENT</t>
  </si>
  <si>
    <t>PRATIKBHIMRAJBHOJ</t>
  </si>
  <si>
    <t>ONTIC</t>
  </si>
  <si>
    <t>JAGDISH S SHAH (HUF)</t>
  </si>
  <si>
    <t>ANUPAM GUPTA HUF</t>
  </si>
  <si>
    <t>ACVC FOREX PRIVATE LIMITED</t>
  </si>
  <si>
    <t>OZONEWORLD</t>
  </si>
  <si>
    <t>ARUN DASHRATHBHAI PRAJAPATI</t>
  </si>
  <si>
    <t>DEEP YOGESHBHAI PATEL</t>
  </si>
  <si>
    <t>HARISHBHAI BUDDHDEV</t>
  </si>
  <si>
    <t>RCL</t>
  </si>
  <si>
    <t>KARAN PAL SINGH</t>
  </si>
  <si>
    <t>ABHISHEK CHOUDHARY</t>
  </si>
  <si>
    <t>SMRUTHIORG</t>
  </si>
  <si>
    <t>SOLIMAC</t>
  </si>
  <si>
    <t>TAPANFATTUWASNIK</t>
  </si>
  <si>
    <t>SVPHOUSING</t>
  </si>
  <si>
    <t>R N FINANCE LIMITED</t>
  </si>
  <si>
    <t>VIPUL FINVEST LTD</t>
  </si>
  <si>
    <t>TIAANC</t>
  </si>
  <si>
    <t>JAYANTA RAY CHOUDHURY</t>
  </si>
  <si>
    <t>SILVERTOSS SHOPPERS PVT LTD</t>
  </si>
  <si>
    <t>TUNITEX</t>
  </si>
  <si>
    <t>VISESHINFO</t>
  </si>
  <si>
    <t>GLOBE FINCAP LIMITED</t>
  </si>
  <si>
    <t>VRFILMS</t>
  </si>
  <si>
    <t>MADHUSUDHAN GUNDA</t>
  </si>
  <si>
    <t>ZENIFIB</t>
  </si>
  <si>
    <t>NAGARAJA NAIDU VADLAMUDI</t>
  </si>
  <si>
    <t>ZICOM</t>
  </si>
  <si>
    <t>IDBI BANK LIMITED</t>
  </si>
  <si>
    <t>ARCHIES</t>
  </si>
  <si>
    <t>Archies Limited</t>
  </si>
  <si>
    <t>VAIBHAV DOSHI</t>
  </si>
  <si>
    <t>BAJAJHIND</t>
  </si>
  <si>
    <t>Bajaj Hindustan Sugar Ltd</t>
  </si>
  <si>
    <t>CHETAN RASIKLAL SHAH</t>
  </si>
  <si>
    <t>AAKRAYA TECHNOLOGY AND RESEARCH LLP</t>
  </si>
  <si>
    <t>VAIBHAV STOCK AND DERIVATIVES BROKING PRIVATE LIMITED</t>
  </si>
  <si>
    <t>CLEAN</t>
  </si>
  <si>
    <t>Clean Science &amp; Tech Ltd</t>
  </si>
  <si>
    <t>NOMURA INDIA INVESTMENT FUND MOTHER FUND - THE MTBJ AC NOMURA INDIA INVES FD</t>
  </si>
  <si>
    <t>Everest Industries Limite</t>
  </si>
  <si>
    <t>GRINFRA</t>
  </si>
  <si>
    <t>G R Infraprojects Limited</t>
  </si>
  <si>
    <t>THENOMURATRUSTANDBANKINGCO.LTDASTHETRUSTEEOFNOMURAINDIASTOCKMOTHERFUND</t>
  </si>
  <si>
    <t>KABRAEXTRU</t>
  </si>
  <si>
    <t>Kabra Extrus Technik Ltd</t>
  </si>
  <si>
    <t>SEETHA  KUMARI</t>
  </si>
  <si>
    <t>Multi Commodity Exchange</t>
  </si>
  <si>
    <t>MOKSH</t>
  </si>
  <si>
    <t>Moksh Ornaments Limited</t>
  </si>
  <si>
    <t>SANDEEP AGARWAL</t>
  </si>
  <si>
    <t>RAMASTEEL</t>
  </si>
  <si>
    <t>Rama Steel Tubes Limited</t>
  </si>
  <si>
    <t>NIRAJ RAJNIKANT SHAH</t>
  </si>
  <si>
    <t>ROLLT</t>
  </si>
  <si>
    <t>Rollatainers Limited</t>
  </si>
  <si>
    <t>ASHWIN KAMDAR (HUF)</t>
  </si>
  <si>
    <t>DEVADOSS VEDAPUDI  NARASIMHAN</t>
  </si>
  <si>
    <t>W L D INVESTMENT PVT LTD</t>
  </si>
  <si>
    <t>SWARNIM COMMOSALE PVT LTD</t>
  </si>
  <si>
    <t>WHEELERS DEVELOPERS PRIVATE LIMITED</t>
  </si>
  <si>
    <t>BABA BHOOTHNATH EXIM PRIVATE LIMITED</t>
  </si>
  <si>
    <t>SALONA</t>
  </si>
  <si>
    <t>Salona Cotspin Ltd.</t>
  </si>
  <si>
    <t>MANMOHAN CHAUHAN</t>
  </si>
  <si>
    <t>SILGO</t>
  </si>
  <si>
    <t>Silgo Retail Limited</t>
  </si>
  <si>
    <t>GAUTAM KUMAR CHORDIA</t>
  </si>
  <si>
    <t>VANITA CHORDIA</t>
  </si>
  <si>
    <t>TARMAT</t>
  </si>
  <si>
    <t>Tarmat Limited</t>
  </si>
  <si>
    <t>Transport Corporation of</t>
  </si>
  <si>
    <t>HDFC MUTUAL FUND A/C HDFC SMALL CAP FUND</t>
  </si>
  <si>
    <t>VIKASLIFE</t>
  </si>
  <si>
    <t>Vikas Lifecare Limited</t>
  </si>
  <si>
    <t>Visesh Infotecnics Limite</t>
  </si>
  <si>
    <t>SATHIAMURTHI .</t>
  </si>
  <si>
    <t>TCG FUNDS FUND 1 A/C  TCG FUNDS FUND 1</t>
  </si>
  <si>
    <t>XCHANGING</t>
  </si>
  <si>
    <t>Xchanging Solutions Ltd</t>
  </si>
  <si>
    <t>Zicom Electronic Security</t>
  </si>
  <si>
    <t>ALGOQUANT FINANCIALS LLP</t>
  </si>
  <si>
    <t>MITTAL</t>
  </si>
  <si>
    <t>Mittal Life Style Limited</t>
  </si>
  <si>
    <t>CHOICE EQUITY BROKING PRIVATE LIMITED</t>
  </si>
  <si>
    <t>PIONEEREMB</t>
  </si>
  <si>
    <t>Pioneer Embroideries Limi</t>
  </si>
  <si>
    <t>SHREEJI CAPITAL AND FINANCE LIMITED</t>
  </si>
  <si>
    <t>ALBULA INVESTMENT FUND LTD</t>
  </si>
  <si>
    <t>ADHBHUT REALTORS PVT. LTD.</t>
  </si>
  <si>
    <t>ESCORP ASSET MANAGEMENT LIMITED</t>
  </si>
  <si>
    <t>ARYAMAN CAPITAL MARKETS LIMITED</t>
  </si>
  <si>
    <t>HDFC MUTUAL FUND A/C - HDFC BALANCED ADVANTAGE FUND</t>
  </si>
  <si>
    <t>UNITECH</t>
  </si>
  <si>
    <t>Unitech Ltd</t>
  </si>
  <si>
    <t>IL AND FS FINANCIAL SERVICES LTD</t>
  </si>
  <si>
    <t>GLOBE FINCAP LTD</t>
  </si>
  <si>
    <t>BASAVARAJ CHANNAPPA MAHASHETTI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</si>
</sst>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3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165" fontId="35" fillId="6" borderId="1" xfId="0" applyNumberFormat="1" applyFont="1" applyFill="1" applyBorder="1" applyAlignment="1">
      <alignment horizontal="center" vertical="center"/>
    </xf>
    <xf numFmtId="15" fontId="35" fillId="6" borderId="1" xfId="0" applyNumberFormat="1" applyFont="1" applyFill="1" applyBorder="1" applyAlignment="1">
      <alignment horizontal="center" vertical="center"/>
    </xf>
    <xf numFmtId="0" fontId="36" fillId="6" borderId="1" xfId="0" applyFont="1" applyFill="1" applyBorder="1"/>
    <xf numFmtId="43" fontId="35" fillId="6" borderId="1" xfId="0" applyNumberFormat="1" applyFont="1" applyFill="1" applyBorder="1" applyAlignment="1">
      <alignment horizontal="center" vertical="top"/>
    </xf>
    <xf numFmtId="0" fontId="35" fillId="6" borderId="1" xfId="0" applyFont="1" applyFill="1" applyBorder="1" applyAlignment="1">
      <alignment horizontal="center" vertical="top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165" fontId="35" fillId="8" borderId="1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/>
    <xf numFmtId="2" fontId="36" fillId="16" borderId="2" xfId="0" applyNumberFormat="1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6" fillId="16" borderId="2" xfId="0" applyNumberFormat="1" applyFont="1" applyFill="1" applyBorder="1" applyAlignment="1">
      <alignment horizontal="center" vertical="center"/>
    </xf>
    <xf numFmtId="0" fontId="11" fillId="20" borderId="15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165" fontId="35" fillId="14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43" fontId="36" fillId="16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44397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44397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9" t="s">
        <v>16</v>
      </c>
      <c r="B9" s="411" t="s">
        <v>17</v>
      </c>
      <c r="C9" s="411" t="s">
        <v>18</v>
      </c>
      <c r="D9" s="411" t="s">
        <v>19</v>
      </c>
      <c r="E9" s="26" t="s">
        <v>20</v>
      </c>
      <c r="F9" s="26" t="s">
        <v>21</v>
      </c>
      <c r="G9" s="406" t="s">
        <v>22</v>
      </c>
      <c r="H9" s="407"/>
      <c r="I9" s="408"/>
      <c r="J9" s="406" t="s">
        <v>23</v>
      </c>
      <c r="K9" s="407"/>
      <c r="L9" s="408"/>
      <c r="M9" s="26"/>
      <c r="N9" s="27"/>
      <c r="O9" s="27"/>
      <c r="P9" s="27"/>
    </row>
    <row r="10" spans="1:16" ht="59.25" customHeight="1">
      <c r="A10" s="410"/>
      <c r="B10" s="412"/>
      <c r="C10" s="412"/>
      <c r="D10" s="41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35170.75</v>
      </c>
      <c r="F11" s="35">
        <v>35195.4</v>
      </c>
      <c r="G11" s="36">
        <v>34940.850000000006</v>
      </c>
      <c r="H11" s="36">
        <v>34710.950000000004</v>
      </c>
      <c r="I11" s="36">
        <v>34456.400000000009</v>
      </c>
      <c r="J11" s="36">
        <v>35425.300000000003</v>
      </c>
      <c r="K11" s="36">
        <v>35679.850000000006</v>
      </c>
      <c r="L11" s="36">
        <v>35909.75</v>
      </c>
      <c r="M11" s="37">
        <v>35449.949999999997</v>
      </c>
      <c r="N11" s="37">
        <v>34965.5</v>
      </c>
      <c r="O11" s="38">
        <v>2374725</v>
      </c>
      <c r="P11" s="39">
        <v>6.0097763492701219E-2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15752.4</v>
      </c>
      <c r="F12" s="40">
        <v>15764.933333333334</v>
      </c>
      <c r="G12" s="41">
        <v>15693.416666666668</v>
      </c>
      <c r="H12" s="41">
        <v>15634.433333333334</v>
      </c>
      <c r="I12" s="41">
        <v>15562.916666666668</v>
      </c>
      <c r="J12" s="41">
        <v>15823.916666666668</v>
      </c>
      <c r="K12" s="41">
        <v>15895.433333333334</v>
      </c>
      <c r="L12" s="41">
        <v>15954.416666666668</v>
      </c>
      <c r="M12" s="31">
        <v>15836.45</v>
      </c>
      <c r="N12" s="31">
        <v>15705.95</v>
      </c>
      <c r="O12" s="42">
        <v>10328850</v>
      </c>
      <c r="P12" s="43">
        <v>-2.2897766509947119E-2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16589.400000000001</v>
      </c>
      <c r="F13" s="40">
        <v>16550.583333333332</v>
      </c>
      <c r="G13" s="41">
        <v>16393.816666666666</v>
      </c>
      <c r="H13" s="41">
        <v>16198.233333333334</v>
      </c>
      <c r="I13" s="41">
        <v>16041.466666666667</v>
      </c>
      <c r="J13" s="41">
        <v>16746.166666666664</v>
      </c>
      <c r="K13" s="41">
        <v>16902.933333333334</v>
      </c>
      <c r="L13" s="41">
        <v>17098.516666666663</v>
      </c>
      <c r="M13" s="31">
        <v>16707.349999999999</v>
      </c>
      <c r="N13" s="31">
        <v>16355</v>
      </c>
      <c r="O13" s="42">
        <v>7960</v>
      </c>
      <c r="P13" s="43">
        <v>0.16374269005847952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852.65</v>
      </c>
      <c r="F14" s="40">
        <v>852.78333333333342</v>
      </c>
      <c r="G14" s="41">
        <v>842.56666666666683</v>
      </c>
      <c r="H14" s="41">
        <v>832.48333333333346</v>
      </c>
      <c r="I14" s="41">
        <v>822.26666666666688</v>
      </c>
      <c r="J14" s="41">
        <v>862.86666666666679</v>
      </c>
      <c r="K14" s="41">
        <v>873.08333333333326</v>
      </c>
      <c r="L14" s="41">
        <v>883.16666666666674</v>
      </c>
      <c r="M14" s="31">
        <v>863</v>
      </c>
      <c r="N14" s="31">
        <v>842.7</v>
      </c>
      <c r="O14" s="42">
        <v>3738300</v>
      </c>
      <c r="P14" s="43">
        <v>-1.5005599104143338E-2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219.05</v>
      </c>
      <c r="F15" s="40">
        <v>220.45000000000002</v>
      </c>
      <c r="G15" s="41">
        <v>216.00000000000003</v>
      </c>
      <c r="H15" s="41">
        <v>212.95000000000002</v>
      </c>
      <c r="I15" s="41">
        <v>208.50000000000003</v>
      </c>
      <c r="J15" s="41">
        <v>223.50000000000003</v>
      </c>
      <c r="K15" s="41">
        <v>227.95000000000002</v>
      </c>
      <c r="L15" s="41">
        <v>231.00000000000003</v>
      </c>
      <c r="M15" s="31">
        <v>224.9</v>
      </c>
      <c r="N15" s="31">
        <v>217.4</v>
      </c>
      <c r="O15" s="42">
        <v>7672600</v>
      </c>
      <c r="P15" s="43">
        <v>-1.8623212504156966E-2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2162.9</v>
      </c>
      <c r="F16" s="40">
        <v>2150</v>
      </c>
      <c r="G16" s="41">
        <v>2123</v>
      </c>
      <c r="H16" s="41">
        <v>2083.1</v>
      </c>
      <c r="I16" s="41">
        <v>2056.1</v>
      </c>
      <c r="J16" s="41">
        <v>2189.9</v>
      </c>
      <c r="K16" s="41">
        <v>2216.9</v>
      </c>
      <c r="L16" s="41">
        <v>2256.8000000000002</v>
      </c>
      <c r="M16" s="31">
        <v>2177</v>
      </c>
      <c r="N16" s="31">
        <v>2110.1</v>
      </c>
      <c r="O16" s="42">
        <v>3930500</v>
      </c>
      <c r="P16" s="43">
        <v>5.6586021505376345E-2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1383.25</v>
      </c>
      <c r="F17" s="40">
        <v>1378.3499999999997</v>
      </c>
      <c r="G17" s="41">
        <v>1339.9999999999993</v>
      </c>
      <c r="H17" s="41">
        <v>1296.7499999999995</v>
      </c>
      <c r="I17" s="41">
        <v>1258.3999999999992</v>
      </c>
      <c r="J17" s="41">
        <v>1421.5999999999995</v>
      </c>
      <c r="K17" s="41">
        <v>1459.9499999999998</v>
      </c>
      <c r="L17" s="41">
        <v>1503.1999999999996</v>
      </c>
      <c r="M17" s="31">
        <v>1416.7</v>
      </c>
      <c r="N17" s="31">
        <v>1335.1</v>
      </c>
      <c r="O17" s="42">
        <v>15165000</v>
      </c>
      <c r="P17" s="43">
        <v>-1.6409391620184201E-2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675.8</v>
      </c>
      <c r="F18" s="40">
        <v>678.0333333333333</v>
      </c>
      <c r="G18" s="41">
        <v>660.16666666666663</v>
      </c>
      <c r="H18" s="41">
        <v>644.5333333333333</v>
      </c>
      <c r="I18" s="41">
        <v>626.66666666666663</v>
      </c>
      <c r="J18" s="41">
        <v>693.66666666666663</v>
      </c>
      <c r="K18" s="41">
        <v>711.53333333333342</v>
      </c>
      <c r="L18" s="41">
        <v>727.16666666666663</v>
      </c>
      <c r="M18" s="31">
        <v>695.9</v>
      </c>
      <c r="N18" s="31">
        <v>662.4</v>
      </c>
      <c r="O18" s="42">
        <v>87155000</v>
      </c>
      <c r="P18" s="43">
        <v>-7.0776548325999344E-3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3456.05</v>
      </c>
      <c r="F19" s="40">
        <v>3416.4</v>
      </c>
      <c r="G19" s="41">
        <v>3368.3</v>
      </c>
      <c r="H19" s="41">
        <v>3280.55</v>
      </c>
      <c r="I19" s="41">
        <v>3232.4500000000003</v>
      </c>
      <c r="J19" s="41">
        <v>3504.15</v>
      </c>
      <c r="K19" s="41">
        <v>3552.2499999999995</v>
      </c>
      <c r="L19" s="41">
        <v>3640</v>
      </c>
      <c r="M19" s="31">
        <v>3464.5</v>
      </c>
      <c r="N19" s="31">
        <v>3328.65</v>
      </c>
      <c r="O19" s="42">
        <v>685200</v>
      </c>
      <c r="P19" s="43">
        <v>4.3975373790677225E-3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718.15</v>
      </c>
      <c r="F20" s="40">
        <v>719.78333333333342</v>
      </c>
      <c r="G20" s="41">
        <v>714.56666666666683</v>
      </c>
      <c r="H20" s="41">
        <v>710.98333333333346</v>
      </c>
      <c r="I20" s="41">
        <v>705.76666666666688</v>
      </c>
      <c r="J20" s="41">
        <v>723.36666666666679</v>
      </c>
      <c r="K20" s="41">
        <v>728.58333333333326</v>
      </c>
      <c r="L20" s="41">
        <v>732.16666666666674</v>
      </c>
      <c r="M20" s="31">
        <v>725</v>
      </c>
      <c r="N20" s="31">
        <v>716.2</v>
      </c>
      <c r="O20" s="42">
        <v>11311000</v>
      </c>
      <c r="P20" s="43">
        <v>2.0019839480566327E-2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388</v>
      </c>
      <c r="F21" s="40">
        <v>386.43333333333334</v>
      </c>
      <c r="G21" s="41">
        <v>383.36666666666667</v>
      </c>
      <c r="H21" s="41">
        <v>378.73333333333335</v>
      </c>
      <c r="I21" s="41">
        <v>375.66666666666669</v>
      </c>
      <c r="J21" s="41">
        <v>391.06666666666666</v>
      </c>
      <c r="K21" s="41">
        <v>394.13333333333338</v>
      </c>
      <c r="L21" s="41">
        <v>398.76666666666665</v>
      </c>
      <c r="M21" s="31">
        <v>389.5</v>
      </c>
      <c r="N21" s="31">
        <v>381.8</v>
      </c>
      <c r="O21" s="42">
        <v>23340000</v>
      </c>
      <c r="P21" s="43">
        <v>1.7658600392413341E-2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957.45</v>
      </c>
      <c r="F22" s="40">
        <v>959.41666666666663</v>
      </c>
      <c r="G22" s="41">
        <v>950.43333333333328</v>
      </c>
      <c r="H22" s="41">
        <v>943.41666666666663</v>
      </c>
      <c r="I22" s="41">
        <v>934.43333333333328</v>
      </c>
      <c r="J22" s="41">
        <v>966.43333333333328</v>
      </c>
      <c r="K22" s="41">
        <v>975.41666666666663</v>
      </c>
      <c r="L22" s="41">
        <v>982.43333333333328</v>
      </c>
      <c r="M22" s="31">
        <v>968.4</v>
      </c>
      <c r="N22" s="31">
        <v>952.4</v>
      </c>
      <c r="O22" s="42">
        <v>1706100</v>
      </c>
      <c r="P22" s="43">
        <v>-1.1787193373685887E-2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3886</v>
      </c>
      <c r="F23" s="40">
        <v>3863.4</v>
      </c>
      <c r="G23" s="41">
        <v>3801.8</v>
      </c>
      <c r="H23" s="41">
        <v>3717.6</v>
      </c>
      <c r="I23" s="41">
        <v>3656</v>
      </c>
      <c r="J23" s="41">
        <v>3947.6000000000004</v>
      </c>
      <c r="K23" s="41">
        <v>4009.2</v>
      </c>
      <c r="L23" s="41">
        <v>4093.4000000000005</v>
      </c>
      <c r="M23" s="31">
        <v>3925</v>
      </c>
      <c r="N23" s="31">
        <v>3779.2</v>
      </c>
      <c r="O23" s="42">
        <v>2013000</v>
      </c>
      <c r="P23" s="43">
        <v>-5.1890289103039286E-3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225.35</v>
      </c>
      <c r="F24" s="40">
        <v>226.13333333333333</v>
      </c>
      <c r="G24" s="41">
        <v>222.46666666666664</v>
      </c>
      <c r="H24" s="41">
        <v>219.58333333333331</v>
      </c>
      <c r="I24" s="41">
        <v>215.91666666666663</v>
      </c>
      <c r="J24" s="41">
        <v>229.01666666666665</v>
      </c>
      <c r="K24" s="41">
        <v>232.68333333333334</v>
      </c>
      <c r="L24" s="41">
        <v>235.56666666666666</v>
      </c>
      <c r="M24" s="31">
        <v>229.8</v>
      </c>
      <c r="N24" s="31">
        <v>223.25</v>
      </c>
      <c r="O24" s="42">
        <v>16372500</v>
      </c>
      <c r="P24" s="43">
        <v>-4.2543859649122807E-2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124.8</v>
      </c>
      <c r="F25" s="40">
        <v>125.43333333333334</v>
      </c>
      <c r="G25" s="41">
        <v>123.11666666666667</v>
      </c>
      <c r="H25" s="41">
        <v>121.43333333333334</v>
      </c>
      <c r="I25" s="41">
        <v>119.11666666666667</v>
      </c>
      <c r="J25" s="41">
        <v>127.11666666666667</v>
      </c>
      <c r="K25" s="41">
        <v>129.43333333333334</v>
      </c>
      <c r="L25" s="41">
        <v>131.11666666666667</v>
      </c>
      <c r="M25" s="31">
        <v>127.75</v>
      </c>
      <c r="N25" s="31">
        <v>123.75</v>
      </c>
      <c r="O25" s="42">
        <v>33601500</v>
      </c>
      <c r="P25" s="43">
        <v>-9.4189440169806307E-3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2987.7</v>
      </c>
      <c r="F26" s="40">
        <v>2982.7833333333333</v>
      </c>
      <c r="G26" s="41">
        <v>2960.5666666666666</v>
      </c>
      <c r="H26" s="41">
        <v>2933.4333333333334</v>
      </c>
      <c r="I26" s="41">
        <v>2911.2166666666667</v>
      </c>
      <c r="J26" s="41">
        <v>3009.9166666666665</v>
      </c>
      <c r="K26" s="41">
        <v>3032.1333333333328</v>
      </c>
      <c r="L26" s="41">
        <v>3059.2666666666664</v>
      </c>
      <c r="M26" s="31">
        <v>3005</v>
      </c>
      <c r="N26" s="31">
        <v>2955.65</v>
      </c>
      <c r="O26" s="42">
        <v>4206600</v>
      </c>
      <c r="P26" s="43">
        <v>2.1267297887836854E-2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1212.4000000000001</v>
      </c>
      <c r="F27" s="40">
        <v>1208.9833333333333</v>
      </c>
      <c r="G27" s="41">
        <v>1180.4166666666667</v>
      </c>
      <c r="H27" s="41">
        <v>1148.4333333333334</v>
      </c>
      <c r="I27" s="41">
        <v>1119.8666666666668</v>
      </c>
      <c r="J27" s="41">
        <v>1240.9666666666667</v>
      </c>
      <c r="K27" s="41">
        <v>1269.5333333333333</v>
      </c>
      <c r="L27" s="41">
        <v>1301.5166666666667</v>
      </c>
      <c r="M27" s="31">
        <v>1237.55</v>
      </c>
      <c r="N27" s="31">
        <v>1177</v>
      </c>
      <c r="O27" s="42">
        <v>2780000</v>
      </c>
      <c r="P27" s="43">
        <v>1.440922190201729E-3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967.45</v>
      </c>
      <c r="F28" s="40">
        <v>969.1</v>
      </c>
      <c r="G28" s="41">
        <v>960.05000000000007</v>
      </c>
      <c r="H28" s="41">
        <v>952.65000000000009</v>
      </c>
      <c r="I28" s="41">
        <v>943.60000000000014</v>
      </c>
      <c r="J28" s="41">
        <v>976.5</v>
      </c>
      <c r="K28" s="41">
        <v>985.55</v>
      </c>
      <c r="L28" s="41">
        <v>992.94999999999993</v>
      </c>
      <c r="M28" s="31">
        <v>978.15</v>
      </c>
      <c r="N28" s="31">
        <v>961.7</v>
      </c>
      <c r="O28" s="42">
        <v>10912850</v>
      </c>
      <c r="P28" s="43">
        <v>5.9598307408069613E-4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757</v>
      </c>
      <c r="F29" s="40">
        <v>758.9666666666667</v>
      </c>
      <c r="G29" s="41">
        <v>749.28333333333342</v>
      </c>
      <c r="H29" s="41">
        <v>741.56666666666672</v>
      </c>
      <c r="I29" s="41">
        <v>731.88333333333344</v>
      </c>
      <c r="J29" s="41">
        <v>766.68333333333339</v>
      </c>
      <c r="K29" s="41">
        <v>776.36666666666679</v>
      </c>
      <c r="L29" s="41">
        <v>784.08333333333337</v>
      </c>
      <c r="M29" s="31">
        <v>768.65</v>
      </c>
      <c r="N29" s="31">
        <v>751.25</v>
      </c>
      <c r="O29" s="42">
        <v>32022000</v>
      </c>
      <c r="P29" s="43">
        <v>-3.2868935121204198E-3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3895</v>
      </c>
      <c r="F30" s="40">
        <v>3906.9333333333329</v>
      </c>
      <c r="G30" s="41">
        <v>3868.0666666666657</v>
      </c>
      <c r="H30" s="41">
        <v>3841.1333333333328</v>
      </c>
      <c r="I30" s="41">
        <v>3802.2666666666655</v>
      </c>
      <c r="J30" s="41">
        <v>3933.8666666666659</v>
      </c>
      <c r="K30" s="41">
        <v>3972.7333333333336</v>
      </c>
      <c r="L30" s="41">
        <v>3999.6666666666661</v>
      </c>
      <c r="M30" s="31">
        <v>3945.8</v>
      </c>
      <c r="N30" s="31">
        <v>3880</v>
      </c>
      <c r="O30" s="42">
        <v>2265500</v>
      </c>
      <c r="P30" s="43">
        <v>2.5577184246265278E-2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12743.75</v>
      </c>
      <c r="F31" s="40">
        <v>12757.916666666666</v>
      </c>
      <c r="G31" s="41">
        <v>12650.833333333332</v>
      </c>
      <c r="H31" s="41">
        <v>12557.916666666666</v>
      </c>
      <c r="I31" s="41">
        <v>12450.833333333332</v>
      </c>
      <c r="J31" s="41">
        <v>12850.833333333332</v>
      </c>
      <c r="K31" s="41">
        <v>12957.916666666664</v>
      </c>
      <c r="L31" s="41">
        <v>13050.833333333332</v>
      </c>
      <c r="M31" s="31">
        <v>12865</v>
      </c>
      <c r="N31" s="31">
        <v>12665</v>
      </c>
      <c r="O31" s="42">
        <v>693300</v>
      </c>
      <c r="P31" s="43">
        <v>-1.8787814457064005E-2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6016.45</v>
      </c>
      <c r="F32" s="40">
        <v>6029.0166666666673</v>
      </c>
      <c r="G32" s="41">
        <v>5920.0333333333347</v>
      </c>
      <c r="H32" s="41">
        <v>5823.6166666666677</v>
      </c>
      <c r="I32" s="41">
        <v>5714.633333333335</v>
      </c>
      <c r="J32" s="41">
        <v>6125.4333333333343</v>
      </c>
      <c r="K32" s="41">
        <v>6234.4166666666661</v>
      </c>
      <c r="L32" s="41">
        <v>6330.8333333333339</v>
      </c>
      <c r="M32" s="31">
        <v>6138</v>
      </c>
      <c r="N32" s="31">
        <v>5932.6</v>
      </c>
      <c r="O32" s="42">
        <v>4527250</v>
      </c>
      <c r="P32" s="43">
        <v>6.3071323386402157E-3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2343.5500000000002</v>
      </c>
      <c r="F33" s="40">
        <v>2347.85</v>
      </c>
      <c r="G33" s="41">
        <v>2320.6999999999998</v>
      </c>
      <c r="H33" s="41">
        <v>2297.85</v>
      </c>
      <c r="I33" s="41">
        <v>2270.6999999999998</v>
      </c>
      <c r="J33" s="41">
        <v>2370.6999999999998</v>
      </c>
      <c r="K33" s="41">
        <v>2397.8500000000004</v>
      </c>
      <c r="L33" s="41">
        <v>2420.6999999999998</v>
      </c>
      <c r="M33" s="31">
        <v>2375</v>
      </c>
      <c r="N33" s="31">
        <v>2325</v>
      </c>
      <c r="O33" s="42">
        <v>1104800</v>
      </c>
      <c r="P33" s="43">
        <v>-2.1261516654854713E-2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307.55</v>
      </c>
      <c r="F34" s="40">
        <v>307.81666666666666</v>
      </c>
      <c r="G34" s="41">
        <v>303.7833333333333</v>
      </c>
      <c r="H34" s="41">
        <v>300.01666666666665</v>
      </c>
      <c r="I34" s="41">
        <v>295.98333333333329</v>
      </c>
      <c r="J34" s="41">
        <v>311.58333333333331</v>
      </c>
      <c r="K34" s="41">
        <v>315.61666666666673</v>
      </c>
      <c r="L34" s="41">
        <v>319.38333333333333</v>
      </c>
      <c r="M34" s="31">
        <v>311.85000000000002</v>
      </c>
      <c r="N34" s="31">
        <v>304.05</v>
      </c>
      <c r="O34" s="42">
        <v>21150000</v>
      </c>
      <c r="P34" s="43">
        <v>1.5031098825155494E-2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80.2</v>
      </c>
      <c r="F35" s="40">
        <v>80.483333333333334</v>
      </c>
      <c r="G35" s="41">
        <v>79.266666666666666</v>
      </c>
      <c r="H35" s="41">
        <v>78.333333333333329</v>
      </c>
      <c r="I35" s="41">
        <v>77.11666666666666</v>
      </c>
      <c r="J35" s="41">
        <v>81.416666666666671</v>
      </c>
      <c r="K35" s="41">
        <v>82.63333333333334</v>
      </c>
      <c r="L35" s="41">
        <v>83.566666666666677</v>
      </c>
      <c r="M35" s="31">
        <v>81.7</v>
      </c>
      <c r="N35" s="31">
        <v>79.55</v>
      </c>
      <c r="O35" s="42">
        <v>173183400</v>
      </c>
      <c r="P35" s="43">
        <v>-4.0451186308829247E-2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1611.55</v>
      </c>
      <c r="F36" s="40">
        <v>1618.4833333333333</v>
      </c>
      <c r="G36" s="41">
        <v>1599.0666666666666</v>
      </c>
      <c r="H36" s="41">
        <v>1586.5833333333333</v>
      </c>
      <c r="I36" s="41">
        <v>1567.1666666666665</v>
      </c>
      <c r="J36" s="41">
        <v>1630.9666666666667</v>
      </c>
      <c r="K36" s="41">
        <v>1650.3833333333332</v>
      </c>
      <c r="L36" s="41">
        <v>1662.8666666666668</v>
      </c>
      <c r="M36" s="31">
        <v>1637.9</v>
      </c>
      <c r="N36" s="31">
        <v>1606</v>
      </c>
      <c r="O36" s="42">
        <v>2032250</v>
      </c>
      <c r="P36" s="43">
        <v>1.6785910842047332E-2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186.45</v>
      </c>
      <c r="F37" s="40">
        <v>184.13333333333333</v>
      </c>
      <c r="G37" s="41">
        <v>180.31666666666666</v>
      </c>
      <c r="H37" s="41">
        <v>174.18333333333334</v>
      </c>
      <c r="I37" s="41">
        <v>170.36666666666667</v>
      </c>
      <c r="J37" s="41">
        <v>190.26666666666665</v>
      </c>
      <c r="K37" s="41">
        <v>194.08333333333331</v>
      </c>
      <c r="L37" s="41">
        <v>200.21666666666664</v>
      </c>
      <c r="M37" s="31">
        <v>187.95</v>
      </c>
      <c r="N37" s="31">
        <v>178</v>
      </c>
      <c r="O37" s="42">
        <v>25562600</v>
      </c>
      <c r="P37" s="43">
        <v>2.6709401709401708E-2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837.65</v>
      </c>
      <c r="F38" s="40">
        <v>833.83333333333337</v>
      </c>
      <c r="G38" s="41">
        <v>823.81666666666672</v>
      </c>
      <c r="H38" s="41">
        <v>809.98333333333335</v>
      </c>
      <c r="I38" s="41">
        <v>799.9666666666667</v>
      </c>
      <c r="J38" s="41">
        <v>847.66666666666674</v>
      </c>
      <c r="K38" s="41">
        <v>857.68333333333339</v>
      </c>
      <c r="L38" s="41">
        <v>871.51666666666677</v>
      </c>
      <c r="M38" s="31">
        <v>843.85</v>
      </c>
      <c r="N38" s="31">
        <v>820</v>
      </c>
      <c r="O38" s="42">
        <v>3252700</v>
      </c>
      <c r="P38" s="43">
        <v>-8.383635144198525E-3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811.75</v>
      </c>
      <c r="F39" s="40">
        <v>807.44999999999993</v>
      </c>
      <c r="G39" s="41">
        <v>801.79999999999984</v>
      </c>
      <c r="H39" s="41">
        <v>791.84999999999991</v>
      </c>
      <c r="I39" s="41">
        <v>786.19999999999982</v>
      </c>
      <c r="J39" s="41">
        <v>817.39999999999986</v>
      </c>
      <c r="K39" s="41">
        <v>823.05</v>
      </c>
      <c r="L39" s="41">
        <v>832.99999999999989</v>
      </c>
      <c r="M39" s="31">
        <v>813.1</v>
      </c>
      <c r="N39" s="31">
        <v>797.5</v>
      </c>
      <c r="O39" s="42">
        <v>5586000</v>
      </c>
      <c r="P39" s="43">
        <v>-1.3408420488066506E-3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538.95000000000005</v>
      </c>
      <c r="F40" s="40">
        <v>538.2166666666667</v>
      </c>
      <c r="G40" s="41">
        <v>530.73333333333335</v>
      </c>
      <c r="H40" s="41">
        <v>522.51666666666665</v>
      </c>
      <c r="I40" s="41">
        <v>515.0333333333333</v>
      </c>
      <c r="J40" s="41">
        <v>546.43333333333339</v>
      </c>
      <c r="K40" s="41">
        <v>553.91666666666674</v>
      </c>
      <c r="L40" s="41">
        <v>562.13333333333344</v>
      </c>
      <c r="M40" s="31">
        <v>545.70000000000005</v>
      </c>
      <c r="N40" s="31">
        <v>530</v>
      </c>
      <c r="O40" s="42">
        <v>109925337</v>
      </c>
      <c r="P40" s="43">
        <v>-1.4568986974197295E-2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64.099999999999994</v>
      </c>
      <c r="F41" s="40">
        <v>64.533333333333331</v>
      </c>
      <c r="G41" s="41">
        <v>63.216666666666669</v>
      </c>
      <c r="H41" s="41">
        <v>62.333333333333336</v>
      </c>
      <c r="I41" s="41">
        <v>61.016666666666673</v>
      </c>
      <c r="J41" s="41">
        <v>65.416666666666657</v>
      </c>
      <c r="K41" s="41">
        <v>66.73333333333332</v>
      </c>
      <c r="L41" s="41">
        <v>67.61666666666666</v>
      </c>
      <c r="M41" s="31">
        <v>65.849999999999994</v>
      </c>
      <c r="N41" s="31">
        <v>63.65</v>
      </c>
      <c r="O41" s="42">
        <v>113106000</v>
      </c>
      <c r="P41" s="43">
        <v>1.4121634343814724E-2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412.85</v>
      </c>
      <c r="F42" s="40">
        <v>411.5333333333333</v>
      </c>
      <c r="G42" s="41">
        <v>407.31666666666661</v>
      </c>
      <c r="H42" s="41">
        <v>401.7833333333333</v>
      </c>
      <c r="I42" s="41">
        <v>397.56666666666661</v>
      </c>
      <c r="J42" s="41">
        <v>417.06666666666661</v>
      </c>
      <c r="K42" s="41">
        <v>421.2833333333333</v>
      </c>
      <c r="L42" s="41">
        <v>426.81666666666661</v>
      </c>
      <c r="M42" s="31">
        <v>415.75</v>
      </c>
      <c r="N42" s="31">
        <v>406</v>
      </c>
      <c r="O42" s="42">
        <v>18188400</v>
      </c>
      <c r="P42" s="43">
        <v>-1.4456630109670987E-2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15226.7</v>
      </c>
      <c r="F43" s="40">
        <v>15228.833333333334</v>
      </c>
      <c r="G43" s="41">
        <v>15118.816666666668</v>
      </c>
      <c r="H43" s="41">
        <v>15010.933333333334</v>
      </c>
      <c r="I43" s="41">
        <v>14900.916666666668</v>
      </c>
      <c r="J43" s="41">
        <v>15336.716666666667</v>
      </c>
      <c r="K43" s="41">
        <v>15446.733333333334</v>
      </c>
      <c r="L43" s="41">
        <v>15554.616666666667</v>
      </c>
      <c r="M43" s="31">
        <v>15338.85</v>
      </c>
      <c r="N43" s="31">
        <v>15120.95</v>
      </c>
      <c r="O43" s="42">
        <v>142850</v>
      </c>
      <c r="P43" s="43">
        <v>-2.4441340782122905E-3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454.3</v>
      </c>
      <c r="F44" s="40">
        <v>452.88333333333338</v>
      </c>
      <c r="G44" s="41">
        <v>446.41666666666674</v>
      </c>
      <c r="H44" s="41">
        <v>438.53333333333336</v>
      </c>
      <c r="I44" s="41">
        <v>432.06666666666672</v>
      </c>
      <c r="J44" s="41">
        <v>460.76666666666677</v>
      </c>
      <c r="K44" s="41">
        <v>467.23333333333335</v>
      </c>
      <c r="L44" s="41">
        <v>475.11666666666679</v>
      </c>
      <c r="M44" s="31">
        <v>459.35</v>
      </c>
      <c r="N44" s="31">
        <v>445</v>
      </c>
      <c r="O44" s="42">
        <v>38593800</v>
      </c>
      <c r="P44" s="43">
        <v>7.9350261389096342E-4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3455.35</v>
      </c>
      <c r="F45" s="40">
        <v>3452.85</v>
      </c>
      <c r="G45" s="41">
        <v>3437.6499999999996</v>
      </c>
      <c r="H45" s="41">
        <v>3419.95</v>
      </c>
      <c r="I45" s="41">
        <v>3404.7499999999995</v>
      </c>
      <c r="J45" s="41">
        <v>3470.5499999999997</v>
      </c>
      <c r="K45" s="41">
        <v>3485.7499999999995</v>
      </c>
      <c r="L45" s="41">
        <v>3503.45</v>
      </c>
      <c r="M45" s="31">
        <v>3468.05</v>
      </c>
      <c r="N45" s="31">
        <v>3435.15</v>
      </c>
      <c r="O45" s="42">
        <v>2574200</v>
      </c>
      <c r="P45" s="43">
        <v>2.1264778227406172E-2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637.4</v>
      </c>
      <c r="F46" s="40">
        <v>639.9666666666667</v>
      </c>
      <c r="G46" s="41">
        <v>631.93333333333339</v>
      </c>
      <c r="H46" s="41">
        <v>626.4666666666667</v>
      </c>
      <c r="I46" s="41">
        <v>618.43333333333339</v>
      </c>
      <c r="J46" s="41">
        <v>645.43333333333339</v>
      </c>
      <c r="K46" s="41">
        <v>653.4666666666667</v>
      </c>
      <c r="L46" s="41">
        <v>658.93333333333339</v>
      </c>
      <c r="M46" s="31">
        <v>648</v>
      </c>
      <c r="N46" s="31">
        <v>634.5</v>
      </c>
      <c r="O46" s="42">
        <v>26785000</v>
      </c>
      <c r="P46" s="43">
        <v>2.7339465024048604E-2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148.30000000000001</v>
      </c>
      <c r="F47" s="40">
        <v>148.75</v>
      </c>
      <c r="G47" s="41">
        <v>146.75</v>
      </c>
      <c r="H47" s="41">
        <v>145.19999999999999</v>
      </c>
      <c r="I47" s="41">
        <v>143.19999999999999</v>
      </c>
      <c r="J47" s="41">
        <v>150.30000000000001</v>
      </c>
      <c r="K47" s="41">
        <v>152.30000000000001</v>
      </c>
      <c r="L47" s="41">
        <v>153.85000000000002</v>
      </c>
      <c r="M47" s="31">
        <v>150.75</v>
      </c>
      <c r="N47" s="31">
        <v>147.19999999999999</v>
      </c>
      <c r="O47" s="42">
        <v>64108800</v>
      </c>
      <c r="P47" s="43">
        <v>4.15862432005615E-2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505.95</v>
      </c>
      <c r="F48" s="40">
        <v>508.4666666666667</v>
      </c>
      <c r="G48" s="41">
        <v>500.63333333333344</v>
      </c>
      <c r="H48" s="41">
        <v>495.31666666666672</v>
      </c>
      <c r="I48" s="41">
        <v>487.48333333333346</v>
      </c>
      <c r="J48" s="41">
        <v>513.78333333333342</v>
      </c>
      <c r="K48" s="41">
        <v>521.61666666666667</v>
      </c>
      <c r="L48" s="41">
        <v>526.93333333333339</v>
      </c>
      <c r="M48" s="31">
        <v>516.29999999999995</v>
      </c>
      <c r="N48" s="31">
        <v>503.15</v>
      </c>
      <c r="O48" s="42">
        <v>10787500</v>
      </c>
      <c r="P48" s="43">
        <v>6.5313739211569867E-3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976.95</v>
      </c>
      <c r="F49" s="40">
        <v>978.18333333333339</v>
      </c>
      <c r="G49" s="41">
        <v>970.76666666666677</v>
      </c>
      <c r="H49" s="41">
        <v>964.58333333333337</v>
      </c>
      <c r="I49" s="41">
        <v>957.16666666666674</v>
      </c>
      <c r="J49" s="41">
        <v>984.36666666666679</v>
      </c>
      <c r="K49" s="41">
        <v>991.7833333333333</v>
      </c>
      <c r="L49" s="41">
        <v>997.96666666666681</v>
      </c>
      <c r="M49" s="31">
        <v>985.6</v>
      </c>
      <c r="N49" s="31">
        <v>972</v>
      </c>
      <c r="O49" s="42">
        <v>9359350</v>
      </c>
      <c r="P49" s="43">
        <v>-4.0807857241665513E-3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144.5</v>
      </c>
      <c r="F50" s="40">
        <v>145.08333333333334</v>
      </c>
      <c r="G50" s="41">
        <v>143.4666666666667</v>
      </c>
      <c r="H50" s="41">
        <v>142.43333333333337</v>
      </c>
      <c r="I50" s="41">
        <v>140.81666666666672</v>
      </c>
      <c r="J50" s="41">
        <v>146.11666666666667</v>
      </c>
      <c r="K50" s="41">
        <v>147.73333333333329</v>
      </c>
      <c r="L50" s="41">
        <v>148.76666666666665</v>
      </c>
      <c r="M50" s="31">
        <v>146.69999999999999</v>
      </c>
      <c r="N50" s="31">
        <v>144.05000000000001</v>
      </c>
      <c r="O50" s="42">
        <v>62336400</v>
      </c>
      <c r="P50" s="43">
        <v>1.2817918100249612E-3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4539.1000000000004</v>
      </c>
      <c r="F51" s="40">
        <v>4562.7666666666664</v>
      </c>
      <c r="G51" s="41">
        <v>4476.5333333333328</v>
      </c>
      <c r="H51" s="41">
        <v>4413.9666666666662</v>
      </c>
      <c r="I51" s="41">
        <v>4327.7333333333327</v>
      </c>
      <c r="J51" s="41">
        <v>4625.333333333333</v>
      </c>
      <c r="K51" s="41">
        <v>4711.5666666666666</v>
      </c>
      <c r="L51" s="41">
        <v>4774.1333333333332</v>
      </c>
      <c r="M51" s="31">
        <v>4649</v>
      </c>
      <c r="N51" s="31">
        <v>4500.2</v>
      </c>
      <c r="O51" s="42">
        <v>530800</v>
      </c>
      <c r="P51" s="43">
        <v>4.7355958958168902E-2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1759.55</v>
      </c>
      <c r="F52" s="40">
        <v>1753.1166666666668</v>
      </c>
      <c r="G52" s="41">
        <v>1742.4833333333336</v>
      </c>
      <c r="H52" s="41">
        <v>1725.4166666666667</v>
      </c>
      <c r="I52" s="41">
        <v>1714.7833333333335</v>
      </c>
      <c r="J52" s="41">
        <v>1770.1833333333336</v>
      </c>
      <c r="K52" s="41">
        <v>1780.8166666666668</v>
      </c>
      <c r="L52" s="41">
        <v>1797.8833333333337</v>
      </c>
      <c r="M52" s="31">
        <v>1763.75</v>
      </c>
      <c r="N52" s="31">
        <v>1736.05</v>
      </c>
      <c r="O52" s="42">
        <v>2298800</v>
      </c>
      <c r="P52" s="43">
        <v>1.9875776397515529E-2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659.7</v>
      </c>
      <c r="F53" s="40">
        <v>659.7833333333333</v>
      </c>
      <c r="G53" s="41">
        <v>652.56666666666661</v>
      </c>
      <c r="H53" s="41">
        <v>645.43333333333328</v>
      </c>
      <c r="I53" s="41">
        <v>638.21666666666658</v>
      </c>
      <c r="J53" s="41">
        <v>666.91666666666663</v>
      </c>
      <c r="K53" s="41">
        <v>674.13333333333333</v>
      </c>
      <c r="L53" s="41">
        <v>681.26666666666665</v>
      </c>
      <c r="M53" s="31">
        <v>667</v>
      </c>
      <c r="N53" s="31">
        <v>652.65</v>
      </c>
      <c r="O53" s="42">
        <v>7886898</v>
      </c>
      <c r="P53" s="43">
        <v>1.7338709677419354E-2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871.4</v>
      </c>
      <c r="F54" s="40">
        <v>872.03333333333342</v>
      </c>
      <c r="G54" s="41">
        <v>860.31666666666683</v>
      </c>
      <c r="H54" s="41">
        <v>849.23333333333346</v>
      </c>
      <c r="I54" s="41">
        <v>837.51666666666688</v>
      </c>
      <c r="J54" s="41">
        <v>883.11666666666679</v>
      </c>
      <c r="K54" s="41">
        <v>894.83333333333326</v>
      </c>
      <c r="L54" s="41">
        <v>905.91666666666674</v>
      </c>
      <c r="M54" s="31">
        <v>883.75</v>
      </c>
      <c r="N54" s="31">
        <v>860.95</v>
      </c>
      <c r="O54" s="42">
        <v>1216875</v>
      </c>
      <c r="P54" s="43">
        <v>-2.4549098196392786E-2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158.65</v>
      </c>
      <c r="F55" s="40">
        <v>159.08333333333334</v>
      </c>
      <c r="G55" s="41">
        <v>157.06666666666669</v>
      </c>
      <c r="H55" s="41">
        <v>155.48333333333335</v>
      </c>
      <c r="I55" s="41">
        <v>153.4666666666667</v>
      </c>
      <c r="J55" s="41">
        <v>160.66666666666669</v>
      </c>
      <c r="K55" s="41">
        <v>162.68333333333334</v>
      </c>
      <c r="L55" s="41">
        <v>164.26666666666668</v>
      </c>
      <c r="M55" s="31">
        <v>161.1</v>
      </c>
      <c r="N55" s="31">
        <v>157.5</v>
      </c>
      <c r="O55" s="42">
        <v>11863700</v>
      </c>
      <c r="P55" s="43">
        <v>-2.0977232028651829E-2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863.2</v>
      </c>
      <c r="F56" s="40">
        <v>858.91666666666663</v>
      </c>
      <c r="G56" s="41">
        <v>850.68333333333328</v>
      </c>
      <c r="H56" s="41">
        <v>838.16666666666663</v>
      </c>
      <c r="I56" s="41">
        <v>829.93333333333328</v>
      </c>
      <c r="J56" s="41">
        <v>871.43333333333328</v>
      </c>
      <c r="K56" s="41">
        <v>879.66666666666663</v>
      </c>
      <c r="L56" s="41">
        <v>892.18333333333328</v>
      </c>
      <c r="M56" s="31">
        <v>867.15</v>
      </c>
      <c r="N56" s="31">
        <v>846.4</v>
      </c>
      <c r="O56" s="42">
        <v>2820600</v>
      </c>
      <c r="P56" s="43">
        <v>-5.58345049206668E-2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586.70000000000005</v>
      </c>
      <c r="F57" s="40">
        <v>583.58333333333337</v>
      </c>
      <c r="G57" s="41">
        <v>578.91666666666674</v>
      </c>
      <c r="H57" s="41">
        <v>571.13333333333333</v>
      </c>
      <c r="I57" s="41">
        <v>566.4666666666667</v>
      </c>
      <c r="J57" s="41">
        <v>591.36666666666679</v>
      </c>
      <c r="K57" s="41">
        <v>596.03333333333353</v>
      </c>
      <c r="L57" s="41">
        <v>603.81666666666683</v>
      </c>
      <c r="M57" s="31">
        <v>588.25</v>
      </c>
      <c r="N57" s="31">
        <v>575.79999999999995</v>
      </c>
      <c r="O57" s="42">
        <v>9247500</v>
      </c>
      <c r="P57" s="43">
        <v>1.7186855492919016E-2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1956.25</v>
      </c>
      <c r="F58" s="40">
        <v>1954.4666666666665</v>
      </c>
      <c r="G58" s="41">
        <v>1937.7833333333328</v>
      </c>
      <c r="H58" s="41">
        <v>1919.3166666666664</v>
      </c>
      <c r="I58" s="41">
        <v>1902.6333333333328</v>
      </c>
      <c r="J58" s="41">
        <v>1972.9333333333329</v>
      </c>
      <c r="K58" s="41">
        <v>1989.6166666666668</v>
      </c>
      <c r="L58" s="41">
        <v>2008.083333333333</v>
      </c>
      <c r="M58" s="31">
        <v>1971.15</v>
      </c>
      <c r="N58" s="31">
        <v>1936</v>
      </c>
      <c r="O58" s="42">
        <v>3073500</v>
      </c>
      <c r="P58" s="43">
        <v>4.2476719490279367E-3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4818.45</v>
      </c>
      <c r="F59" s="40">
        <v>4798.1166666666668</v>
      </c>
      <c r="G59" s="41">
        <v>4763.2333333333336</v>
      </c>
      <c r="H59" s="41">
        <v>4708.0166666666664</v>
      </c>
      <c r="I59" s="41">
        <v>4673.1333333333332</v>
      </c>
      <c r="J59" s="41">
        <v>4853.3333333333339</v>
      </c>
      <c r="K59" s="41">
        <v>4888.2166666666672</v>
      </c>
      <c r="L59" s="41">
        <v>4943.4333333333343</v>
      </c>
      <c r="M59" s="31">
        <v>4833</v>
      </c>
      <c r="N59" s="31">
        <v>4742.8999999999996</v>
      </c>
      <c r="O59" s="42">
        <v>2286800</v>
      </c>
      <c r="P59" s="43">
        <v>-4.700557103064067E-3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332.1</v>
      </c>
      <c r="F60" s="40">
        <v>332.43333333333334</v>
      </c>
      <c r="G60" s="41">
        <v>325.16666666666669</v>
      </c>
      <c r="H60" s="41">
        <v>318.23333333333335</v>
      </c>
      <c r="I60" s="41">
        <v>310.9666666666667</v>
      </c>
      <c r="J60" s="41">
        <v>339.36666666666667</v>
      </c>
      <c r="K60" s="41">
        <v>346.63333333333333</v>
      </c>
      <c r="L60" s="41">
        <v>353.56666666666666</v>
      </c>
      <c r="M60" s="31">
        <v>339.7</v>
      </c>
      <c r="N60" s="31">
        <v>325.5</v>
      </c>
      <c r="O60" s="42">
        <v>41761500</v>
      </c>
      <c r="P60" s="43">
        <v>1.1995201919232307E-2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5436.7</v>
      </c>
      <c r="F61" s="40">
        <v>5428.9000000000005</v>
      </c>
      <c r="G61" s="41">
        <v>5397.8000000000011</v>
      </c>
      <c r="H61" s="41">
        <v>5358.9000000000005</v>
      </c>
      <c r="I61" s="41">
        <v>5327.8000000000011</v>
      </c>
      <c r="J61" s="41">
        <v>5467.8000000000011</v>
      </c>
      <c r="K61" s="41">
        <v>5498.9000000000015</v>
      </c>
      <c r="L61" s="41">
        <v>5537.8000000000011</v>
      </c>
      <c r="M61" s="31">
        <v>5460</v>
      </c>
      <c r="N61" s="31">
        <v>5390</v>
      </c>
      <c r="O61" s="42">
        <v>2512375</v>
      </c>
      <c r="P61" s="43">
        <v>9.5434225727058109E-3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2586.65</v>
      </c>
      <c r="F62" s="40">
        <v>2596.7833333333333</v>
      </c>
      <c r="G62" s="41">
        <v>2567.3166666666666</v>
      </c>
      <c r="H62" s="41">
        <v>2547.9833333333331</v>
      </c>
      <c r="I62" s="41">
        <v>2518.5166666666664</v>
      </c>
      <c r="J62" s="41">
        <v>2616.1166666666668</v>
      </c>
      <c r="K62" s="41">
        <v>2645.583333333333</v>
      </c>
      <c r="L62" s="41">
        <v>2664.916666666667</v>
      </c>
      <c r="M62" s="31">
        <v>2626.25</v>
      </c>
      <c r="N62" s="31">
        <v>2577.4499999999998</v>
      </c>
      <c r="O62" s="42">
        <v>2450700</v>
      </c>
      <c r="P62" s="43">
        <v>1.7732558139534883E-2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1195.1500000000001</v>
      </c>
      <c r="F63" s="40">
        <v>1196.4833333333333</v>
      </c>
      <c r="G63" s="41">
        <v>1186.7666666666667</v>
      </c>
      <c r="H63" s="41">
        <v>1178.3833333333332</v>
      </c>
      <c r="I63" s="41">
        <v>1168.6666666666665</v>
      </c>
      <c r="J63" s="41">
        <v>1204.8666666666668</v>
      </c>
      <c r="K63" s="41">
        <v>1214.5833333333335</v>
      </c>
      <c r="L63" s="41">
        <v>1222.9666666666669</v>
      </c>
      <c r="M63" s="31">
        <v>1206.2</v>
      </c>
      <c r="N63" s="31">
        <v>1188.0999999999999</v>
      </c>
      <c r="O63" s="42">
        <v>4783900</v>
      </c>
      <c r="P63" s="43">
        <v>-1.8838127467569091E-2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181.9</v>
      </c>
      <c r="F64" s="40">
        <v>182.33333333333334</v>
      </c>
      <c r="G64" s="41">
        <v>180.61666666666667</v>
      </c>
      <c r="H64" s="41">
        <v>179.33333333333334</v>
      </c>
      <c r="I64" s="41">
        <v>177.61666666666667</v>
      </c>
      <c r="J64" s="41">
        <v>183.61666666666667</v>
      </c>
      <c r="K64" s="41">
        <v>185.33333333333331</v>
      </c>
      <c r="L64" s="41">
        <v>186.61666666666667</v>
      </c>
      <c r="M64" s="31">
        <v>184.05</v>
      </c>
      <c r="N64" s="31">
        <v>181.05</v>
      </c>
      <c r="O64" s="42">
        <v>16689600</v>
      </c>
      <c r="P64" s="43">
        <v>4.6501128668171555E-2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86.15</v>
      </c>
      <c r="F65" s="40">
        <v>86.5</v>
      </c>
      <c r="G65" s="41">
        <v>85.4</v>
      </c>
      <c r="H65" s="41">
        <v>84.65</v>
      </c>
      <c r="I65" s="41">
        <v>83.550000000000011</v>
      </c>
      <c r="J65" s="41">
        <v>87.25</v>
      </c>
      <c r="K65" s="41">
        <v>88.35</v>
      </c>
      <c r="L65" s="41">
        <v>89.1</v>
      </c>
      <c r="M65" s="31">
        <v>87.6</v>
      </c>
      <c r="N65" s="31">
        <v>85.75</v>
      </c>
      <c r="O65" s="42">
        <v>88030000</v>
      </c>
      <c r="P65" s="43">
        <v>6.1721339581666474E-3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144.5</v>
      </c>
      <c r="F66" s="40">
        <v>145.13333333333333</v>
      </c>
      <c r="G66" s="41">
        <v>143.11666666666665</v>
      </c>
      <c r="H66" s="41">
        <v>141.73333333333332</v>
      </c>
      <c r="I66" s="41">
        <v>139.71666666666664</v>
      </c>
      <c r="J66" s="41">
        <v>146.51666666666665</v>
      </c>
      <c r="K66" s="41">
        <v>148.5333333333333</v>
      </c>
      <c r="L66" s="41">
        <v>149.91666666666666</v>
      </c>
      <c r="M66" s="31">
        <v>147.15</v>
      </c>
      <c r="N66" s="31">
        <v>143.75</v>
      </c>
      <c r="O66" s="42">
        <v>34349100</v>
      </c>
      <c r="P66" s="43">
        <v>-1.5957446808510637E-3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684.95</v>
      </c>
      <c r="F67" s="40">
        <v>685.35</v>
      </c>
      <c r="G67" s="41">
        <v>678.1</v>
      </c>
      <c r="H67" s="41">
        <v>671.25</v>
      </c>
      <c r="I67" s="41">
        <v>664</v>
      </c>
      <c r="J67" s="41">
        <v>692.2</v>
      </c>
      <c r="K67" s="41">
        <v>699.45</v>
      </c>
      <c r="L67" s="41">
        <v>706.30000000000007</v>
      </c>
      <c r="M67" s="31">
        <v>692.6</v>
      </c>
      <c r="N67" s="31">
        <v>678.5</v>
      </c>
      <c r="O67" s="42">
        <v>6995450</v>
      </c>
      <c r="P67" s="43">
        <v>-4.0687588708405616E-2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30.3</v>
      </c>
      <c r="F68" s="40">
        <v>30.466666666666669</v>
      </c>
      <c r="G68" s="41">
        <v>30.033333333333339</v>
      </c>
      <c r="H68" s="41">
        <v>29.766666666666669</v>
      </c>
      <c r="I68" s="41">
        <v>29.333333333333339</v>
      </c>
      <c r="J68" s="41">
        <v>30.733333333333338</v>
      </c>
      <c r="K68" s="41">
        <v>31.166666666666668</v>
      </c>
      <c r="L68" s="41">
        <v>31.433333333333337</v>
      </c>
      <c r="M68" s="31">
        <v>30.9</v>
      </c>
      <c r="N68" s="31">
        <v>30.2</v>
      </c>
      <c r="O68" s="42">
        <v>121657500</v>
      </c>
      <c r="P68" s="43">
        <v>1.3685789276340458E-2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947.25</v>
      </c>
      <c r="F69" s="40">
        <v>950.13333333333333</v>
      </c>
      <c r="G69" s="41">
        <v>941.11666666666667</v>
      </c>
      <c r="H69" s="41">
        <v>934.98333333333335</v>
      </c>
      <c r="I69" s="41">
        <v>925.9666666666667</v>
      </c>
      <c r="J69" s="41">
        <v>956.26666666666665</v>
      </c>
      <c r="K69" s="41">
        <v>965.2833333333333</v>
      </c>
      <c r="L69" s="41">
        <v>971.41666666666663</v>
      </c>
      <c r="M69" s="31">
        <v>959.15</v>
      </c>
      <c r="N69" s="31">
        <v>944</v>
      </c>
      <c r="O69" s="42">
        <v>3826000</v>
      </c>
      <c r="P69" s="43">
        <v>-7.8349438495690785E-4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1571.35</v>
      </c>
      <c r="F70" s="40">
        <v>1572.1666666666667</v>
      </c>
      <c r="G70" s="41">
        <v>1546.9333333333334</v>
      </c>
      <c r="H70" s="41">
        <v>1522.5166666666667</v>
      </c>
      <c r="I70" s="41">
        <v>1497.2833333333333</v>
      </c>
      <c r="J70" s="41">
        <v>1596.5833333333335</v>
      </c>
      <c r="K70" s="41">
        <v>1621.8166666666666</v>
      </c>
      <c r="L70" s="41">
        <v>1646.2333333333336</v>
      </c>
      <c r="M70" s="31">
        <v>1597.4</v>
      </c>
      <c r="N70" s="31">
        <v>1547.75</v>
      </c>
      <c r="O70" s="42">
        <v>2101450</v>
      </c>
      <c r="P70" s="43">
        <v>-8.9808558558558557E-2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378.55</v>
      </c>
      <c r="F71" s="40">
        <v>382.73333333333329</v>
      </c>
      <c r="G71" s="41">
        <v>367.96666666666658</v>
      </c>
      <c r="H71" s="41">
        <v>357.38333333333327</v>
      </c>
      <c r="I71" s="41">
        <v>342.61666666666656</v>
      </c>
      <c r="J71" s="41">
        <v>393.31666666666661</v>
      </c>
      <c r="K71" s="41">
        <v>408.08333333333337</v>
      </c>
      <c r="L71" s="41">
        <v>418.66666666666663</v>
      </c>
      <c r="M71" s="31">
        <v>397.5</v>
      </c>
      <c r="N71" s="31">
        <v>372.15</v>
      </c>
      <c r="O71" s="42">
        <v>12793700</v>
      </c>
      <c r="P71" s="43">
        <v>3.6023597339023473E-2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1563.05</v>
      </c>
      <c r="F72" s="40">
        <v>1562.5666666666666</v>
      </c>
      <c r="G72" s="41">
        <v>1547.1833333333332</v>
      </c>
      <c r="H72" s="41">
        <v>1531.3166666666666</v>
      </c>
      <c r="I72" s="41">
        <v>1515.9333333333332</v>
      </c>
      <c r="J72" s="41">
        <v>1578.4333333333332</v>
      </c>
      <c r="K72" s="41">
        <v>1593.8166666666664</v>
      </c>
      <c r="L72" s="41">
        <v>1609.6833333333332</v>
      </c>
      <c r="M72" s="31">
        <v>1577.95</v>
      </c>
      <c r="N72" s="31">
        <v>1546.7</v>
      </c>
      <c r="O72" s="42">
        <v>12528600</v>
      </c>
      <c r="P72" s="43">
        <v>2.6228760405975597E-3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685.9</v>
      </c>
      <c r="F73" s="40">
        <v>684.44999999999993</v>
      </c>
      <c r="G73" s="41">
        <v>676.49999999999989</v>
      </c>
      <c r="H73" s="41">
        <v>667.09999999999991</v>
      </c>
      <c r="I73" s="41">
        <v>659.14999999999986</v>
      </c>
      <c r="J73" s="41">
        <v>693.84999999999991</v>
      </c>
      <c r="K73" s="41">
        <v>701.8</v>
      </c>
      <c r="L73" s="41">
        <v>711.19999999999993</v>
      </c>
      <c r="M73" s="31">
        <v>692.4</v>
      </c>
      <c r="N73" s="31">
        <v>675.05</v>
      </c>
      <c r="O73" s="42">
        <v>1865000</v>
      </c>
      <c r="P73" s="43">
        <v>-2.8645833333333332E-2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1091.8499999999999</v>
      </c>
      <c r="F74" s="40">
        <v>1091.4833333333333</v>
      </c>
      <c r="G74" s="41">
        <v>1072.3166666666666</v>
      </c>
      <c r="H74" s="41">
        <v>1052.7833333333333</v>
      </c>
      <c r="I74" s="41">
        <v>1033.6166666666666</v>
      </c>
      <c r="J74" s="41">
        <v>1111.0166666666667</v>
      </c>
      <c r="K74" s="41">
        <v>1130.1833333333332</v>
      </c>
      <c r="L74" s="41">
        <v>1149.7166666666667</v>
      </c>
      <c r="M74" s="31">
        <v>1110.6500000000001</v>
      </c>
      <c r="N74" s="31">
        <v>1071.95</v>
      </c>
      <c r="O74" s="42">
        <v>6709500</v>
      </c>
      <c r="P74" s="43">
        <v>1.1380765752185711E-2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995.65</v>
      </c>
      <c r="F75" s="40">
        <v>998.71666666666658</v>
      </c>
      <c r="G75" s="41">
        <v>985.63333333333321</v>
      </c>
      <c r="H75" s="41">
        <v>975.61666666666667</v>
      </c>
      <c r="I75" s="41">
        <v>962.5333333333333</v>
      </c>
      <c r="J75" s="41">
        <v>1008.7333333333331</v>
      </c>
      <c r="K75" s="41">
        <v>1021.8166666666664</v>
      </c>
      <c r="L75" s="41">
        <v>1031.833333333333</v>
      </c>
      <c r="M75" s="31">
        <v>1011.8</v>
      </c>
      <c r="N75" s="31">
        <v>988.7</v>
      </c>
      <c r="O75" s="42">
        <v>20495300</v>
      </c>
      <c r="P75" s="43">
        <v>1.3535031847133758E-2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2481.65</v>
      </c>
      <c r="F76" s="40">
        <v>2486.0166666666669</v>
      </c>
      <c r="G76" s="41">
        <v>2468.4833333333336</v>
      </c>
      <c r="H76" s="41">
        <v>2455.3166666666666</v>
      </c>
      <c r="I76" s="41">
        <v>2437.7833333333333</v>
      </c>
      <c r="J76" s="41">
        <v>2499.1833333333338</v>
      </c>
      <c r="K76" s="41">
        <v>2516.7166666666676</v>
      </c>
      <c r="L76" s="41">
        <v>2529.8833333333341</v>
      </c>
      <c r="M76" s="31">
        <v>2503.5500000000002</v>
      </c>
      <c r="N76" s="31">
        <v>2472.85</v>
      </c>
      <c r="O76" s="42">
        <v>15648000</v>
      </c>
      <c r="P76" s="43">
        <v>5.2033147041819234E-3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2993.1</v>
      </c>
      <c r="F77" s="40">
        <v>3001.4</v>
      </c>
      <c r="G77" s="41">
        <v>2967.7000000000003</v>
      </c>
      <c r="H77" s="41">
        <v>2942.3</v>
      </c>
      <c r="I77" s="41">
        <v>2908.6000000000004</v>
      </c>
      <c r="J77" s="41">
        <v>3026.8</v>
      </c>
      <c r="K77" s="41">
        <v>3060.5</v>
      </c>
      <c r="L77" s="41">
        <v>3085.9</v>
      </c>
      <c r="M77" s="31">
        <v>3035.1</v>
      </c>
      <c r="N77" s="31">
        <v>2976</v>
      </c>
      <c r="O77" s="42">
        <v>1014200</v>
      </c>
      <c r="P77" s="43">
        <v>2.8391806935712836E-2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1473.8</v>
      </c>
      <c r="F78" s="40">
        <v>1478.25</v>
      </c>
      <c r="G78" s="41">
        <v>1462.55</v>
      </c>
      <c r="H78" s="41">
        <v>1451.3</v>
      </c>
      <c r="I78" s="41">
        <v>1435.6</v>
      </c>
      <c r="J78" s="41">
        <v>1489.5</v>
      </c>
      <c r="K78" s="41">
        <v>1505.1999999999998</v>
      </c>
      <c r="L78" s="41">
        <v>1516.45</v>
      </c>
      <c r="M78" s="31">
        <v>1493.95</v>
      </c>
      <c r="N78" s="31">
        <v>1467</v>
      </c>
      <c r="O78" s="42">
        <v>29062000</v>
      </c>
      <c r="P78" s="43">
        <v>0.13222910283057276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679.2</v>
      </c>
      <c r="F79" s="40">
        <v>684.93333333333339</v>
      </c>
      <c r="G79" s="41">
        <v>671.26666666666677</v>
      </c>
      <c r="H79" s="41">
        <v>663.33333333333337</v>
      </c>
      <c r="I79" s="41">
        <v>649.66666666666674</v>
      </c>
      <c r="J79" s="41">
        <v>692.86666666666679</v>
      </c>
      <c r="K79" s="41">
        <v>706.5333333333333</v>
      </c>
      <c r="L79" s="41">
        <v>714.46666666666681</v>
      </c>
      <c r="M79" s="31">
        <v>698.6</v>
      </c>
      <c r="N79" s="31">
        <v>677</v>
      </c>
      <c r="O79" s="42">
        <v>20269700</v>
      </c>
      <c r="P79" s="43">
        <v>-1.3548666811185779E-3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2853.25</v>
      </c>
      <c r="F80" s="40">
        <v>2850.9500000000003</v>
      </c>
      <c r="G80" s="41">
        <v>2839.4500000000007</v>
      </c>
      <c r="H80" s="41">
        <v>2825.6500000000005</v>
      </c>
      <c r="I80" s="41">
        <v>2814.150000000001</v>
      </c>
      <c r="J80" s="41">
        <v>2864.7500000000005</v>
      </c>
      <c r="K80" s="41">
        <v>2876.2499999999995</v>
      </c>
      <c r="L80" s="41">
        <v>2890.05</v>
      </c>
      <c r="M80" s="31">
        <v>2862.45</v>
      </c>
      <c r="N80" s="31">
        <v>2837.15</v>
      </c>
      <c r="O80" s="42">
        <v>4914900</v>
      </c>
      <c r="P80" s="43">
        <v>2.8178737291326722E-2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397.9</v>
      </c>
      <c r="F81" s="40">
        <v>400.05</v>
      </c>
      <c r="G81" s="41">
        <v>394.35</v>
      </c>
      <c r="H81" s="41">
        <v>390.8</v>
      </c>
      <c r="I81" s="41">
        <v>385.1</v>
      </c>
      <c r="J81" s="41">
        <v>403.6</v>
      </c>
      <c r="K81" s="41">
        <v>409.29999999999995</v>
      </c>
      <c r="L81" s="41">
        <v>412.85</v>
      </c>
      <c r="M81" s="31">
        <v>405.75</v>
      </c>
      <c r="N81" s="31">
        <v>396.5</v>
      </c>
      <c r="O81" s="42">
        <v>29611950</v>
      </c>
      <c r="P81" s="43">
        <v>-5.1119531519118154E-2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272.95</v>
      </c>
      <c r="F82" s="40">
        <v>272.68333333333334</v>
      </c>
      <c r="G82" s="41">
        <v>269.4666666666667</v>
      </c>
      <c r="H82" s="41">
        <v>265.98333333333335</v>
      </c>
      <c r="I82" s="41">
        <v>262.76666666666671</v>
      </c>
      <c r="J82" s="41">
        <v>276.16666666666669</v>
      </c>
      <c r="K82" s="41">
        <v>279.38333333333327</v>
      </c>
      <c r="L82" s="41">
        <v>282.86666666666667</v>
      </c>
      <c r="M82" s="31">
        <v>275.89999999999998</v>
      </c>
      <c r="N82" s="31">
        <v>269.2</v>
      </c>
      <c r="O82" s="42">
        <v>18524700</v>
      </c>
      <c r="P82" s="43">
        <v>-6.0843111690569319E-3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2412</v>
      </c>
      <c r="F83" s="40">
        <v>2412.4</v>
      </c>
      <c r="G83" s="41">
        <v>2402.75</v>
      </c>
      <c r="H83" s="41">
        <v>2393.5</v>
      </c>
      <c r="I83" s="41">
        <v>2383.85</v>
      </c>
      <c r="J83" s="41">
        <v>2421.65</v>
      </c>
      <c r="K83" s="41">
        <v>2431.3000000000006</v>
      </c>
      <c r="L83" s="41">
        <v>2440.5500000000002</v>
      </c>
      <c r="M83" s="31">
        <v>2422.0500000000002</v>
      </c>
      <c r="N83" s="31">
        <v>2403.15</v>
      </c>
      <c r="O83" s="42">
        <v>6756600</v>
      </c>
      <c r="P83" s="43">
        <v>1.2315713772024452E-2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271.35000000000002</v>
      </c>
      <c r="F84" s="40">
        <v>272.59999999999997</v>
      </c>
      <c r="G84" s="41">
        <v>266.44999999999993</v>
      </c>
      <c r="H84" s="41">
        <v>261.54999999999995</v>
      </c>
      <c r="I84" s="41">
        <v>255.39999999999992</v>
      </c>
      <c r="J84" s="41">
        <v>277.49999999999994</v>
      </c>
      <c r="K84" s="41">
        <v>283.64999999999992</v>
      </c>
      <c r="L84" s="41">
        <v>288.54999999999995</v>
      </c>
      <c r="M84" s="31">
        <v>278.75</v>
      </c>
      <c r="N84" s="31">
        <v>267.7</v>
      </c>
      <c r="O84" s="42">
        <v>31623100</v>
      </c>
      <c r="P84" s="43">
        <v>-2.2330841479777649E-2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655.29999999999995</v>
      </c>
      <c r="F85" s="40">
        <v>653.08333333333337</v>
      </c>
      <c r="G85" s="41">
        <v>649.2166666666667</v>
      </c>
      <c r="H85" s="41">
        <v>643.13333333333333</v>
      </c>
      <c r="I85" s="41">
        <v>639.26666666666665</v>
      </c>
      <c r="J85" s="41">
        <v>659.16666666666674</v>
      </c>
      <c r="K85" s="41">
        <v>663.0333333333333</v>
      </c>
      <c r="L85" s="41">
        <v>669.11666666666679</v>
      </c>
      <c r="M85" s="31">
        <v>656.95</v>
      </c>
      <c r="N85" s="31">
        <v>647</v>
      </c>
      <c r="O85" s="42">
        <v>68065250</v>
      </c>
      <c r="P85" s="43">
        <v>6.6708443671794455E-4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1494.15</v>
      </c>
      <c r="F86" s="40">
        <v>1506.3500000000001</v>
      </c>
      <c r="G86" s="41">
        <v>1475.8000000000002</v>
      </c>
      <c r="H86" s="41">
        <v>1457.45</v>
      </c>
      <c r="I86" s="41">
        <v>1426.9</v>
      </c>
      <c r="J86" s="41">
        <v>1524.7000000000003</v>
      </c>
      <c r="K86" s="41">
        <v>1555.25</v>
      </c>
      <c r="L86" s="41">
        <v>1573.6000000000004</v>
      </c>
      <c r="M86" s="31">
        <v>1536.9</v>
      </c>
      <c r="N86" s="31">
        <v>1488</v>
      </c>
      <c r="O86" s="42">
        <v>1241000</v>
      </c>
      <c r="P86" s="43">
        <v>4.4349070100143065E-2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628.25</v>
      </c>
      <c r="F87" s="40">
        <v>626.73333333333335</v>
      </c>
      <c r="G87" s="41">
        <v>622.26666666666665</v>
      </c>
      <c r="H87" s="41">
        <v>616.2833333333333</v>
      </c>
      <c r="I87" s="41">
        <v>611.81666666666661</v>
      </c>
      <c r="J87" s="41">
        <v>632.7166666666667</v>
      </c>
      <c r="K87" s="41">
        <v>637.18333333333339</v>
      </c>
      <c r="L87" s="41">
        <v>643.16666666666674</v>
      </c>
      <c r="M87" s="31">
        <v>631.20000000000005</v>
      </c>
      <c r="N87" s="31">
        <v>620.75</v>
      </c>
      <c r="O87" s="42">
        <v>6285000</v>
      </c>
      <c r="P87" s="43">
        <v>6.4857074225318284E-3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9.1999999999999993</v>
      </c>
      <c r="F88" s="40">
        <v>9.2166666666666668</v>
      </c>
      <c r="G88" s="41">
        <v>8.5333333333333332</v>
      </c>
      <c r="H88" s="41">
        <v>7.8666666666666671</v>
      </c>
      <c r="I88" s="41">
        <v>7.1833333333333336</v>
      </c>
      <c r="J88" s="41">
        <v>9.8833333333333329</v>
      </c>
      <c r="K88" s="41">
        <v>10.566666666666666</v>
      </c>
      <c r="L88" s="41">
        <v>11.233333333333333</v>
      </c>
      <c r="M88" s="31">
        <v>9.9</v>
      </c>
      <c r="N88" s="31">
        <v>8.5500000000000007</v>
      </c>
      <c r="O88" s="42">
        <v>637770000</v>
      </c>
      <c r="P88" s="43">
        <v>-7.8393688043698159E-2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52.75</v>
      </c>
      <c r="F89" s="40">
        <v>53</v>
      </c>
      <c r="G89" s="41">
        <v>52.1</v>
      </c>
      <c r="H89" s="41">
        <v>51.45</v>
      </c>
      <c r="I89" s="41">
        <v>50.550000000000004</v>
      </c>
      <c r="J89" s="41">
        <v>53.65</v>
      </c>
      <c r="K89" s="41">
        <v>54.550000000000004</v>
      </c>
      <c r="L89" s="41">
        <v>55.199999999999996</v>
      </c>
      <c r="M89" s="31">
        <v>53.9</v>
      </c>
      <c r="N89" s="31">
        <v>52.35</v>
      </c>
      <c r="O89" s="42">
        <v>194997000</v>
      </c>
      <c r="P89" s="43">
        <v>3.5829632620104968E-2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550.70000000000005</v>
      </c>
      <c r="F90" s="40">
        <v>552.18333333333328</v>
      </c>
      <c r="G90" s="41">
        <v>547.21666666666658</v>
      </c>
      <c r="H90" s="41">
        <v>543.73333333333335</v>
      </c>
      <c r="I90" s="41">
        <v>538.76666666666665</v>
      </c>
      <c r="J90" s="41">
        <v>555.66666666666652</v>
      </c>
      <c r="K90" s="41">
        <v>560.63333333333321</v>
      </c>
      <c r="L90" s="41">
        <v>564.11666666666645</v>
      </c>
      <c r="M90" s="31">
        <v>557.15</v>
      </c>
      <c r="N90" s="31">
        <v>548.70000000000005</v>
      </c>
      <c r="O90" s="42">
        <v>9972875</v>
      </c>
      <c r="P90" s="43">
        <v>1.1434946311532562E-2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150.35</v>
      </c>
      <c r="F91" s="40">
        <v>150.04999999999998</v>
      </c>
      <c r="G91" s="41">
        <v>148.29999999999995</v>
      </c>
      <c r="H91" s="41">
        <v>146.24999999999997</v>
      </c>
      <c r="I91" s="41">
        <v>144.49999999999994</v>
      </c>
      <c r="J91" s="41">
        <v>152.09999999999997</v>
      </c>
      <c r="K91" s="41">
        <v>153.85000000000002</v>
      </c>
      <c r="L91" s="41">
        <v>155.89999999999998</v>
      </c>
      <c r="M91" s="31">
        <v>151.80000000000001</v>
      </c>
      <c r="N91" s="31">
        <v>148</v>
      </c>
      <c r="O91" s="42">
        <v>7823400</v>
      </c>
      <c r="P91" s="43">
        <v>2.3469387755102041E-2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1771.45</v>
      </c>
      <c r="F92" s="40">
        <v>1779.5666666666666</v>
      </c>
      <c r="G92" s="41">
        <v>1754.4333333333332</v>
      </c>
      <c r="H92" s="41">
        <v>1737.4166666666665</v>
      </c>
      <c r="I92" s="41">
        <v>1712.2833333333331</v>
      </c>
      <c r="J92" s="41">
        <v>1796.5833333333333</v>
      </c>
      <c r="K92" s="41">
        <v>1821.7166666666665</v>
      </c>
      <c r="L92" s="41">
        <v>1838.7333333333333</v>
      </c>
      <c r="M92" s="31">
        <v>1804.7</v>
      </c>
      <c r="N92" s="31">
        <v>1762.55</v>
      </c>
      <c r="O92" s="42">
        <v>2320000</v>
      </c>
      <c r="P92" s="43">
        <v>-5.1900286064568861E-2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1017.85</v>
      </c>
      <c r="F93" s="40">
        <v>1019.85</v>
      </c>
      <c r="G93" s="41">
        <v>1003</v>
      </c>
      <c r="H93" s="41">
        <v>988.15</v>
      </c>
      <c r="I93" s="41">
        <v>971.3</v>
      </c>
      <c r="J93" s="41">
        <v>1034.7</v>
      </c>
      <c r="K93" s="41">
        <v>1051.5500000000002</v>
      </c>
      <c r="L93" s="41">
        <v>1066.4000000000001</v>
      </c>
      <c r="M93" s="31">
        <v>1036.7</v>
      </c>
      <c r="N93" s="31">
        <v>1005</v>
      </c>
      <c r="O93" s="42">
        <v>16795800</v>
      </c>
      <c r="P93" s="43">
        <v>2.9019776440240759E-3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229.8</v>
      </c>
      <c r="F94" s="40">
        <v>230.54999999999998</v>
      </c>
      <c r="G94" s="41">
        <v>218.59999999999997</v>
      </c>
      <c r="H94" s="41">
        <v>207.39999999999998</v>
      </c>
      <c r="I94" s="41">
        <v>195.44999999999996</v>
      </c>
      <c r="J94" s="41">
        <v>241.74999999999997</v>
      </c>
      <c r="K94" s="41">
        <v>253.69999999999996</v>
      </c>
      <c r="L94" s="41">
        <v>264.89999999999998</v>
      </c>
      <c r="M94" s="31">
        <v>242.5</v>
      </c>
      <c r="N94" s="31">
        <v>219.35</v>
      </c>
      <c r="O94" s="42">
        <v>18477200</v>
      </c>
      <c r="P94" s="43">
        <v>1.7579028527370855E-2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1546.45</v>
      </c>
      <c r="F95" s="40">
        <v>1548.9666666666665</v>
      </c>
      <c r="G95" s="41">
        <v>1539.9833333333329</v>
      </c>
      <c r="H95" s="41">
        <v>1533.5166666666664</v>
      </c>
      <c r="I95" s="41">
        <v>1524.5333333333328</v>
      </c>
      <c r="J95" s="41">
        <v>1555.4333333333329</v>
      </c>
      <c r="K95" s="41">
        <v>1564.4166666666665</v>
      </c>
      <c r="L95" s="41">
        <v>1570.883333333333</v>
      </c>
      <c r="M95" s="31">
        <v>1557.95</v>
      </c>
      <c r="N95" s="31">
        <v>1542.5</v>
      </c>
      <c r="O95" s="42">
        <v>30751800</v>
      </c>
      <c r="P95" s="43">
        <v>2.2096206491982791E-3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106.15</v>
      </c>
      <c r="F96" s="40">
        <v>106.39999999999999</v>
      </c>
      <c r="G96" s="41">
        <v>104.79999999999998</v>
      </c>
      <c r="H96" s="41">
        <v>103.44999999999999</v>
      </c>
      <c r="I96" s="41">
        <v>101.84999999999998</v>
      </c>
      <c r="J96" s="41">
        <v>107.74999999999999</v>
      </c>
      <c r="K96" s="41">
        <v>109.34999999999998</v>
      </c>
      <c r="L96" s="41">
        <v>110.69999999999999</v>
      </c>
      <c r="M96" s="31">
        <v>108</v>
      </c>
      <c r="N96" s="31">
        <v>105.05</v>
      </c>
      <c r="O96" s="42">
        <v>61750000</v>
      </c>
      <c r="P96" s="43">
        <v>5.6612167723278838E-2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2432.4</v>
      </c>
      <c r="F97" s="40">
        <v>2427.6333333333332</v>
      </c>
      <c r="G97" s="41">
        <v>2395.2666666666664</v>
      </c>
      <c r="H97" s="41">
        <v>2358.1333333333332</v>
      </c>
      <c r="I97" s="41">
        <v>2325.7666666666664</v>
      </c>
      <c r="J97" s="41">
        <v>2464.7666666666664</v>
      </c>
      <c r="K97" s="41">
        <v>2497.1333333333332</v>
      </c>
      <c r="L97" s="41">
        <v>2534.2666666666664</v>
      </c>
      <c r="M97" s="31">
        <v>2460</v>
      </c>
      <c r="N97" s="31">
        <v>2390.5</v>
      </c>
      <c r="O97" s="42">
        <v>2217800</v>
      </c>
      <c r="P97" s="43">
        <v>-1.742260619150468E-2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208.35</v>
      </c>
      <c r="F98" s="40">
        <v>207.9</v>
      </c>
      <c r="G98" s="41">
        <v>206.05</v>
      </c>
      <c r="H98" s="41">
        <v>203.75</v>
      </c>
      <c r="I98" s="41">
        <v>201.9</v>
      </c>
      <c r="J98" s="41">
        <v>210.20000000000002</v>
      </c>
      <c r="K98" s="41">
        <v>212.04999999999998</v>
      </c>
      <c r="L98" s="41">
        <v>214.35000000000002</v>
      </c>
      <c r="M98" s="31">
        <v>209.75</v>
      </c>
      <c r="N98" s="31">
        <v>205.6</v>
      </c>
      <c r="O98" s="42">
        <v>184688000</v>
      </c>
      <c r="P98" s="43">
        <v>-1.095040614182404E-2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393.85</v>
      </c>
      <c r="F99" s="40">
        <v>396.45</v>
      </c>
      <c r="G99" s="41">
        <v>387.15</v>
      </c>
      <c r="H99" s="41">
        <v>380.45</v>
      </c>
      <c r="I99" s="41">
        <v>371.15</v>
      </c>
      <c r="J99" s="41">
        <v>403.15</v>
      </c>
      <c r="K99" s="41">
        <v>412.45000000000005</v>
      </c>
      <c r="L99" s="41">
        <v>419.15</v>
      </c>
      <c r="M99" s="31">
        <v>405.75</v>
      </c>
      <c r="N99" s="31">
        <v>389.75</v>
      </c>
      <c r="O99" s="42">
        <v>41400000</v>
      </c>
      <c r="P99" s="43">
        <v>5.0294919769138073E-2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700.65</v>
      </c>
      <c r="F100" s="40">
        <v>703.6</v>
      </c>
      <c r="G100" s="41">
        <v>692.2</v>
      </c>
      <c r="H100" s="41">
        <v>683.75</v>
      </c>
      <c r="I100" s="41">
        <v>672.35</v>
      </c>
      <c r="J100" s="41">
        <v>712.05000000000007</v>
      </c>
      <c r="K100" s="41">
        <v>723.44999999999993</v>
      </c>
      <c r="L100" s="41">
        <v>731.90000000000009</v>
      </c>
      <c r="M100" s="31">
        <v>715</v>
      </c>
      <c r="N100" s="31">
        <v>695.15</v>
      </c>
      <c r="O100" s="42">
        <v>42180750</v>
      </c>
      <c r="P100" s="43">
        <v>6.1505764152766148E-3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3093.8</v>
      </c>
      <c r="F101" s="40">
        <v>3106.1333333333332</v>
      </c>
      <c r="G101" s="41">
        <v>3074.6666666666665</v>
      </c>
      <c r="H101" s="41">
        <v>3055.5333333333333</v>
      </c>
      <c r="I101" s="41">
        <v>3024.0666666666666</v>
      </c>
      <c r="J101" s="41">
        <v>3125.2666666666664</v>
      </c>
      <c r="K101" s="41">
        <v>3156.7333333333336</v>
      </c>
      <c r="L101" s="41">
        <v>3175.8666666666663</v>
      </c>
      <c r="M101" s="31">
        <v>3137.6</v>
      </c>
      <c r="N101" s="31">
        <v>3087</v>
      </c>
      <c r="O101" s="42">
        <v>1503000</v>
      </c>
      <c r="P101" s="43">
        <v>2.1927587965323816E-2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1723.05</v>
      </c>
      <c r="F102" s="40">
        <v>1726.0333333333335</v>
      </c>
      <c r="G102" s="41">
        <v>1709.866666666667</v>
      </c>
      <c r="H102" s="41">
        <v>1696.6833333333334</v>
      </c>
      <c r="I102" s="41">
        <v>1680.5166666666669</v>
      </c>
      <c r="J102" s="41">
        <v>1739.2166666666672</v>
      </c>
      <c r="K102" s="41">
        <v>1755.3833333333337</v>
      </c>
      <c r="L102" s="41">
        <v>1768.5666666666673</v>
      </c>
      <c r="M102" s="31">
        <v>1742.2</v>
      </c>
      <c r="N102" s="31">
        <v>1712.85</v>
      </c>
      <c r="O102" s="42">
        <v>19511200</v>
      </c>
      <c r="P102" s="43">
        <v>1.8159806295399514E-2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90.55</v>
      </c>
      <c r="F103" s="40">
        <v>91.416666666666671</v>
      </c>
      <c r="G103" s="41">
        <v>88.983333333333348</v>
      </c>
      <c r="H103" s="41">
        <v>87.416666666666671</v>
      </c>
      <c r="I103" s="41">
        <v>84.983333333333348</v>
      </c>
      <c r="J103" s="41">
        <v>92.983333333333348</v>
      </c>
      <c r="K103" s="41">
        <v>95.416666666666657</v>
      </c>
      <c r="L103" s="41">
        <v>96.983333333333348</v>
      </c>
      <c r="M103" s="31">
        <v>93.85</v>
      </c>
      <c r="N103" s="31">
        <v>89.85</v>
      </c>
      <c r="O103" s="42">
        <v>76210960</v>
      </c>
      <c r="P103" s="43">
        <v>7.6923076923076927E-2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3454.3</v>
      </c>
      <c r="F104" s="40">
        <v>3441.0499999999997</v>
      </c>
      <c r="G104" s="41">
        <v>3378.2499999999995</v>
      </c>
      <c r="H104" s="41">
        <v>3302.2</v>
      </c>
      <c r="I104" s="41">
        <v>3239.3999999999996</v>
      </c>
      <c r="J104" s="41">
        <v>3517.0999999999995</v>
      </c>
      <c r="K104" s="41">
        <v>3579.8999999999996</v>
      </c>
      <c r="L104" s="41">
        <v>3655.9499999999994</v>
      </c>
      <c r="M104" s="31">
        <v>3503.85</v>
      </c>
      <c r="N104" s="31">
        <v>3365</v>
      </c>
      <c r="O104" s="42">
        <v>466250</v>
      </c>
      <c r="P104" s="43">
        <v>-2.6109660574412531E-2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460.6</v>
      </c>
      <c r="F105" s="40">
        <v>461.89999999999992</v>
      </c>
      <c r="G105" s="41">
        <v>456.59999999999985</v>
      </c>
      <c r="H105" s="41">
        <v>452.59999999999991</v>
      </c>
      <c r="I105" s="41">
        <v>447.29999999999984</v>
      </c>
      <c r="J105" s="41">
        <v>465.89999999999986</v>
      </c>
      <c r="K105" s="41">
        <v>471.19999999999993</v>
      </c>
      <c r="L105" s="41">
        <v>475.19999999999987</v>
      </c>
      <c r="M105" s="31">
        <v>467.2</v>
      </c>
      <c r="N105" s="31">
        <v>457.9</v>
      </c>
      <c r="O105" s="42">
        <v>14902000</v>
      </c>
      <c r="P105" s="43">
        <v>1.3327893376852985E-2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1596.2</v>
      </c>
      <c r="F106" s="40">
        <v>1601.3000000000002</v>
      </c>
      <c r="G106" s="41">
        <v>1578.9500000000003</v>
      </c>
      <c r="H106" s="41">
        <v>1561.7</v>
      </c>
      <c r="I106" s="41">
        <v>1539.3500000000001</v>
      </c>
      <c r="J106" s="41">
        <v>1618.5500000000004</v>
      </c>
      <c r="K106" s="41">
        <v>1640.9000000000003</v>
      </c>
      <c r="L106" s="41">
        <v>1658.1500000000005</v>
      </c>
      <c r="M106" s="31">
        <v>1623.65</v>
      </c>
      <c r="N106" s="31">
        <v>1584.05</v>
      </c>
      <c r="O106" s="42">
        <v>14407200</v>
      </c>
      <c r="P106" s="43">
        <v>-3.1988873435326845E-2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4393.3999999999996</v>
      </c>
      <c r="F107" s="40">
        <v>4365.6166666666659</v>
      </c>
      <c r="G107" s="41">
        <v>4253.3333333333321</v>
      </c>
      <c r="H107" s="41">
        <v>4113.2666666666664</v>
      </c>
      <c r="I107" s="41">
        <v>4000.9833333333327</v>
      </c>
      <c r="J107" s="41">
        <v>4505.6833333333316</v>
      </c>
      <c r="K107" s="41">
        <v>4617.9666666666662</v>
      </c>
      <c r="L107" s="41">
        <v>4758.033333333331</v>
      </c>
      <c r="M107" s="31">
        <v>4477.8999999999996</v>
      </c>
      <c r="N107" s="31">
        <v>4225.55</v>
      </c>
      <c r="O107" s="42">
        <v>706050</v>
      </c>
      <c r="P107" s="43">
        <v>-4.6973071471957888E-2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3409.85</v>
      </c>
      <c r="F108" s="40">
        <v>3416.9333333333329</v>
      </c>
      <c r="G108" s="41">
        <v>3353.1166666666659</v>
      </c>
      <c r="H108" s="41">
        <v>3296.3833333333328</v>
      </c>
      <c r="I108" s="41">
        <v>3232.5666666666657</v>
      </c>
      <c r="J108" s="41">
        <v>3473.6666666666661</v>
      </c>
      <c r="K108" s="41">
        <v>3537.4833333333327</v>
      </c>
      <c r="L108" s="41">
        <v>3594.2166666666662</v>
      </c>
      <c r="M108" s="31">
        <v>3480.75</v>
      </c>
      <c r="N108" s="31">
        <v>3360.2</v>
      </c>
      <c r="O108" s="42">
        <v>761200</v>
      </c>
      <c r="P108" s="43">
        <v>3.2275562788174665E-2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1180.5999999999999</v>
      </c>
      <c r="F109" s="40">
        <v>1176.6166666666666</v>
      </c>
      <c r="G109" s="41">
        <v>1168.833333333333</v>
      </c>
      <c r="H109" s="41">
        <v>1157.0666666666664</v>
      </c>
      <c r="I109" s="41">
        <v>1149.2833333333328</v>
      </c>
      <c r="J109" s="41">
        <v>1188.3833333333332</v>
      </c>
      <c r="K109" s="41">
        <v>1196.1666666666665</v>
      </c>
      <c r="L109" s="41">
        <v>1207.9333333333334</v>
      </c>
      <c r="M109" s="31">
        <v>1184.4000000000001</v>
      </c>
      <c r="N109" s="31">
        <v>1164.8499999999999</v>
      </c>
      <c r="O109" s="42">
        <v>7621950</v>
      </c>
      <c r="P109" s="43">
        <v>-1.7207365190705832E-2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776.3</v>
      </c>
      <c r="F110" s="40">
        <v>776.6</v>
      </c>
      <c r="G110" s="41">
        <v>770.7</v>
      </c>
      <c r="H110" s="41">
        <v>765.1</v>
      </c>
      <c r="I110" s="41">
        <v>759.2</v>
      </c>
      <c r="J110" s="41">
        <v>782.2</v>
      </c>
      <c r="K110" s="41">
        <v>788.09999999999991</v>
      </c>
      <c r="L110" s="41">
        <v>793.7</v>
      </c>
      <c r="M110" s="31">
        <v>782.5</v>
      </c>
      <c r="N110" s="31">
        <v>771</v>
      </c>
      <c r="O110" s="42">
        <v>12121200</v>
      </c>
      <c r="P110" s="43">
        <v>9.4438614900314802E-3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157.05000000000001</v>
      </c>
      <c r="F111" s="40">
        <v>158.20000000000002</v>
      </c>
      <c r="G111" s="41">
        <v>155.00000000000003</v>
      </c>
      <c r="H111" s="41">
        <v>152.95000000000002</v>
      </c>
      <c r="I111" s="41">
        <v>149.75000000000003</v>
      </c>
      <c r="J111" s="41">
        <v>160.25000000000003</v>
      </c>
      <c r="K111" s="41">
        <v>163.45000000000002</v>
      </c>
      <c r="L111" s="41">
        <v>165.50000000000003</v>
      </c>
      <c r="M111" s="31">
        <v>161.4</v>
      </c>
      <c r="N111" s="31">
        <v>156.15</v>
      </c>
      <c r="O111" s="42">
        <v>41184000</v>
      </c>
      <c r="P111" s="43">
        <v>6.4296051271449245E-2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186.7</v>
      </c>
      <c r="F112" s="40">
        <v>186.61666666666667</v>
      </c>
      <c r="G112" s="41">
        <v>184.58333333333334</v>
      </c>
      <c r="H112" s="41">
        <v>182.46666666666667</v>
      </c>
      <c r="I112" s="41">
        <v>180.43333333333334</v>
      </c>
      <c r="J112" s="41">
        <v>188.73333333333335</v>
      </c>
      <c r="K112" s="41">
        <v>190.76666666666665</v>
      </c>
      <c r="L112" s="41">
        <v>192.88333333333335</v>
      </c>
      <c r="M112" s="31">
        <v>188.65</v>
      </c>
      <c r="N112" s="31">
        <v>184.5</v>
      </c>
      <c r="O112" s="42">
        <v>22662000</v>
      </c>
      <c r="P112" s="43">
        <v>-3.1041559774243201E-2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528.04999999999995</v>
      </c>
      <c r="F113" s="40">
        <v>527.86666666666667</v>
      </c>
      <c r="G113" s="41">
        <v>524.23333333333335</v>
      </c>
      <c r="H113" s="41">
        <v>520.41666666666663</v>
      </c>
      <c r="I113" s="41">
        <v>516.7833333333333</v>
      </c>
      <c r="J113" s="41">
        <v>531.68333333333339</v>
      </c>
      <c r="K113" s="41">
        <v>535.31666666666683</v>
      </c>
      <c r="L113" s="41">
        <v>539.13333333333344</v>
      </c>
      <c r="M113" s="31">
        <v>531.5</v>
      </c>
      <c r="N113" s="31">
        <v>524.04999999999995</v>
      </c>
      <c r="O113" s="42">
        <v>6902000</v>
      </c>
      <c r="P113" s="43">
        <v>-2.9800393590104019E-2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7184.5</v>
      </c>
      <c r="F114" s="40">
        <v>7220.083333333333</v>
      </c>
      <c r="G114" s="41">
        <v>7125.9666666666662</v>
      </c>
      <c r="H114" s="41">
        <v>7067.4333333333334</v>
      </c>
      <c r="I114" s="41">
        <v>6973.3166666666666</v>
      </c>
      <c r="J114" s="41">
        <v>7278.6166666666659</v>
      </c>
      <c r="K114" s="41">
        <v>7372.7333333333327</v>
      </c>
      <c r="L114" s="41">
        <v>7431.2666666666655</v>
      </c>
      <c r="M114" s="31">
        <v>7314.2</v>
      </c>
      <c r="N114" s="31">
        <v>7161.55</v>
      </c>
      <c r="O114" s="42">
        <v>2427600</v>
      </c>
      <c r="P114" s="43">
        <v>3.2098975383699671E-2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661.2</v>
      </c>
      <c r="F115" s="40">
        <v>665.58333333333337</v>
      </c>
      <c r="G115" s="41">
        <v>653.16666666666674</v>
      </c>
      <c r="H115" s="41">
        <v>645.13333333333333</v>
      </c>
      <c r="I115" s="41">
        <v>632.7166666666667</v>
      </c>
      <c r="J115" s="41">
        <v>673.61666666666679</v>
      </c>
      <c r="K115" s="41">
        <v>686.03333333333353</v>
      </c>
      <c r="L115" s="41">
        <v>694.06666666666683</v>
      </c>
      <c r="M115" s="31">
        <v>678</v>
      </c>
      <c r="N115" s="31">
        <v>657.55</v>
      </c>
      <c r="O115" s="42">
        <v>14686250</v>
      </c>
      <c r="P115" s="43">
        <v>-1.5831797621042049E-2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2810.45</v>
      </c>
      <c r="F116" s="40">
        <v>2817.6666666666665</v>
      </c>
      <c r="G116" s="41">
        <v>2750.4333333333329</v>
      </c>
      <c r="H116" s="41">
        <v>2690.4166666666665</v>
      </c>
      <c r="I116" s="41">
        <v>2623.1833333333329</v>
      </c>
      <c r="J116" s="41">
        <v>2877.6833333333329</v>
      </c>
      <c r="K116" s="41">
        <v>2944.9166666666665</v>
      </c>
      <c r="L116" s="41">
        <v>3004.9333333333329</v>
      </c>
      <c r="M116" s="31">
        <v>2884.9</v>
      </c>
      <c r="N116" s="31">
        <v>2757.65</v>
      </c>
      <c r="O116" s="42">
        <v>328400</v>
      </c>
      <c r="P116" s="43">
        <v>1.2330456226880395E-2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1066.75</v>
      </c>
      <c r="F117" s="40">
        <v>1061.95</v>
      </c>
      <c r="G117" s="41">
        <v>1052.8500000000001</v>
      </c>
      <c r="H117" s="41">
        <v>1038.95</v>
      </c>
      <c r="I117" s="41">
        <v>1029.8500000000001</v>
      </c>
      <c r="J117" s="41">
        <v>1075.8500000000001</v>
      </c>
      <c r="K117" s="41">
        <v>1084.95</v>
      </c>
      <c r="L117" s="41">
        <v>1098.8500000000001</v>
      </c>
      <c r="M117" s="31">
        <v>1071.05</v>
      </c>
      <c r="N117" s="31">
        <v>1048.05</v>
      </c>
      <c r="O117" s="42">
        <v>3011450</v>
      </c>
      <c r="P117" s="43">
        <v>-2.9331657238633981E-2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1148.75</v>
      </c>
      <c r="F118" s="40">
        <v>1149.0333333333333</v>
      </c>
      <c r="G118" s="41">
        <v>1138.1166666666666</v>
      </c>
      <c r="H118" s="41">
        <v>1127.4833333333333</v>
      </c>
      <c r="I118" s="41">
        <v>1116.5666666666666</v>
      </c>
      <c r="J118" s="41">
        <v>1159.6666666666665</v>
      </c>
      <c r="K118" s="41">
        <v>1170.5833333333335</v>
      </c>
      <c r="L118" s="41">
        <v>1181.2166666666665</v>
      </c>
      <c r="M118" s="31">
        <v>1159.95</v>
      </c>
      <c r="N118" s="31">
        <v>1138.4000000000001</v>
      </c>
      <c r="O118" s="42">
        <v>1956000</v>
      </c>
      <c r="P118" s="43">
        <v>-2.2488755622188907E-2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2740.5</v>
      </c>
      <c r="F119" s="40">
        <v>2754.6666666666665</v>
      </c>
      <c r="G119" s="41">
        <v>2709.5333333333328</v>
      </c>
      <c r="H119" s="41">
        <v>2678.5666666666662</v>
      </c>
      <c r="I119" s="41">
        <v>2633.4333333333325</v>
      </c>
      <c r="J119" s="41">
        <v>2785.6333333333332</v>
      </c>
      <c r="K119" s="41">
        <v>2830.7666666666673</v>
      </c>
      <c r="L119" s="41">
        <v>2861.7333333333336</v>
      </c>
      <c r="M119" s="31">
        <v>2799.8</v>
      </c>
      <c r="N119" s="31">
        <v>2723.7</v>
      </c>
      <c r="O119" s="42">
        <v>2568000</v>
      </c>
      <c r="P119" s="43">
        <v>-6.6860465116279064E-2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244.4</v>
      </c>
      <c r="F120" s="40">
        <v>243.71666666666667</v>
      </c>
      <c r="G120" s="41">
        <v>240.93333333333334</v>
      </c>
      <c r="H120" s="41">
        <v>237.46666666666667</v>
      </c>
      <c r="I120" s="41">
        <v>234.68333333333334</v>
      </c>
      <c r="J120" s="41">
        <v>247.18333333333334</v>
      </c>
      <c r="K120" s="41">
        <v>249.9666666666667</v>
      </c>
      <c r="L120" s="41">
        <v>253.43333333333334</v>
      </c>
      <c r="M120" s="31">
        <v>246.5</v>
      </c>
      <c r="N120" s="31">
        <v>240.25</v>
      </c>
      <c r="O120" s="42">
        <v>28780500</v>
      </c>
      <c r="P120" s="43">
        <v>-8.6799276672694398E-3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2349.5</v>
      </c>
      <c r="F121" s="40">
        <v>2365.7000000000003</v>
      </c>
      <c r="G121" s="41">
        <v>2321.8500000000004</v>
      </c>
      <c r="H121" s="41">
        <v>2294.2000000000003</v>
      </c>
      <c r="I121" s="41">
        <v>2250.3500000000004</v>
      </c>
      <c r="J121" s="41">
        <v>2393.3500000000004</v>
      </c>
      <c r="K121" s="41">
        <v>2437.1999999999998</v>
      </c>
      <c r="L121" s="41">
        <v>2464.8500000000004</v>
      </c>
      <c r="M121" s="31">
        <v>2409.5500000000002</v>
      </c>
      <c r="N121" s="31">
        <v>2338.0500000000002</v>
      </c>
      <c r="O121" s="42">
        <v>772850</v>
      </c>
      <c r="P121" s="43">
        <v>6.8283917340521111E-2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82350.149999999994</v>
      </c>
      <c r="F122" s="40">
        <v>82403.583333333328</v>
      </c>
      <c r="G122" s="41">
        <v>81681.566666666651</v>
      </c>
      <c r="H122" s="41">
        <v>81012.983333333323</v>
      </c>
      <c r="I122" s="41">
        <v>80290.966666666645</v>
      </c>
      <c r="J122" s="41">
        <v>83072.166666666657</v>
      </c>
      <c r="K122" s="41">
        <v>83794.183333333349</v>
      </c>
      <c r="L122" s="41">
        <v>84462.766666666663</v>
      </c>
      <c r="M122" s="31">
        <v>83125.600000000006</v>
      </c>
      <c r="N122" s="31">
        <v>81735</v>
      </c>
      <c r="O122" s="42">
        <v>42280</v>
      </c>
      <c r="P122" s="43">
        <v>-2.8045977011494253E-2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1545.1</v>
      </c>
      <c r="F123" s="40">
        <v>1552.6166666666668</v>
      </c>
      <c r="G123" s="41">
        <v>1527.5833333333335</v>
      </c>
      <c r="H123" s="41">
        <v>1510.0666666666666</v>
      </c>
      <c r="I123" s="41">
        <v>1485.0333333333333</v>
      </c>
      <c r="J123" s="41">
        <v>1570.1333333333337</v>
      </c>
      <c r="K123" s="41">
        <v>1595.166666666667</v>
      </c>
      <c r="L123" s="41">
        <v>1612.6833333333338</v>
      </c>
      <c r="M123" s="31">
        <v>1577.65</v>
      </c>
      <c r="N123" s="31">
        <v>1535.1</v>
      </c>
      <c r="O123" s="42">
        <v>3481500</v>
      </c>
      <c r="P123" s="43">
        <v>-2.578427159432746E-3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406</v>
      </c>
      <c r="F124" s="40">
        <v>409.45</v>
      </c>
      <c r="G124" s="41">
        <v>397</v>
      </c>
      <c r="H124" s="41">
        <v>388</v>
      </c>
      <c r="I124" s="41">
        <v>375.55</v>
      </c>
      <c r="J124" s="41">
        <v>418.45</v>
      </c>
      <c r="K124" s="41">
        <v>430.89999999999992</v>
      </c>
      <c r="L124" s="41">
        <v>439.9</v>
      </c>
      <c r="M124" s="31">
        <v>421.9</v>
      </c>
      <c r="N124" s="31">
        <v>400.45</v>
      </c>
      <c r="O124" s="42">
        <v>3035200</v>
      </c>
      <c r="P124" s="43">
        <v>-5.6218905472636818E-2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89.2</v>
      </c>
      <c r="F125" s="40">
        <v>89.233333333333334</v>
      </c>
      <c r="G125" s="41">
        <v>87.016666666666666</v>
      </c>
      <c r="H125" s="41">
        <v>84.833333333333329</v>
      </c>
      <c r="I125" s="41">
        <v>82.61666666666666</v>
      </c>
      <c r="J125" s="41">
        <v>91.416666666666671</v>
      </c>
      <c r="K125" s="41">
        <v>93.63333333333334</v>
      </c>
      <c r="L125" s="41">
        <v>95.816666666666677</v>
      </c>
      <c r="M125" s="31">
        <v>91.45</v>
      </c>
      <c r="N125" s="31">
        <v>87.05</v>
      </c>
      <c r="O125" s="42">
        <v>102153000</v>
      </c>
      <c r="P125" s="43">
        <v>0.55956397612250197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5139.1499999999996</v>
      </c>
      <c r="F126" s="40">
        <v>5120.083333333333</v>
      </c>
      <c r="G126" s="41">
        <v>5050.2166666666662</v>
      </c>
      <c r="H126" s="41">
        <v>4961.2833333333328</v>
      </c>
      <c r="I126" s="41">
        <v>4891.4166666666661</v>
      </c>
      <c r="J126" s="41">
        <v>5209.0166666666664</v>
      </c>
      <c r="K126" s="41">
        <v>5278.8833333333332</v>
      </c>
      <c r="L126" s="41">
        <v>5367.8166666666666</v>
      </c>
      <c r="M126" s="31">
        <v>5189.95</v>
      </c>
      <c r="N126" s="31">
        <v>5031.1499999999996</v>
      </c>
      <c r="O126" s="42">
        <v>1221250</v>
      </c>
      <c r="P126" s="43">
        <v>1.0654805006723906E-2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3895.95</v>
      </c>
      <c r="F127" s="40">
        <v>3890.0833333333335</v>
      </c>
      <c r="G127" s="41">
        <v>3836.416666666667</v>
      </c>
      <c r="H127" s="41">
        <v>3776.8833333333337</v>
      </c>
      <c r="I127" s="41">
        <v>3723.2166666666672</v>
      </c>
      <c r="J127" s="41">
        <v>3949.6166666666668</v>
      </c>
      <c r="K127" s="41">
        <v>4003.2833333333338</v>
      </c>
      <c r="L127" s="41">
        <v>4062.8166666666666</v>
      </c>
      <c r="M127" s="31">
        <v>3943.75</v>
      </c>
      <c r="N127" s="31">
        <v>3830.55</v>
      </c>
      <c r="O127" s="42">
        <v>379800</v>
      </c>
      <c r="P127" s="43">
        <v>-2.3640661938534278E-3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17745.25</v>
      </c>
      <c r="F128" s="40">
        <v>17754.483333333334</v>
      </c>
      <c r="G128" s="41">
        <v>17633.966666666667</v>
      </c>
      <c r="H128" s="41">
        <v>17522.683333333334</v>
      </c>
      <c r="I128" s="41">
        <v>17402.166666666668</v>
      </c>
      <c r="J128" s="41">
        <v>17865.766666666666</v>
      </c>
      <c r="K128" s="41">
        <v>17986.283333333336</v>
      </c>
      <c r="L128" s="41">
        <v>18097.566666666666</v>
      </c>
      <c r="M128" s="31">
        <v>17875</v>
      </c>
      <c r="N128" s="31">
        <v>17643.2</v>
      </c>
      <c r="O128" s="42">
        <v>210250</v>
      </c>
      <c r="P128" s="43">
        <v>-2.6091081593927895E-3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176.15</v>
      </c>
      <c r="F129" s="40">
        <v>176.53333333333333</v>
      </c>
      <c r="G129" s="41">
        <v>173.36666666666667</v>
      </c>
      <c r="H129" s="41">
        <v>170.58333333333334</v>
      </c>
      <c r="I129" s="41">
        <v>167.41666666666669</v>
      </c>
      <c r="J129" s="41">
        <v>179.31666666666666</v>
      </c>
      <c r="K129" s="41">
        <v>182.48333333333335</v>
      </c>
      <c r="L129" s="41">
        <v>185.26666666666665</v>
      </c>
      <c r="M129" s="31">
        <v>179.7</v>
      </c>
      <c r="N129" s="31">
        <v>173.75</v>
      </c>
      <c r="O129" s="42">
        <v>75220900</v>
      </c>
      <c r="P129" s="43">
        <v>-1.4483848314606742E-2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121.3</v>
      </c>
      <c r="F130" s="40">
        <v>120.60000000000001</v>
      </c>
      <c r="G130" s="41">
        <v>119.45000000000002</v>
      </c>
      <c r="H130" s="41">
        <v>117.60000000000001</v>
      </c>
      <c r="I130" s="41">
        <v>116.45000000000002</v>
      </c>
      <c r="J130" s="41">
        <v>122.45000000000002</v>
      </c>
      <c r="K130" s="41">
        <v>123.60000000000002</v>
      </c>
      <c r="L130" s="41">
        <v>125.45000000000002</v>
      </c>
      <c r="M130" s="31">
        <v>121.75</v>
      </c>
      <c r="N130" s="31">
        <v>118.75</v>
      </c>
      <c r="O130" s="42">
        <v>52593900</v>
      </c>
      <c r="P130" s="43">
        <v>-1.6730605285592497E-2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115</v>
      </c>
      <c r="F131" s="40">
        <v>115.38333333333333</v>
      </c>
      <c r="G131" s="41">
        <v>113.96666666666665</v>
      </c>
      <c r="H131" s="41">
        <v>112.93333333333332</v>
      </c>
      <c r="I131" s="41">
        <v>111.51666666666665</v>
      </c>
      <c r="J131" s="41">
        <v>116.41666666666666</v>
      </c>
      <c r="K131" s="41">
        <v>117.83333333333334</v>
      </c>
      <c r="L131" s="41">
        <v>118.86666666666666</v>
      </c>
      <c r="M131" s="31">
        <v>116.8</v>
      </c>
      <c r="N131" s="31">
        <v>114.35</v>
      </c>
      <c r="O131" s="42">
        <v>60822300</v>
      </c>
      <c r="P131" s="43">
        <v>-6.9147598692481773E-3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32950.65</v>
      </c>
      <c r="F132" s="40">
        <v>33106.816666666673</v>
      </c>
      <c r="G132" s="41">
        <v>32733.833333333343</v>
      </c>
      <c r="H132" s="41">
        <v>32517.01666666667</v>
      </c>
      <c r="I132" s="41">
        <v>32144.03333333334</v>
      </c>
      <c r="J132" s="41">
        <v>33323.633333333346</v>
      </c>
      <c r="K132" s="41">
        <v>33696.616666666669</v>
      </c>
      <c r="L132" s="41">
        <v>33913.433333333349</v>
      </c>
      <c r="M132" s="31">
        <v>33479.800000000003</v>
      </c>
      <c r="N132" s="31">
        <v>32890</v>
      </c>
      <c r="O132" s="42">
        <v>62220</v>
      </c>
      <c r="P132" s="43">
        <v>-1.9249278152069298E-3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2297.4</v>
      </c>
      <c r="F133" s="40">
        <v>2307.7333333333331</v>
      </c>
      <c r="G133" s="41">
        <v>2264.9666666666662</v>
      </c>
      <c r="H133" s="41">
        <v>2232.5333333333333</v>
      </c>
      <c r="I133" s="41">
        <v>2189.7666666666664</v>
      </c>
      <c r="J133" s="41">
        <v>2340.1666666666661</v>
      </c>
      <c r="K133" s="41">
        <v>2382.9333333333334</v>
      </c>
      <c r="L133" s="41">
        <v>2415.3666666666659</v>
      </c>
      <c r="M133" s="31">
        <v>2350.5</v>
      </c>
      <c r="N133" s="31">
        <v>2275.3000000000002</v>
      </c>
      <c r="O133" s="42">
        <v>3247475</v>
      </c>
      <c r="P133" s="43">
        <v>-4.1866125760649089E-2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222.65</v>
      </c>
      <c r="F134" s="40">
        <v>223.35</v>
      </c>
      <c r="G134" s="41">
        <v>221</v>
      </c>
      <c r="H134" s="41">
        <v>219.35</v>
      </c>
      <c r="I134" s="41">
        <v>217</v>
      </c>
      <c r="J134" s="41">
        <v>225</v>
      </c>
      <c r="K134" s="41">
        <v>227.34999999999997</v>
      </c>
      <c r="L134" s="41">
        <v>229</v>
      </c>
      <c r="M134" s="31">
        <v>225.7</v>
      </c>
      <c r="N134" s="31">
        <v>221.7</v>
      </c>
      <c r="O134" s="42">
        <v>25185000</v>
      </c>
      <c r="P134" s="43">
        <v>-2.1395459408058955E-3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127.25</v>
      </c>
      <c r="F135" s="40">
        <v>128.1</v>
      </c>
      <c r="G135" s="41">
        <v>125.54999999999998</v>
      </c>
      <c r="H135" s="41">
        <v>123.85</v>
      </c>
      <c r="I135" s="41">
        <v>121.29999999999998</v>
      </c>
      <c r="J135" s="41">
        <v>129.79999999999998</v>
      </c>
      <c r="K135" s="41">
        <v>132.35</v>
      </c>
      <c r="L135" s="41">
        <v>134.04999999999998</v>
      </c>
      <c r="M135" s="31">
        <v>130.65</v>
      </c>
      <c r="N135" s="31">
        <v>126.4</v>
      </c>
      <c r="O135" s="42">
        <v>35972400</v>
      </c>
      <c r="P135" s="43">
        <v>-6.9446672012830793E-2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5664.5</v>
      </c>
      <c r="F136" s="40">
        <v>5627.3166666666666</v>
      </c>
      <c r="G136" s="41">
        <v>5529.7333333333336</v>
      </c>
      <c r="H136" s="41">
        <v>5394.9666666666672</v>
      </c>
      <c r="I136" s="41">
        <v>5297.3833333333341</v>
      </c>
      <c r="J136" s="41">
        <v>5762.083333333333</v>
      </c>
      <c r="K136" s="41">
        <v>5859.666666666667</v>
      </c>
      <c r="L136" s="41">
        <v>5994.4333333333325</v>
      </c>
      <c r="M136" s="31">
        <v>5724.9</v>
      </c>
      <c r="N136" s="31">
        <v>5492.55</v>
      </c>
      <c r="O136" s="42">
        <v>311875</v>
      </c>
      <c r="P136" s="43">
        <v>-5.5799123156636109E-3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2258.9499999999998</v>
      </c>
      <c r="F137" s="40">
        <v>2252.2166666666667</v>
      </c>
      <c r="G137" s="41">
        <v>2236.7333333333336</v>
      </c>
      <c r="H137" s="41">
        <v>2214.5166666666669</v>
      </c>
      <c r="I137" s="41">
        <v>2199.0333333333338</v>
      </c>
      <c r="J137" s="41">
        <v>2274.4333333333334</v>
      </c>
      <c r="K137" s="41">
        <v>2289.9166666666661</v>
      </c>
      <c r="L137" s="41">
        <v>2312.1333333333332</v>
      </c>
      <c r="M137" s="31">
        <v>2267.6999999999998</v>
      </c>
      <c r="N137" s="31">
        <v>2230</v>
      </c>
      <c r="O137" s="42">
        <v>2114500</v>
      </c>
      <c r="P137" s="43">
        <v>-8.2082551594746724E-3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3169.6</v>
      </c>
      <c r="F138" s="40">
        <v>3110.5166666666664</v>
      </c>
      <c r="G138" s="41">
        <v>3019.083333333333</v>
      </c>
      <c r="H138" s="41">
        <v>2868.5666666666666</v>
      </c>
      <c r="I138" s="41">
        <v>2777.1333333333332</v>
      </c>
      <c r="J138" s="41">
        <v>3261.0333333333328</v>
      </c>
      <c r="K138" s="41">
        <v>3352.4666666666662</v>
      </c>
      <c r="L138" s="41">
        <v>3502.9833333333327</v>
      </c>
      <c r="M138" s="31">
        <v>3201.95</v>
      </c>
      <c r="N138" s="31">
        <v>2960</v>
      </c>
      <c r="O138" s="42">
        <v>790000</v>
      </c>
      <c r="P138" s="43">
        <v>5.1230871590153028E-2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40.35</v>
      </c>
      <c r="F139" s="40">
        <v>40.43333333333333</v>
      </c>
      <c r="G139" s="41">
        <v>39.966666666666661</v>
      </c>
      <c r="H139" s="41">
        <v>39.583333333333329</v>
      </c>
      <c r="I139" s="41">
        <v>39.11666666666666</v>
      </c>
      <c r="J139" s="41">
        <v>40.816666666666663</v>
      </c>
      <c r="K139" s="41">
        <v>41.283333333333331</v>
      </c>
      <c r="L139" s="41">
        <v>41.666666666666664</v>
      </c>
      <c r="M139" s="31">
        <v>40.9</v>
      </c>
      <c r="N139" s="31">
        <v>40.049999999999997</v>
      </c>
      <c r="O139" s="42">
        <v>313696000</v>
      </c>
      <c r="P139" s="43">
        <v>-8.1448879445540547E-3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233.7</v>
      </c>
      <c r="F140" s="40">
        <v>233.39999999999998</v>
      </c>
      <c r="G140" s="41">
        <v>232.19999999999996</v>
      </c>
      <c r="H140" s="41">
        <v>230.7</v>
      </c>
      <c r="I140" s="41">
        <v>229.49999999999997</v>
      </c>
      <c r="J140" s="41">
        <v>234.89999999999995</v>
      </c>
      <c r="K140" s="41">
        <v>236.1</v>
      </c>
      <c r="L140" s="41">
        <v>237.59999999999994</v>
      </c>
      <c r="M140" s="31">
        <v>234.6</v>
      </c>
      <c r="N140" s="31">
        <v>231.9</v>
      </c>
      <c r="O140" s="42">
        <v>23188000</v>
      </c>
      <c r="P140" s="43">
        <v>4.7335140018066844E-2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1348.55</v>
      </c>
      <c r="F141" s="40">
        <v>1350.4166666666667</v>
      </c>
      <c r="G141" s="41">
        <v>1335.8333333333335</v>
      </c>
      <c r="H141" s="41">
        <v>1323.1166666666668</v>
      </c>
      <c r="I141" s="41">
        <v>1308.5333333333335</v>
      </c>
      <c r="J141" s="41">
        <v>1363.1333333333334</v>
      </c>
      <c r="K141" s="41">
        <v>1377.7166666666669</v>
      </c>
      <c r="L141" s="41">
        <v>1390.4333333333334</v>
      </c>
      <c r="M141" s="31">
        <v>1365</v>
      </c>
      <c r="N141" s="31">
        <v>1337.7</v>
      </c>
      <c r="O141" s="42">
        <v>1527471</v>
      </c>
      <c r="P141" s="43">
        <v>1.8453188602442334E-2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1115.3</v>
      </c>
      <c r="F142" s="40">
        <v>1116.75</v>
      </c>
      <c r="G142" s="41">
        <v>1106.55</v>
      </c>
      <c r="H142" s="41">
        <v>1097.8</v>
      </c>
      <c r="I142" s="41">
        <v>1087.5999999999999</v>
      </c>
      <c r="J142" s="41">
        <v>1125.5</v>
      </c>
      <c r="K142" s="41">
        <v>1135.6999999999998</v>
      </c>
      <c r="L142" s="41">
        <v>1144.45</v>
      </c>
      <c r="M142" s="31">
        <v>1126.95</v>
      </c>
      <c r="N142" s="31">
        <v>1108</v>
      </c>
      <c r="O142" s="42">
        <v>1904000</v>
      </c>
      <c r="P142" s="43">
        <v>4.1376104137610413E-2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209.25</v>
      </c>
      <c r="F143" s="40">
        <v>210.28333333333333</v>
      </c>
      <c r="G143" s="41">
        <v>206.71666666666667</v>
      </c>
      <c r="H143" s="41">
        <v>204.18333333333334</v>
      </c>
      <c r="I143" s="41">
        <v>200.61666666666667</v>
      </c>
      <c r="J143" s="41">
        <v>212.81666666666666</v>
      </c>
      <c r="K143" s="41">
        <v>216.38333333333333</v>
      </c>
      <c r="L143" s="41">
        <v>218.91666666666666</v>
      </c>
      <c r="M143" s="31">
        <v>213.85</v>
      </c>
      <c r="N143" s="31">
        <v>207.75</v>
      </c>
      <c r="O143" s="42">
        <v>33495000</v>
      </c>
      <c r="P143" s="43">
        <v>9.7491448118586094E-2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151.5</v>
      </c>
      <c r="F144" s="40">
        <v>152.31666666666666</v>
      </c>
      <c r="G144" s="41">
        <v>149.73333333333332</v>
      </c>
      <c r="H144" s="41">
        <v>147.96666666666667</v>
      </c>
      <c r="I144" s="41">
        <v>145.38333333333333</v>
      </c>
      <c r="J144" s="41">
        <v>154.08333333333331</v>
      </c>
      <c r="K144" s="41">
        <v>156.66666666666669</v>
      </c>
      <c r="L144" s="41">
        <v>158.43333333333331</v>
      </c>
      <c r="M144" s="31">
        <v>154.9</v>
      </c>
      <c r="N144" s="31">
        <v>150.55000000000001</v>
      </c>
      <c r="O144" s="42">
        <v>22068000</v>
      </c>
      <c r="P144" s="43">
        <v>-3.0830039525691699E-2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2099.6999999999998</v>
      </c>
      <c r="F145" s="40">
        <v>2106.5499999999997</v>
      </c>
      <c r="G145" s="41">
        <v>2086.6499999999996</v>
      </c>
      <c r="H145" s="41">
        <v>2073.6</v>
      </c>
      <c r="I145" s="41">
        <v>2053.6999999999998</v>
      </c>
      <c r="J145" s="41">
        <v>2119.5999999999995</v>
      </c>
      <c r="K145" s="41">
        <v>2139.5</v>
      </c>
      <c r="L145" s="41">
        <v>2152.5499999999993</v>
      </c>
      <c r="M145" s="31">
        <v>2126.4499999999998</v>
      </c>
      <c r="N145" s="31">
        <v>2093.5</v>
      </c>
      <c r="O145" s="42">
        <v>42361000</v>
      </c>
      <c r="P145" s="43">
        <v>-1.6512952074711675E-2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127.45</v>
      </c>
      <c r="F146" s="40">
        <v>127.23333333333333</v>
      </c>
      <c r="G146" s="41">
        <v>124.91666666666666</v>
      </c>
      <c r="H146" s="41">
        <v>122.38333333333333</v>
      </c>
      <c r="I146" s="41">
        <v>120.06666666666665</v>
      </c>
      <c r="J146" s="41">
        <v>129.76666666666665</v>
      </c>
      <c r="K146" s="41">
        <v>132.08333333333337</v>
      </c>
      <c r="L146" s="41">
        <v>134.61666666666667</v>
      </c>
      <c r="M146" s="31">
        <v>129.55000000000001</v>
      </c>
      <c r="N146" s="31">
        <v>124.7</v>
      </c>
      <c r="O146" s="42">
        <v>163181500</v>
      </c>
      <c r="P146" s="43">
        <v>-1.1224959705272854E-2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1037.8499999999999</v>
      </c>
      <c r="F147" s="40">
        <v>1039.9166666666667</v>
      </c>
      <c r="G147" s="41">
        <v>1027.9333333333334</v>
      </c>
      <c r="H147" s="41">
        <v>1018.0166666666667</v>
      </c>
      <c r="I147" s="41">
        <v>1006.0333333333333</v>
      </c>
      <c r="J147" s="41">
        <v>1049.8333333333335</v>
      </c>
      <c r="K147" s="41">
        <v>1061.8166666666666</v>
      </c>
      <c r="L147" s="41">
        <v>1071.7333333333336</v>
      </c>
      <c r="M147" s="31">
        <v>1051.9000000000001</v>
      </c>
      <c r="N147" s="31">
        <v>1030</v>
      </c>
      <c r="O147" s="42">
        <v>5075250</v>
      </c>
      <c r="P147" s="43">
        <v>-4.9578651685393257E-2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429</v>
      </c>
      <c r="F148" s="40">
        <v>426.41666666666669</v>
      </c>
      <c r="G148" s="41">
        <v>422.53333333333336</v>
      </c>
      <c r="H148" s="41">
        <v>416.06666666666666</v>
      </c>
      <c r="I148" s="41">
        <v>412.18333333333334</v>
      </c>
      <c r="J148" s="41">
        <v>432.88333333333338</v>
      </c>
      <c r="K148" s="41">
        <v>436.76666666666671</v>
      </c>
      <c r="L148" s="41">
        <v>443.23333333333341</v>
      </c>
      <c r="M148" s="31">
        <v>430.3</v>
      </c>
      <c r="N148" s="31">
        <v>419.95</v>
      </c>
      <c r="O148" s="42">
        <v>85863000</v>
      </c>
      <c r="P148" s="43">
        <v>1.3347967709956096E-2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28027.75</v>
      </c>
      <c r="F149" s="40">
        <v>27995.45</v>
      </c>
      <c r="G149" s="41">
        <v>27854.800000000003</v>
      </c>
      <c r="H149" s="41">
        <v>27681.850000000002</v>
      </c>
      <c r="I149" s="41">
        <v>27541.200000000004</v>
      </c>
      <c r="J149" s="41">
        <v>28168.400000000001</v>
      </c>
      <c r="K149" s="41">
        <v>28309.050000000003</v>
      </c>
      <c r="L149" s="41">
        <v>28482</v>
      </c>
      <c r="M149" s="31">
        <v>28136.1</v>
      </c>
      <c r="N149" s="31">
        <v>27822.5</v>
      </c>
      <c r="O149" s="42">
        <v>180675</v>
      </c>
      <c r="P149" s="43">
        <v>7.2473867595818815E-3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1978.15</v>
      </c>
      <c r="F150" s="40">
        <v>1985.4166666666667</v>
      </c>
      <c r="G150" s="41">
        <v>1962.8333333333335</v>
      </c>
      <c r="H150" s="41">
        <v>1947.5166666666667</v>
      </c>
      <c r="I150" s="41">
        <v>1924.9333333333334</v>
      </c>
      <c r="J150" s="41">
        <v>2000.7333333333336</v>
      </c>
      <c r="K150" s="41">
        <v>2023.3166666666671</v>
      </c>
      <c r="L150" s="41">
        <v>2038.6333333333337</v>
      </c>
      <c r="M150" s="31">
        <v>2008</v>
      </c>
      <c r="N150" s="31">
        <v>1970.1</v>
      </c>
      <c r="O150" s="42">
        <v>1576850</v>
      </c>
      <c r="P150" s="43">
        <v>2.8889287636820384E-2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7860.85</v>
      </c>
      <c r="F151" s="40">
        <v>7807.4333333333334</v>
      </c>
      <c r="G151" s="41">
        <v>7736.8666666666668</v>
      </c>
      <c r="H151" s="41">
        <v>7612.8833333333332</v>
      </c>
      <c r="I151" s="41">
        <v>7542.3166666666666</v>
      </c>
      <c r="J151" s="41">
        <v>7931.416666666667</v>
      </c>
      <c r="K151" s="41">
        <v>8001.9833333333345</v>
      </c>
      <c r="L151" s="41">
        <v>8125.9666666666672</v>
      </c>
      <c r="M151" s="31">
        <v>7878</v>
      </c>
      <c r="N151" s="31">
        <v>7683.45</v>
      </c>
      <c r="O151" s="42">
        <v>434625</v>
      </c>
      <c r="P151" s="43">
        <v>7.5471698113207544E-2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1392.2</v>
      </c>
      <c r="F152" s="40">
        <v>1406.7</v>
      </c>
      <c r="G152" s="41">
        <v>1366.4</v>
      </c>
      <c r="H152" s="41">
        <v>1340.6000000000001</v>
      </c>
      <c r="I152" s="41">
        <v>1300.3000000000002</v>
      </c>
      <c r="J152" s="41">
        <v>1432.5</v>
      </c>
      <c r="K152" s="41">
        <v>1472.7999999999997</v>
      </c>
      <c r="L152" s="41">
        <v>1498.6</v>
      </c>
      <c r="M152" s="31">
        <v>1447</v>
      </c>
      <c r="N152" s="31">
        <v>1380.9</v>
      </c>
      <c r="O152" s="42">
        <v>3661200</v>
      </c>
      <c r="P152" s="43">
        <v>6.7091948966124066E-3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690.2</v>
      </c>
      <c r="F153" s="40">
        <v>689.01666666666677</v>
      </c>
      <c r="G153" s="41">
        <v>684.03333333333353</v>
      </c>
      <c r="H153" s="41">
        <v>677.86666666666679</v>
      </c>
      <c r="I153" s="41">
        <v>672.88333333333355</v>
      </c>
      <c r="J153" s="41">
        <v>695.18333333333351</v>
      </c>
      <c r="K153" s="41">
        <v>700.16666666666686</v>
      </c>
      <c r="L153" s="41">
        <v>706.33333333333348</v>
      </c>
      <c r="M153" s="31">
        <v>694</v>
      </c>
      <c r="N153" s="31">
        <v>682.85</v>
      </c>
      <c r="O153" s="42">
        <v>40495000</v>
      </c>
      <c r="P153" s="43">
        <v>-1.9557996068063181E-2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538.5</v>
      </c>
      <c r="F154" s="40">
        <v>537.01666666666677</v>
      </c>
      <c r="G154" s="41">
        <v>528.58333333333348</v>
      </c>
      <c r="H154" s="41">
        <v>518.66666666666674</v>
      </c>
      <c r="I154" s="41">
        <v>510.23333333333346</v>
      </c>
      <c r="J154" s="41">
        <v>546.93333333333351</v>
      </c>
      <c r="K154" s="41">
        <v>555.36666666666667</v>
      </c>
      <c r="L154" s="41">
        <v>565.28333333333353</v>
      </c>
      <c r="M154" s="31">
        <v>545.45000000000005</v>
      </c>
      <c r="N154" s="31">
        <v>527.1</v>
      </c>
      <c r="O154" s="42">
        <v>13027500</v>
      </c>
      <c r="P154" s="43">
        <v>-3.5642904730179878E-2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782.25</v>
      </c>
      <c r="F155" s="40">
        <v>784.26666666666677</v>
      </c>
      <c r="G155" s="41">
        <v>770.53333333333353</v>
      </c>
      <c r="H155" s="41">
        <v>758.81666666666672</v>
      </c>
      <c r="I155" s="41">
        <v>745.08333333333348</v>
      </c>
      <c r="J155" s="41">
        <v>795.98333333333358</v>
      </c>
      <c r="K155" s="41">
        <v>809.71666666666692</v>
      </c>
      <c r="L155" s="41">
        <v>821.43333333333362</v>
      </c>
      <c r="M155" s="31">
        <v>798</v>
      </c>
      <c r="N155" s="31">
        <v>772.55</v>
      </c>
      <c r="O155" s="42">
        <v>9517000</v>
      </c>
      <c r="P155" s="43">
        <v>1.6122143924834506E-2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766.7</v>
      </c>
      <c r="F156" s="40">
        <v>765.55000000000007</v>
      </c>
      <c r="G156" s="41">
        <v>760.60000000000014</v>
      </c>
      <c r="H156" s="41">
        <v>754.50000000000011</v>
      </c>
      <c r="I156" s="41">
        <v>749.55000000000018</v>
      </c>
      <c r="J156" s="41">
        <v>771.65000000000009</v>
      </c>
      <c r="K156" s="41">
        <v>776.60000000000014</v>
      </c>
      <c r="L156" s="41">
        <v>782.7</v>
      </c>
      <c r="M156" s="31">
        <v>770.5</v>
      </c>
      <c r="N156" s="31">
        <v>759.45</v>
      </c>
      <c r="O156" s="42">
        <v>7354800</v>
      </c>
      <c r="P156" s="43">
        <v>-1.8378378378378378E-2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308.85000000000002</v>
      </c>
      <c r="F157" s="40">
        <v>308.40000000000003</v>
      </c>
      <c r="G157" s="41">
        <v>306.25000000000006</v>
      </c>
      <c r="H157" s="41">
        <v>303.65000000000003</v>
      </c>
      <c r="I157" s="41">
        <v>301.50000000000006</v>
      </c>
      <c r="J157" s="41">
        <v>311.00000000000006</v>
      </c>
      <c r="K157" s="41">
        <v>313.15000000000003</v>
      </c>
      <c r="L157" s="41">
        <v>315.75000000000006</v>
      </c>
      <c r="M157" s="31">
        <v>310.55</v>
      </c>
      <c r="N157" s="31">
        <v>305.8</v>
      </c>
      <c r="O157" s="42">
        <v>145720500</v>
      </c>
      <c r="P157" s="43">
        <v>-6.4499736137443072E-4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125.85</v>
      </c>
      <c r="F158" s="40">
        <v>126.43333333333334</v>
      </c>
      <c r="G158" s="41">
        <v>124.11666666666667</v>
      </c>
      <c r="H158" s="41">
        <v>122.38333333333334</v>
      </c>
      <c r="I158" s="41">
        <v>120.06666666666668</v>
      </c>
      <c r="J158" s="41">
        <v>128.16666666666669</v>
      </c>
      <c r="K158" s="41">
        <v>130.48333333333335</v>
      </c>
      <c r="L158" s="41">
        <v>132.21666666666667</v>
      </c>
      <c r="M158" s="31">
        <v>128.75</v>
      </c>
      <c r="N158" s="31">
        <v>124.7</v>
      </c>
      <c r="O158" s="42">
        <v>144247500</v>
      </c>
      <c r="P158" s="43">
        <v>3.5518728497359112E-2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1265.8</v>
      </c>
      <c r="F159" s="40">
        <v>1270.8166666666666</v>
      </c>
      <c r="G159" s="41">
        <v>1250.1833333333332</v>
      </c>
      <c r="H159" s="41">
        <v>1234.5666666666666</v>
      </c>
      <c r="I159" s="41">
        <v>1213.9333333333332</v>
      </c>
      <c r="J159" s="41">
        <v>1286.4333333333332</v>
      </c>
      <c r="K159" s="41">
        <v>1307.0666666666664</v>
      </c>
      <c r="L159" s="41">
        <v>1322.6833333333332</v>
      </c>
      <c r="M159" s="31">
        <v>1291.45</v>
      </c>
      <c r="N159" s="31">
        <v>1255.2</v>
      </c>
      <c r="O159" s="42">
        <v>43463050</v>
      </c>
      <c r="P159" s="43">
        <v>-2.9329131705835454E-2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3191.8</v>
      </c>
      <c r="F160" s="40">
        <v>3193.6833333333329</v>
      </c>
      <c r="G160" s="41">
        <v>3178.266666666666</v>
      </c>
      <c r="H160" s="41">
        <v>3164.7333333333331</v>
      </c>
      <c r="I160" s="41">
        <v>3149.3166666666662</v>
      </c>
      <c r="J160" s="41">
        <v>3207.2166666666658</v>
      </c>
      <c r="K160" s="41">
        <v>3222.6333333333328</v>
      </c>
      <c r="L160" s="41">
        <v>3236.1666666666656</v>
      </c>
      <c r="M160" s="31">
        <v>3209.1</v>
      </c>
      <c r="N160" s="31">
        <v>3180.15</v>
      </c>
      <c r="O160" s="42">
        <v>10578600</v>
      </c>
      <c r="P160" s="43">
        <v>2.2146211374572438E-2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1068.25</v>
      </c>
      <c r="F161" s="40">
        <v>1070.7</v>
      </c>
      <c r="G161" s="41">
        <v>1057.5500000000002</v>
      </c>
      <c r="H161" s="41">
        <v>1046.8500000000001</v>
      </c>
      <c r="I161" s="41">
        <v>1033.7000000000003</v>
      </c>
      <c r="J161" s="41">
        <v>1081.4000000000001</v>
      </c>
      <c r="K161" s="41">
        <v>1094.5500000000002</v>
      </c>
      <c r="L161" s="41">
        <v>1105.25</v>
      </c>
      <c r="M161" s="31">
        <v>1083.8499999999999</v>
      </c>
      <c r="N161" s="31">
        <v>1060</v>
      </c>
      <c r="O161" s="42">
        <v>15336600</v>
      </c>
      <c r="P161" s="43">
        <v>9.1993051168667087E-3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1681.95</v>
      </c>
      <c r="F162" s="40">
        <v>1689.5666666666666</v>
      </c>
      <c r="G162" s="41">
        <v>1670.1833333333332</v>
      </c>
      <c r="H162" s="41">
        <v>1658.4166666666665</v>
      </c>
      <c r="I162" s="41">
        <v>1639.0333333333331</v>
      </c>
      <c r="J162" s="41">
        <v>1701.3333333333333</v>
      </c>
      <c r="K162" s="41">
        <v>1720.7166666666665</v>
      </c>
      <c r="L162" s="41">
        <v>1732.4833333333333</v>
      </c>
      <c r="M162" s="31">
        <v>1708.95</v>
      </c>
      <c r="N162" s="31">
        <v>1677.8</v>
      </c>
      <c r="O162" s="42">
        <v>5088000</v>
      </c>
      <c r="P162" s="43">
        <v>1.3899267672993574E-2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2980.4</v>
      </c>
      <c r="F163" s="40">
        <v>2986.2166666666672</v>
      </c>
      <c r="G163" s="41">
        <v>2957.7333333333345</v>
      </c>
      <c r="H163" s="41">
        <v>2935.0666666666675</v>
      </c>
      <c r="I163" s="41">
        <v>2906.5833333333348</v>
      </c>
      <c r="J163" s="41">
        <v>3008.8833333333341</v>
      </c>
      <c r="K163" s="41">
        <v>3037.3666666666668</v>
      </c>
      <c r="L163" s="41">
        <v>3060.0333333333338</v>
      </c>
      <c r="M163" s="31">
        <v>3014.7</v>
      </c>
      <c r="N163" s="31">
        <v>2963.55</v>
      </c>
      <c r="O163" s="42">
        <v>745250</v>
      </c>
      <c r="P163" s="43">
        <v>-1.7792421746293245E-2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482.8</v>
      </c>
      <c r="F164" s="40">
        <v>480.90000000000003</v>
      </c>
      <c r="G164" s="41">
        <v>477.60000000000008</v>
      </c>
      <c r="H164" s="41">
        <v>472.40000000000003</v>
      </c>
      <c r="I164" s="41">
        <v>469.10000000000008</v>
      </c>
      <c r="J164" s="41">
        <v>486.10000000000008</v>
      </c>
      <c r="K164" s="41">
        <v>489.40000000000003</v>
      </c>
      <c r="L164" s="41">
        <v>494.60000000000008</v>
      </c>
      <c r="M164" s="31">
        <v>484.2</v>
      </c>
      <c r="N164" s="31">
        <v>475.7</v>
      </c>
      <c r="O164" s="42">
        <v>2980500</v>
      </c>
      <c r="P164" s="43">
        <v>3.0287733467945482E-3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872.55</v>
      </c>
      <c r="F165" s="40">
        <v>872.19999999999993</v>
      </c>
      <c r="G165" s="41">
        <v>863.39999999999986</v>
      </c>
      <c r="H165" s="41">
        <v>854.24999999999989</v>
      </c>
      <c r="I165" s="41">
        <v>845.44999999999982</v>
      </c>
      <c r="J165" s="41">
        <v>881.34999999999991</v>
      </c>
      <c r="K165" s="41">
        <v>890.14999999999986</v>
      </c>
      <c r="L165" s="41">
        <v>899.3</v>
      </c>
      <c r="M165" s="31">
        <v>881</v>
      </c>
      <c r="N165" s="31">
        <v>863.05</v>
      </c>
      <c r="O165" s="42">
        <v>1288325</v>
      </c>
      <c r="P165" s="43">
        <v>7.3696145124716554E-3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601.25</v>
      </c>
      <c r="F166" s="40">
        <v>600.5</v>
      </c>
      <c r="G166" s="41">
        <v>593</v>
      </c>
      <c r="H166" s="41">
        <v>584.75</v>
      </c>
      <c r="I166" s="41">
        <v>577.25</v>
      </c>
      <c r="J166" s="41">
        <v>608.75</v>
      </c>
      <c r="K166" s="41">
        <v>616.25</v>
      </c>
      <c r="L166" s="41">
        <v>624.5</v>
      </c>
      <c r="M166" s="31">
        <v>608</v>
      </c>
      <c r="N166" s="31">
        <v>592.25</v>
      </c>
      <c r="O166" s="42">
        <v>6029800</v>
      </c>
      <c r="P166" s="43">
        <v>6.8204365079365073E-2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1421.95</v>
      </c>
      <c r="F167" s="40">
        <v>1429.8499999999997</v>
      </c>
      <c r="G167" s="41">
        <v>1407.6999999999994</v>
      </c>
      <c r="H167" s="41">
        <v>1393.4499999999996</v>
      </c>
      <c r="I167" s="41">
        <v>1371.2999999999993</v>
      </c>
      <c r="J167" s="41">
        <v>1444.0999999999995</v>
      </c>
      <c r="K167" s="41">
        <v>1466.2499999999995</v>
      </c>
      <c r="L167" s="41">
        <v>1480.4999999999995</v>
      </c>
      <c r="M167" s="31">
        <v>1452</v>
      </c>
      <c r="N167" s="31">
        <v>1415.6</v>
      </c>
      <c r="O167" s="42">
        <v>1611400</v>
      </c>
      <c r="P167" s="43">
        <v>-1.7079419299743808E-2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7316.75</v>
      </c>
      <c r="F168" s="40">
        <v>7309.6500000000005</v>
      </c>
      <c r="G168" s="41">
        <v>7234.2000000000007</v>
      </c>
      <c r="H168" s="41">
        <v>7151.6500000000005</v>
      </c>
      <c r="I168" s="41">
        <v>7076.2000000000007</v>
      </c>
      <c r="J168" s="41">
        <v>7392.2000000000007</v>
      </c>
      <c r="K168" s="41">
        <v>7467.65</v>
      </c>
      <c r="L168" s="41">
        <v>7550.2000000000007</v>
      </c>
      <c r="M168" s="31">
        <v>7385.1</v>
      </c>
      <c r="N168" s="31">
        <v>7227.1</v>
      </c>
      <c r="O168" s="42">
        <v>2496400</v>
      </c>
      <c r="P168" s="43">
        <v>5.6006768189509309E-2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836.1</v>
      </c>
      <c r="F169" s="40">
        <v>837.29999999999984</v>
      </c>
      <c r="G169" s="41">
        <v>822.59999999999968</v>
      </c>
      <c r="H169" s="41">
        <v>809.0999999999998</v>
      </c>
      <c r="I169" s="41">
        <v>794.39999999999964</v>
      </c>
      <c r="J169" s="41">
        <v>850.79999999999973</v>
      </c>
      <c r="K169" s="41">
        <v>865.49999999999977</v>
      </c>
      <c r="L169" s="41">
        <v>878.99999999999977</v>
      </c>
      <c r="M169" s="31">
        <v>852</v>
      </c>
      <c r="N169" s="31">
        <v>823.8</v>
      </c>
      <c r="O169" s="42">
        <v>24235900</v>
      </c>
      <c r="P169" s="43">
        <v>1.5635214643713227E-2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264.95</v>
      </c>
      <c r="F170" s="40">
        <v>266.5</v>
      </c>
      <c r="G170" s="41">
        <v>261.55</v>
      </c>
      <c r="H170" s="41">
        <v>258.15000000000003</v>
      </c>
      <c r="I170" s="41">
        <v>253.20000000000005</v>
      </c>
      <c r="J170" s="41">
        <v>269.89999999999998</v>
      </c>
      <c r="K170" s="41">
        <v>274.85000000000002</v>
      </c>
      <c r="L170" s="41">
        <v>278.24999999999994</v>
      </c>
      <c r="M170" s="31">
        <v>271.45</v>
      </c>
      <c r="N170" s="31">
        <v>263.10000000000002</v>
      </c>
      <c r="O170" s="42">
        <v>119377900</v>
      </c>
      <c r="P170" s="43">
        <v>1.768944616425171E-3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1042.3499999999999</v>
      </c>
      <c r="F171" s="40">
        <v>1042.6166666666666</v>
      </c>
      <c r="G171" s="41">
        <v>1030.2333333333331</v>
      </c>
      <c r="H171" s="41">
        <v>1018.1166666666666</v>
      </c>
      <c r="I171" s="41">
        <v>1005.7333333333331</v>
      </c>
      <c r="J171" s="41">
        <v>1054.7333333333331</v>
      </c>
      <c r="K171" s="41">
        <v>1067.1166666666668</v>
      </c>
      <c r="L171" s="41">
        <v>1079.2333333333331</v>
      </c>
      <c r="M171" s="31">
        <v>1055</v>
      </c>
      <c r="N171" s="31">
        <v>1030.5</v>
      </c>
      <c r="O171" s="42">
        <v>3181000</v>
      </c>
      <c r="P171" s="43">
        <v>1.8734987990392315E-2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575.04999999999995</v>
      </c>
      <c r="F172" s="40">
        <v>576.56666666666661</v>
      </c>
      <c r="G172" s="41">
        <v>569.13333333333321</v>
      </c>
      <c r="H172" s="41">
        <v>563.21666666666658</v>
      </c>
      <c r="I172" s="41">
        <v>555.78333333333319</v>
      </c>
      <c r="J172" s="41">
        <v>582.48333333333323</v>
      </c>
      <c r="K172" s="41">
        <v>589.91666666666663</v>
      </c>
      <c r="L172" s="41">
        <v>595.83333333333326</v>
      </c>
      <c r="M172" s="31">
        <v>584</v>
      </c>
      <c r="N172" s="31">
        <v>570.65</v>
      </c>
      <c r="O172" s="42">
        <v>33396800</v>
      </c>
      <c r="P172" s="43">
        <v>-6.625212489934687E-2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206.6</v>
      </c>
      <c r="F173" s="40">
        <v>207.53333333333333</v>
      </c>
      <c r="G173" s="41">
        <v>204.71666666666667</v>
      </c>
      <c r="H173" s="41">
        <v>202.83333333333334</v>
      </c>
      <c r="I173" s="41">
        <v>200.01666666666668</v>
      </c>
      <c r="J173" s="41">
        <v>209.41666666666666</v>
      </c>
      <c r="K173" s="41">
        <v>212.23333333333332</v>
      </c>
      <c r="L173" s="41">
        <v>214.11666666666665</v>
      </c>
      <c r="M173" s="31">
        <v>210.35</v>
      </c>
      <c r="N173" s="31">
        <v>205.65</v>
      </c>
      <c r="O173" s="42">
        <v>63888000</v>
      </c>
      <c r="P173" s="43">
        <v>2.0167664670658683E-2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44397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09" t="s">
        <v>16</v>
      </c>
      <c r="B8" s="411"/>
      <c r="C8" s="415" t="s">
        <v>20</v>
      </c>
      <c r="D8" s="415" t="s">
        <v>21</v>
      </c>
      <c r="E8" s="406" t="s">
        <v>22</v>
      </c>
      <c r="F8" s="407"/>
      <c r="G8" s="408"/>
      <c r="H8" s="406" t="s">
        <v>23</v>
      </c>
      <c r="I8" s="407"/>
      <c r="J8" s="408"/>
      <c r="K8" s="26"/>
      <c r="L8" s="55"/>
      <c r="M8" s="55"/>
      <c r="N8" s="1"/>
      <c r="O8" s="1"/>
    </row>
    <row r="9" spans="1:15" ht="36" customHeight="1">
      <c r="A9" s="413"/>
      <c r="B9" s="414"/>
      <c r="C9" s="414"/>
      <c r="D9" s="41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15752.4</v>
      </c>
      <c r="D10" s="35">
        <v>15765.6</v>
      </c>
      <c r="E10" s="35">
        <v>15694.300000000001</v>
      </c>
      <c r="F10" s="35">
        <v>15636.2</v>
      </c>
      <c r="G10" s="35">
        <v>15564.900000000001</v>
      </c>
      <c r="H10" s="35">
        <v>15823.7</v>
      </c>
      <c r="I10" s="35">
        <v>15895</v>
      </c>
      <c r="J10" s="35">
        <v>15953.1</v>
      </c>
      <c r="K10" s="37">
        <v>15836.9</v>
      </c>
      <c r="L10" s="37">
        <v>15707.5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35079.199999999997</v>
      </c>
      <c r="D11" s="40">
        <v>35108.48333333333</v>
      </c>
      <c r="E11" s="40">
        <v>34869.916666666657</v>
      </c>
      <c r="F11" s="40">
        <v>34660.633333333324</v>
      </c>
      <c r="G11" s="40">
        <v>34422.066666666651</v>
      </c>
      <c r="H11" s="40">
        <v>35317.766666666663</v>
      </c>
      <c r="I11" s="40">
        <v>35556.333333333328</v>
      </c>
      <c r="J11" s="40">
        <v>35765.616666666669</v>
      </c>
      <c r="K11" s="31">
        <v>35347.050000000003</v>
      </c>
      <c r="L11" s="31">
        <v>34899.199999999997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2054.65</v>
      </c>
      <c r="D12" s="40">
        <v>2052.2000000000003</v>
      </c>
      <c r="E12" s="40">
        <v>2042.8500000000004</v>
      </c>
      <c r="F12" s="40">
        <v>2031.0500000000002</v>
      </c>
      <c r="G12" s="40">
        <v>2021.7000000000003</v>
      </c>
      <c r="H12" s="40">
        <v>2064.0000000000005</v>
      </c>
      <c r="I12" s="40">
        <v>2073.35</v>
      </c>
      <c r="J12" s="40">
        <v>2085.1500000000005</v>
      </c>
      <c r="K12" s="31">
        <v>2061.5500000000002</v>
      </c>
      <c r="L12" s="31">
        <v>2040.4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4438.5</v>
      </c>
      <c r="D13" s="40">
        <v>4444.1833333333334</v>
      </c>
      <c r="E13" s="40">
        <v>4409.5166666666664</v>
      </c>
      <c r="F13" s="40">
        <v>4380.5333333333328</v>
      </c>
      <c r="G13" s="40">
        <v>4345.8666666666659</v>
      </c>
      <c r="H13" s="40">
        <v>4473.166666666667</v>
      </c>
      <c r="I13" s="40">
        <v>4507.833333333333</v>
      </c>
      <c r="J13" s="40">
        <v>4536.8166666666675</v>
      </c>
      <c r="K13" s="31">
        <v>4478.8500000000004</v>
      </c>
      <c r="L13" s="31">
        <v>4415.2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29264</v>
      </c>
      <c r="D14" s="40">
        <v>29341.233333333334</v>
      </c>
      <c r="E14" s="40">
        <v>29090.116666666669</v>
      </c>
      <c r="F14" s="40">
        <v>28916.233333333334</v>
      </c>
      <c r="G14" s="40">
        <v>28665.116666666669</v>
      </c>
      <c r="H14" s="40">
        <v>29515.116666666669</v>
      </c>
      <c r="I14" s="40">
        <v>29766.23333333333</v>
      </c>
      <c r="J14" s="40">
        <v>29940.116666666669</v>
      </c>
      <c r="K14" s="31">
        <v>29592.35</v>
      </c>
      <c r="L14" s="31">
        <v>29167.35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3608.85</v>
      </c>
      <c r="D15" s="40">
        <v>3607.9</v>
      </c>
      <c r="E15" s="40">
        <v>3584.5</v>
      </c>
      <c r="F15" s="40">
        <v>3560.15</v>
      </c>
      <c r="G15" s="40">
        <v>3536.75</v>
      </c>
      <c r="H15" s="40">
        <v>3632.25</v>
      </c>
      <c r="I15" s="40">
        <v>3655.6500000000005</v>
      </c>
      <c r="J15" s="40">
        <v>3680</v>
      </c>
      <c r="K15" s="31">
        <v>3631.3</v>
      </c>
      <c r="L15" s="31">
        <v>3583.55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7630.55</v>
      </c>
      <c r="D16" s="40">
        <v>7634.7</v>
      </c>
      <c r="E16" s="40">
        <v>7576.2</v>
      </c>
      <c r="F16" s="40">
        <v>7521.85</v>
      </c>
      <c r="G16" s="40">
        <v>7463.35</v>
      </c>
      <c r="H16" s="40">
        <v>7689.0499999999993</v>
      </c>
      <c r="I16" s="40">
        <v>7747.5499999999993</v>
      </c>
      <c r="J16" s="40">
        <v>7801.8999999999987</v>
      </c>
      <c r="K16" s="31">
        <v>7693.2</v>
      </c>
      <c r="L16" s="31">
        <v>7580.35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2151.9</v>
      </c>
      <c r="D17" s="40">
        <v>2141.6999999999998</v>
      </c>
      <c r="E17" s="40">
        <v>2115.3999999999996</v>
      </c>
      <c r="F17" s="40">
        <v>2078.8999999999996</v>
      </c>
      <c r="G17" s="40">
        <v>2052.5999999999995</v>
      </c>
      <c r="H17" s="40">
        <v>2178.1999999999998</v>
      </c>
      <c r="I17" s="40">
        <v>2204.5</v>
      </c>
      <c r="J17" s="40">
        <v>2241</v>
      </c>
      <c r="K17" s="31">
        <v>2168</v>
      </c>
      <c r="L17" s="31">
        <v>2105.1999999999998</v>
      </c>
      <c r="M17" s="31">
        <v>6.6688700000000001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1208.45</v>
      </c>
      <c r="D18" s="40">
        <v>1206.6499999999999</v>
      </c>
      <c r="E18" s="40">
        <v>1177.7999999999997</v>
      </c>
      <c r="F18" s="40">
        <v>1147.1499999999999</v>
      </c>
      <c r="G18" s="40">
        <v>1118.2999999999997</v>
      </c>
      <c r="H18" s="40">
        <v>1237.2999999999997</v>
      </c>
      <c r="I18" s="40">
        <v>1266.1499999999996</v>
      </c>
      <c r="J18" s="40">
        <v>1296.7999999999997</v>
      </c>
      <c r="K18" s="31">
        <v>1235.5</v>
      </c>
      <c r="L18" s="31">
        <v>1176</v>
      </c>
      <c r="M18" s="31">
        <v>7.8783799999999999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852.55</v>
      </c>
      <c r="D19" s="40">
        <v>853.63333333333321</v>
      </c>
      <c r="E19" s="40">
        <v>845.86666666666645</v>
      </c>
      <c r="F19" s="40">
        <v>839.18333333333328</v>
      </c>
      <c r="G19" s="40">
        <v>831.41666666666652</v>
      </c>
      <c r="H19" s="40">
        <v>860.31666666666638</v>
      </c>
      <c r="I19" s="40">
        <v>868.08333333333326</v>
      </c>
      <c r="J19" s="40">
        <v>874.76666666666631</v>
      </c>
      <c r="K19" s="31">
        <v>861.4</v>
      </c>
      <c r="L19" s="31">
        <v>846.95</v>
      </c>
      <c r="M19" s="31">
        <v>8.8314699999999995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17344.25</v>
      </c>
      <c r="D20" s="40">
        <v>17332.333333333332</v>
      </c>
      <c r="E20" s="40">
        <v>17234.666666666664</v>
      </c>
      <c r="F20" s="40">
        <v>17125.083333333332</v>
      </c>
      <c r="G20" s="40">
        <v>17027.416666666664</v>
      </c>
      <c r="H20" s="40">
        <v>17441.916666666664</v>
      </c>
      <c r="I20" s="40">
        <v>17539.583333333328</v>
      </c>
      <c r="J20" s="40">
        <v>17649.166666666664</v>
      </c>
      <c r="K20" s="31">
        <v>17430</v>
      </c>
      <c r="L20" s="31">
        <v>17222.75</v>
      </c>
      <c r="M20" s="31">
        <v>8.6459999999999995E-2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1380.6</v>
      </c>
      <c r="D21" s="40">
        <v>1375.3333333333333</v>
      </c>
      <c r="E21" s="40">
        <v>1338.0166666666664</v>
      </c>
      <c r="F21" s="40">
        <v>1295.4333333333332</v>
      </c>
      <c r="G21" s="40">
        <v>1258.1166666666663</v>
      </c>
      <c r="H21" s="40">
        <v>1417.9166666666665</v>
      </c>
      <c r="I21" s="40">
        <v>1455.2333333333336</v>
      </c>
      <c r="J21" s="40">
        <v>1497.8166666666666</v>
      </c>
      <c r="K21" s="31">
        <v>1412.65</v>
      </c>
      <c r="L21" s="31">
        <v>1332.75</v>
      </c>
      <c r="M21" s="31">
        <v>61.903019999999998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979.15</v>
      </c>
      <c r="D22" s="40">
        <v>985.7166666666667</v>
      </c>
      <c r="E22" s="40">
        <v>963.43333333333339</v>
      </c>
      <c r="F22" s="40">
        <v>947.7166666666667</v>
      </c>
      <c r="G22" s="40">
        <v>925.43333333333339</v>
      </c>
      <c r="H22" s="40">
        <v>1001.4333333333334</v>
      </c>
      <c r="I22" s="40">
        <v>1023.7166666666667</v>
      </c>
      <c r="J22" s="40">
        <v>1039.4333333333334</v>
      </c>
      <c r="K22" s="31">
        <v>1008</v>
      </c>
      <c r="L22" s="31">
        <v>970</v>
      </c>
      <c r="M22" s="31">
        <v>1.1460699999999999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673.7</v>
      </c>
      <c r="D23" s="40">
        <v>676.0333333333333</v>
      </c>
      <c r="E23" s="40">
        <v>659.06666666666661</v>
      </c>
      <c r="F23" s="40">
        <v>644.43333333333328</v>
      </c>
      <c r="G23" s="40">
        <v>627.46666666666658</v>
      </c>
      <c r="H23" s="40">
        <v>690.66666666666663</v>
      </c>
      <c r="I23" s="40">
        <v>707.63333333333333</v>
      </c>
      <c r="J23" s="40">
        <v>722.26666666666665</v>
      </c>
      <c r="K23" s="31">
        <v>693</v>
      </c>
      <c r="L23" s="31">
        <v>661.4</v>
      </c>
      <c r="M23" s="31">
        <v>136.18861999999999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855</v>
      </c>
      <c r="D24" s="40">
        <v>870.91666666666663</v>
      </c>
      <c r="E24" s="40">
        <v>835.83333333333326</v>
      </c>
      <c r="F24" s="40">
        <v>816.66666666666663</v>
      </c>
      <c r="G24" s="40">
        <v>781.58333333333326</v>
      </c>
      <c r="H24" s="40">
        <v>890.08333333333326</v>
      </c>
      <c r="I24" s="40">
        <v>925.16666666666652</v>
      </c>
      <c r="J24" s="40">
        <v>944.33333333333326</v>
      </c>
      <c r="K24" s="31">
        <v>906</v>
      </c>
      <c r="L24" s="31">
        <v>851.75</v>
      </c>
      <c r="M24" s="31">
        <v>3.3792499999999999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968.05</v>
      </c>
      <c r="D25" s="40">
        <v>985.80000000000007</v>
      </c>
      <c r="E25" s="40">
        <v>948.00000000000011</v>
      </c>
      <c r="F25" s="40">
        <v>927.95</v>
      </c>
      <c r="G25" s="40">
        <v>890.15000000000009</v>
      </c>
      <c r="H25" s="40">
        <v>1005.8500000000001</v>
      </c>
      <c r="I25" s="40">
        <v>1043.6500000000001</v>
      </c>
      <c r="J25" s="40">
        <v>1063.7000000000003</v>
      </c>
      <c r="K25" s="31">
        <v>1023.6</v>
      </c>
      <c r="L25" s="31">
        <v>965.75</v>
      </c>
      <c r="M25" s="31">
        <v>1.4818199999999999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124.4</v>
      </c>
      <c r="D26" s="40">
        <v>124.95</v>
      </c>
      <c r="E26" s="40">
        <v>122.55000000000001</v>
      </c>
      <c r="F26" s="40">
        <v>120.7</v>
      </c>
      <c r="G26" s="40">
        <v>118.30000000000001</v>
      </c>
      <c r="H26" s="40">
        <v>126.80000000000001</v>
      </c>
      <c r="I26" s="40">
        <v>129.20000000000002</v>
      </c>
      <c r="J26" s="40">
        <v>131.05000000000001</v>
      </c>
      <c r="K26" s="31">
        <v>127.35</v>
      </c>
      <c r="L26" s="31">
        <v>123.1</v>
      </c>
      <c r="M26" s="31">
        <v>64.454509999999999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218.7</v>
      </c>
      <c r="D27" s="40">
        <v>220.06666666666669</v>
      </c>
      <c r="E27" s="40">
        <v>215.63333333333338</v>
      </c>
      <c r="F27" s="40">
        <v>212.56666666666669</v>
      </c>
      <c r="G27" s="40">
        <v>208.13333333333338</v>
      </c>
      <c r="H27" s="40">
        <v>223.13333333333338</v>
      </c>
      <c r="I27" s="40">
        <v>227.56666666666672</v>
      </c>
      <c r="J27" s="40">
        <v>230.63333333333338</v>
      </c>
      <c r="K27" s="31">
        <v>224.5</v>
      </c>
      <c r="L27" s="31">
        <v>217</v>
      </c>
      <c r="M27" s="31">
        <v>16.102650000000001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2136.9</v>
      </c>
      <c r="D28" s="40">
        <v>2131.2999999999997</v>
      </c>
      <c r="E28" s="40">
        <v>2102.5999999999995</v>
      </c>
      <c r="F28" s="40">
        <v>2068.2999999999997</v>
      </c>
      <c r="G28" s="40">
        <v>2039.5999999999995</v>
      </c>
      <c r="H28" s="40">
        <v>2165.5999999999995</v>
      </c>
      <c r="I28" s="40">
        <v>2194.2999999999993</v>
      </c>
      <c r="J28" s="40">
        <v>2228.5999999999995</v>
      </c>
      <c r="K28" s="31">
        <v>2160</v>
      </c>
      <c r="L28" s="31">
        <v>2097</v>
      </c>
      <c r="M28" s="31">
        <v>0.51941000000000004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956.9</v>
      </c>
      <c r="D29" s="40">
        <v>958.96666666666658</v>
      </c>
      <c r="E29" s="40">
        <v>950.23333333333312</v>
      </c>
      <c r="F29" s="40">
        <v>943.56666666666649</v>
      </c>
      <c r="G29" s="40">
        <v>934.83333333333303</v>
      </c>
      <c r="H29" s="40">
        <v>965.63333333333321</v>
      </c>
      <c r="I29" s="40">
        <v>974.36666666666656</v>
      </c>
      <c r="J29" s="40">
        <v>981.0333333333333</v>
      </c>
      <c r="K29" s="31">
        <v>967.7</v>
      </c>
      <c r="L29" s="31">
        <v>952.3</v>
      </c>
      <c r="M29" s="31">
        <v>2.2420100000000001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3448.7</v>
      </c>
      <c r="D30" s="40">
        <v>3410</v>
      </c>
      <c r="E30" s="40">
        <v>3358.7</v>
      </c>
      <c r="F30" s="40">
        <v>3268.7</v>
      </c>
      <c r="G30" s="40">
        <v>3217.3999999999996</v>
      </c>
      <c r="H30" s="40">
        <v>3500</v>
      </c>
      <c r="I30" s="40">
        <v>3551.3</v>
      </c>
      <c r="J30" s="40">
        <v>3641.3</v>
      </c>
      <c r="K30" s="31">
        <v>3461.3</v>
      </c>
      <c r="L30" s="31">
        <v>3320</v>
      </c>
      <c r="M30" s="31">
        <v>2.4590900000000002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722.3</v>
      </c>
      <c r="D31" s="40">
        <v>724.2166666666667</v>
      </c>
      <c r="E31" s="40">
        <v>719.08333333333337</v>
      </c>
      <c r="F31" s="40">
        <v>715.86666666666667</v>
      </c>
      <c r="G31" s="40">
        <v>710.73333333333335</v>
      </c>
      <c r="H31" s="40">
        <v>727.43333333333339</v>
      </c>
      <c r="I31" s="40">
        <v>732.56666666666661</v>
      </c>
      <c r="J31" s="40">
        <v>735.78333333333342</v>
      </c>
      <c r="K31" s="31">
        <v>729.35</v>
      </c>
      <c r="L31" s="31">
        <v>721</v>
      </c>
      <c r="M31" s="31">
        <v>10.81682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386.55</v>
      </c>
      <c r="D32" s="40">
        <v>385.10000000000008</v>
      </c>
      <c r="E32" s="40">
        <v>381.85000000000014</v>
      </c>
      <c r="F32" s="40">
        <v>377.15000000000003</v>
      </c>
      <c r="G32" s="40">
        <v>373.90000000000009</v>
      </c>
      <c r="H32" s="40">
        <v>389.80000000000018</v>
      </c>
      <c r="I32" s="40">
        <v>393.05000000000007</v>
      </c>
      <c r="J32" s="40">
        <v>397.75000000000023</v>
      </c>
      <c r="K32" s="31">
        <v>388.35</v>
      </c>
      <c r="L32" s="31">
        <v>380.4</v>
      </c>
      <c r="M32" s="31">
        <v>37.086120000000001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3883.75</v>
      </c>
      <c r="D33" s="40">
        <v>3856.2333333333336</v>
      </c>
      <c r="E33" s="40">
        <v>3792.5166666666673</v>
      </c>
      <c r="F33" s="40">
        <v>3701.2833333333338</v>
      </c>
      <c r="G33" s="40">
        <v>3637.5666666666675</v>
      </c>
      <c r="H33" s="40">
        <v>3947.4666666666672</v>
      </c>
      <c r="I33" s="40">
        <v>4011.1833333333334</v>
      </c>
      <c r="J33" s="40">
        <v>4102.416666666667</v>
      </c>
      <c r="K33" s="31">
        <v>3919.95</v>
      </c>
      <c r="L33" s="31">
        <v>3765</v>
      </c>
      <c r="M33" s="31">
        <v>10.44561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225.35</v>
      </c>
      <c r="D34" s="40">
        <v>225.9</v>
      </c>
      <c r="E34" s="40">
        <v>222.25</v>
      </c>
      <c r="F34" s="40">
        <v>219.15</v>
      </c>
      <c r="G34" s="40">
        <v>215.5</v>
      </c>
      <c r="H34" s="40">
        <v>229</v>
      </c>
      <c r="I34" s="40">
        <v>232.65000000000003</v>
      </c>
      <c r="J34" s="40">
        <v>235.75</v>
      </c>
      <c r="K34" s="31">
        <v>229.55</v>
      </c>
      <c r="L34" s="31">
        <v>222.8</v>
      </c>
      <c r="M34" s="31">
        <v>59.819589999999998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124.75</v>
      </c>
      <c r="D35" s="40">
        <v>125.35000000000001</v>
      </c>
      <c r="E35" s="40">
        <v>123.30000000000001</v>
      </c>
      <c r="F35" s="40">
        <v>121.85000000000001</v>
      </c>
      <c r="G35" s="40">
        <v>119.80000000000001</v>
      </c>
      <c r="H35" s="40">
        <v>126.80000000000001</v>
      </c>
      <c r="I35" s="40">
        <v>128.85</v>
      </c>
      <c r="J35" s="40">
        <v>130.30000000000001</v>
      </c>
      <c r="K35" s="31">
        <v>127.4</v>
      </c>
      <c r="L35" s="31">
        <v>123.9</v>
      </c>
      <c r="M35" s="31">
        <v>114.73685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2981.95</v>
      </c>
      <c r="D36" s="40">
        <v>2982.2166666666667</v>
      </c>
      <c r="E36" s="40">
        <v>2964.7333333333336</v>
      </c>
      <c r="F36" s="40">
        <v>2947.5166666666669</v>
      </c>
      <c r="G36" s="40">
        <v>2930.0333333333338</v>
      </c>
      <c r="H36" s="40">
        <v>2999.4333333333334</v>
      </c>
      <c r="I36" s="40">
        <v>3016.9166666666661</v>
      </c>
      <c r="J36" s="40">
        <v>3034.1333333333332</v>
      </c>
      <c r="K36" s="31">
        <v>2999.7</v>
      </c>
      <c r="L36" s="31">
        <v>2965</v>
      </c>
      <c r="M36" s="31">
        <v>8.3783600000000007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965.1</v>
      </c>
      <c r="D37" s="40">
        <v>966.41666666666663</v>
      </c>
      <c r="E37" s="40">
        <v>957.83333333333326</v>
      </c>
      <c r="F37" s="40">
        <v>950.56666666666661</v>
      </c>
      <c r="G37" s="40">
        <v>941.98333333333323</v>
      </c>
      <c r="H37" s="40">
        <v>973.68333333333328</v>
      </c>
      <c r="I37" s="40">
        <v>982.26666666666654</v>
      </c>
      <c r="J37" s="40">
        <v>989.5333333333333</v>
      </c>
      <c r="K37" s="31">
        <v>975</v>
      </c>
      <c r="L37" s="31">
        <v>959.15</v>
      </c>
      <c r="M37" s="31">
        <v>7.59192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3331.6</v>
      </c>
      <c r="D38" s="40">
        <v>3331.8833333333332</v>
      </c>
      <c r="E38" s="40">
        <v>3314.8666666666663</v>
      </c>
      <c r="F38" s="40">
        <v>3298.1333333333332</v>
      </c>
      <c r="G38" s="40">
        <v>3281.1166666666663</v>
      </c>
      <c r="H38" s="40">
        <v>3348.6166666666663</v>
      </c>
      <c r="I38" s="40">
        <v>3365.6333333333328</v>
      </c>
      <c r="J38" s="40">
        <v>3382.3666666666663</v>
      </c>
      <c r="K38" s="31">
        <v>3348.9</v>
      </c>
      <c r="L38" s="31">
        <v>3315.15</v>
      </c>
      <c r="M38" s="31">
        <v>1.4363300000000001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755.2</v>
      </c>
      <c r="D39" s="40">
        <v>757.15</v>
      </c>
      <c r="E39" s="40">
        <v>747.65</v>
      </c>
      <c r="F39" s="40">
        <v>740.1</v>
      </c>
      <c r="G39" s="40">
        <v>730.6</v>
      </c>
      <c r="H39" s="40">
        <v>764.69999999999993</v>
      </c>
      <c r="I39" s="40">
        <v>774.19999999999993</v>
      </c>
      <c r="J39" s="40">
        <v>781.74999999999989</v>
      </c>
      <c r="K39" s="31">
        <v>766.65</v>
      </c>
      <c r="L39" s="31">
        <v>749.6</v>
      </c>
      <c r="M39" s="31">
        <v>55.54486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3882.85</v>
      </c>
      <c r="D40" s="40">
        <v>3898.9500000000003</v>
      </c>
      <c r="E40" s="40">
        <v>3858.9000000000005</v>
      </c>
      <c r="F40" s="40">
        <v>3834.9500000000003</v>
      </c>
      <c r="G40" s="40">
        <v>3794.9000000000005</v>
      </c>
      <c r="H40" s="40">
        <v>3922.9000000000005</v>
      </c>
      <c r="I40" s="40">
        <v>3962.9500000000007</v>
      </c>
      <c r="J40" s="40">
        <v>3986.9000000000005</v>
      </c>
      <c r="K40" s="31">
        <v>3939</v>
      </c>
      <c r="L40" s="31">
        <v>3875</v>
      </c>
      <c r="M40" s="31">
        <v>4.0806699999999996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6015.4</v>
      </c>
      <c r="D41" s="40">
        <v>6024.4666666666672</v>
      </c>
      <c r="E41" s="40">
        <v>5925.9333333333343</v>
      </c>
      <c r="F41" s="40">
        <v>5836.4666666666672</v>
      </c>
      <c r="G41" s="40">
        <v>5737.9333333333343</v>
      </c>
      <c r="H41" s="40">
        <v>6113.9333333333343</v>
      </c>
      <c r="I41" s="40">
        <v>6212.4666666666672</v>
      </c>
      <c r="J41" s="40">
        <v>6301.9333333333343</v>
      </c>
      <c r="K41" s="31">
        <v>6123</v>
      </c>
      <c r="L41" s="31">
        <v>5935</v>
      </c>
      <c r="M41" s="31">
        <v>12.90532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12721.1</v>
      </c>
      <c r="D42" s="40">
        <v>12728.1</v>
      </c>
      <c r="E42" s="40">
        <v>12636.2</v>
      </c>
      <c r="F42" s="40">
        <v>12551.300000000001</v>
      </c>
      <c r="G42" s="40">
        <v>12459.400000000001</v>
      </c>
      <c r="H42" s="40">
        <v>12813</v>
      </c>
      <c r="I42" s="40">
        <v>12904.899999999998</v>
      </c>
      <c r="J42" s="40">
        <v>12989.8</v>
      </c>
      <c r="K42" s="31">
        <v>12820</v>
      </c>
      <c r="L42" s="31">
        <v>12643.2</v>
      </c>
      <c r="M42" s="31">
        <v>1.8819699999999999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3915.6</v>
      </c>
      <c r="D43" s="40">
        <v>3958.5166666666664</v>
      </c>
      <c r="E43" s="40">
        <v>3857.0333333333328</v>
      </c>
      <c r="F43" s="40">
        <v>3798.4666666666662</v>
      </c>
      <c r="G43" s="40">
        <v>3696.9833333333327</v>
      </c>
      <c r="H43" s="40">
        <v>4017.083333333333</v>
      </c>
      <c r="I43" s="40">
        <v>4118.5666666666666</v>
      </c>
      <c r="J43" s="40">
        <v>4177.1333333333332</v>
      </c>
      <c r="K43" s="31">
        <v>4060</v>
      </c>
      <c r="L43" s="31">
        <v>3899.95</v>
      </c>
      <c r="M43" s="31">
        <v>0.42148000000000002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2344.6999999999998</v>
      </c>
      <c r="D44" s="40">
        <v>2348.9</v>
      </c>
      <c r="E44" s="40">
        <v>2322.8000000000002</v>
      </c>
      <c r="F44" s="40">
        <v>2300.9</v>
      </c>
      <c r="G44" s="40">
        <v>2274.8000000000002</v>
      </c>
      <c r="H44" s="40">
        <v>2370.8000000000002</v>
      </c>
      <c r="I44" s="40">
        <v>2396.8999999999996</v>
      </c>
      <c r="J44" s="40">
        <v>2418.8000000000002</v>
      </c>
      <c r="K44" s="31">
        <v>2375</v>
      </c>
      <c r="L44" s="31">
        <v>2327</v>
      </c>
      <c r="M44" s="31">
        <v>2.3658700000000001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308.39999999999998</v>
      </c>
      <c r="D45" s="40">
        <v>308.7833333333333</v>
      </c>
      <c r="E45" s="40">
        <v>305.06666666666661</v>
      </c>
      <c r="F45" s="40">
        <v>301.73333333333329</v>
      </c>
      <c r="G45" s="40">
        <v>298.01666666666659</v>
      </c>
      <c r="H45" s="40">
        <v>312.11666666666662</v>
      </c>
      <c r="I45" s="40">
        <v>315.83333333333331</v>
      </c>
      <c r="J45" s="40">
        <v>319.16666666666663</v>
      </c>
      <c r="K45" s="31">
        <v>312.5</v>
      </c>
      <c r="L45" s="31">
        <v>305.45</v>
      </c>
      <c r="M45" s="31">
        <v>43.589239999999997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80.150000000000006</v>
      </c>
      <c r="D46" s="40">
        <v>80.45</v>
      </c>
      <c r="E46" s="40">
        <v>79.300000000000011</v>
      </c>
      <c r="F46" s="40">
        <v>78.45</v>
      </c>
      <c r="G46" s="40">
        <v>77.300000000000011</v>
      </c>
      <c r="H46" s="40">
        <v>81.300000000000011</v>
      </c>
      <c r="I46" s="40">
        <v>82.450000000000017</v>
      </c>
      <c r="J46" s="40">
        <v>83.300000000000011</v>
      </c>
      <c r="K46" s="31">
        <v>81.599999999999994</v>
      </c>
      <c r="L46" s="31">
        <v>79.599999999999994</v>
      </c>
      <c r="M46" s="31">
        <v>282.60629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73.900000000000006</v>
      </c>
      <c r="D47" s="40">
        <v>74.116666666666674</v>
      </c>
      <c r="E47" s="40">
        <v>73.283333333333346</v>
      </c>
      <c r="F47" s="40">
        <v>72.666666666666671</v>
      </c>
      <c r="G47" s="40">
        <v>71.833333333333343</v>
      </c>
      <c r="H47" s="40">
        <v>74.733333333333348</v>
      </c>
      <c r="I47" s="40">
        <v>75.566666666666663</v>
      </c>
      <c r="J47" s="40">
        <v>76.183333333333351</v>
      </c>
      <c r="K47" s="31">
        <v>74.95</v>
      </c>
      <c r="L47" s="31">
        <v>73.5</v>
      </c>
      <c r="M47" s="31">
        <v>19.609819999999999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1607</v>
      </c>
      <c r="D48" s="40">
        <v>1614.2666666666667</v>
      </c>
      <c r="E48" s="40">
        <v>1593.5333333333333</v>
      </c>
      <c r="F48" s="40">
        <v>1580.0666666666666</v>
      </c>
      <c r="G48" s="40">
        <v>1559.3333333333333</v>
      </c>
      <c r="H48" s="40">
        <v>1627.7333333333333</v>
      </c>
      <c r="I48" s="40">
        <v>1648.4666666666665</v>
      </c>
      <c r="J48" s="40">
        <v>1661.9333333333334</v>
      </c>
      <c r="K48" s="31">
        <v>1635</v>
      </c>
      <c r="L48" s="31">
        <v>1600.8</v>
      </c>
      <c r="M48" s="31">
        <v>5.2907799999999998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835.3</v>
      </c>
      <c r="D49" s="40">
        <v>835.76666666666677</v>
      </c>
      <c r="E49" s="40">
        <v>829.53333333333353</v>
      </c>
      <c r="F49" s="40">
        <v>823.76666666666677</v>
      </c>
      <c r="G49" s="40">
        <v>817.53333333333353</v>
      </c>
      <c r="H49" s="40">
        <v>841.53333333333353</v>
      </c>
      <c r="I49" s="40">
        <v>847.76666666666688</v>
      </c>
      <c r="J49" s="40">
        <v>853.53333333333353</v>
      </c>
      <c r="K49" s="31">
        <v>842</v>
      </c>
      <c r="L49" s="31">
        <v>830</v>
      </c>
      <c r="M49" s="31">
        <v>4.2543800000000003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186</v>
      </c>
      <c r="D50" s="40">
        <v>183.79999999999998</v>
      </c>
      <c r="E50" s="40">
        <v>179.84999999999997</v>
      </c>
      <c r="F50" s="40">
        <v>173.7</v>
      </c>
      <c r="G50" s="40">
        <v>169.74999999999997</v>
      </c>
      <c r="H50" s="40">
        <v>189.94999999999996</v>
      </c>
      <c r="I50" s="40">
        <v>193.89999999999995</v>
      </c>
      <c r="J50" s="40">
        <v>200.04999999999995</v>
      </c>
      <c r="K50" s="31">
        <v>187.75</v>
      </c>
      <c r="L50" s="31">
        <v>177.65</v>
      </c>
      <c r="M50" s="31">
        <v>151.35709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812.05</v>
      </c>
      <c r="D51" s="40">
        <v>806.1</v>
      </c>
      <c r="E51" s="40">
        <v>797.95</v>
      </c>
      <c r="F51" s="40">
        <v>783.85</v>
      </c>
      <c r="G51" s="40">
        <v>775.7</v>
      </c>
      <c r="H51" s="40">
        <v>820.2</v>
      </c>
      <c r="I51" s="40">
        <v>828.34999999999991</v>
      </c>
      <c r="J51" s="40">
        <v>842.45</v>
      </c>
      <c r="K51" s="31">
        <v>814.25</v>
      </c>
      <c r="L51" s="31">
        <v>792</v>
      </c>
      <c r="M51" s="31">
        <v>11.84953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64</v>
      </c>
      <c r="D52" s="40">
        <v>64.516666666666666</v>
      </c>
      <c r="E52" s="40">
        <v>63.283333333333331</v>
      </c>
      <c r="F52" s="40">
        <v>62.566666666666663</v>
      </c>
      <c r="G52" s="40">
        <v>61.333333333333329</v>
      </c>
      <c r="H52" s="40">
        <v>65.233333333333334</v>
      </c>
      <c r="I52" s="40">
        <v>66.466666666666654</v>
      </c>
      <c r="J52" s="40">
        <v>67.183333333333337</v>
      </c>
      <c r="K52" s="31">
        <v>65.75</v>
      </c>
      <c r="L52" s="31">
        <v>63.8</v>
      </c>
      <c r="M52" s="31">
        <v>459.55101000000002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453.9</v>
      </c>
      <c r="D53" s="40">
        <v>452.7</v>
      </c>
      <c r="E53" s="40">
        <v>446.4</v>
      </c>
      <c r="F53" s="40">
        <v>438.9</v>
      </c>
      <c r="G53" s="40">
        <v>432.59999999999997</v>
      </c>
      <c r="H53" s="40">
        <v>460.2</v>
      </c>
      <c r="I53" s="40">
        <v>466.50000000000006</v>
      </c>
      <c r="J53" s="40">
        <v>474</v>
      </c>
      <c r="K53" s="31">
        <v>459</v>
      </c>
      <c r="L53" s="31">
        <v>445.2</v>
      </c>
      <c r="M53" s="31">
        <v>73.68974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538.45000000000005</v>
      </c>
      <c r="D54" s="40">
        <v>537.48333333333335</v>
      </c>
      <c r="E54" s="40">
        <v>530.26666666666665</v>
      </c>
      <c r="F54" s="40">
        <v>522.08333333333326</v>
      </c>
      <c r="G54" s="40">
        <v>514.86666666666656</v>
      </c>
      <c r="H54" s="40">
        <v>545.66666666666674</v>
      </c>
      <c r="I54" s="40">
        <v>552.88333333333344</v>
      </c>
      <c r="J54" s="40">
        <v>561.06666666666683</v>
      </c>
      <c r="K54" s="31">
        <v>544.70000000000005</v>
      </c>
      <c r="L54" s="31">
        <v>529.29999999999995</v>
      </c>
      <c r="M54" s="31">
        <v>89.62285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411.4</v>
      </c>
      <c r="D55" s="40">
        <v>410.3</v>
      </c>
      <c r="E55" s="40">
        <v>406.20000000000005</v>
      </c>
      <c r="F55" s="40">
        <v>401.00000000000006</v>
      </c>
      <c r="G55" s="40">
        <v>396.90000000000009</v>
      </c>
      <c r="H55" s="40">
        <v>415.5</v>
      </c>
      <c r="I55" s="40">
        <v>419.6</v>
      </c>
      <c r="J55" s="40">
        <v>424.79999999999995</v>
      </c>
      <c r="K55" s="31">
        <v>414.4</v>
      </c>
      <c r="L55" s="31">
        <v>405.1</v>
      </c>
      <c r="M55" s="31">
        <v>26.497209999999999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1286.95</v>
      </c>
      <c r="D56" s="40">
        <v>1294.1666666666667</v>
      </c>
      <c r="E56" s="40">
        <v>1274.3333333333335</v>
      </c>
      <c r="F56" s="40">
        <v>1261.7166666666667</v>
      </c>
      <c r="G56" s="40">
        <v>1241.8833333333334</v>
      </c>
      <c r="H56" s="40">
        <v>1306.7833333333335</v>
      </c>
      <c r="I56" s="40">
        <v>1326.616666666667</v>
      </c>
      <c r="J56" s="40">
        <v>1339.2333333333336</v>
      </c>
      <c r="K56" s="31">
        <v>1314</v>
      </c>
      <c r="L56" s="31">
        <v>1281.55</v>
      </c>
      <c r="M56" s="31">
        <v>0.79786999999999997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15218.5</v>
      </c>
      <c r="D57" s="40">
        <v>15208.416666666666</v>
      </c>
      <c r="E57" s="40">
        <v>15118.233333333332</v>
      </c>
      <c r="F57" s="40">
        <v>15017.966666666665</v>
      </c>
      <c r="G57" s="40">
        <v>14927.783333333331</v>
      </c>
      <c r="H57" s="40">
        <v>15308.683333333332</v>
      </c>
      <c r="I57" s="40">
        <v>15398.866666666667</v>
      </c>
      <c r="J57" s="40">
        <v>15499.133333333333</v>
      </c>
      <c r="K57" s="31">
        <v>15298.6</v>
      </c>
      <c r="L57" s="31">
        <v>15108.15</v>
      </c>
      <c r="M57" s="31">
        <v>0.22645000000000001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3450.15</v>
      </c>
      <c r="D58" s="40">
        <v>3444.5833333333335</v>
      </c>
      <c r="E58" s="40">
        <v>3431.666666666667</v>
      </c>
      <c r="F58" s="40">
        <v>3413.1833333333334</v>
      </c>
      <c r="G58" s="40">
        <v>3400.2666666666669</v>
      </c>
      <c r="H58" s="40">
        <v>3463.0666666666671</v>
      </c>
      <c r="I58" s="40">
        <v>3475.983333333334</v>
      </c>
      <c r="J58" s="40">
        <v>3494.4666666666672</v>
      </c>
      <c r="K58" s="31">
        <v>3457.5</v>
      </c>
      <c r="L58" s="31">
        <v>3426.1</v>
      </c>
      <c r="M58" s="31">
        <v>2.2673100000000002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841.55</v>
      </c>
      <c r="D59" s="40">
        <v>838.44999999999993</v>
      </c>
      <c r="E59" s="40">
        <v>829.09999999999991</v>
      </c>
      <c r="F59" s="40">
        <v>816.65</v>
      </c>
      <c r="G59" s="40">
        <v>807.3</v>
      </c>
      <c r="H59" s="40">
        <v>850.89999999999986</v>
      </c>
      <c r="I59" s="40">
        <v>860.25</v>
      </c>
      <c r="J59" s="40">
        <v>872.69999999999982</v>
      </c>
      <c r="K59" s="31">
        <v>847.8</v>
      </c>
      <c r="L59" s="31">
        <v>826</v>
      </c>
      <c r="M59" s="31">
        <v>4.21774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639.5</v>
      </c>
      <c r="D60" s="40">
        <v>642.4666666666667</v>
      </c>
      <c r="E60" s="40">
        <v>634.03333333333342</v>
      </c>
      <c r="F60" s="40">
        <v>628.56666666666672</v>
      </c>
      <c r="G60" s="40">
        <v>620.13333333333344</v>
      </c>
      <c r="H60" s="40">
        <v>647.93333333333339</v>
      </c>
      <c r="I60" s="40">
        <v>656.36666666666679</v>
      </c>
      <c r="J60" s="40">
        <v>661.83333333333337</v>
      </c>
      <c r="K60" s="31">
        <v>650.9</v>
      </c>
      <c r="L60" s="31">
        <v>637</v>
      </c>
      <c r="M60" s="31">
        <v>36.668109999999999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148.15</v>
      </c>
      <c r="D61" s="40">
        <v>148.68333333333334</v>
      </c>
      <c r="E61" s="40">
        <v>146.66666666666669</v>
      </c>
      <c r="F61" s="40">
        <v>145.18333333333334</v>
      </c>
      <c r="G61" s="40">
        <v>143.16666666666669</v>
      </c>
      <c r="H61" s="40">
        <v>150.16666666666669</v>
      </c>
      <c r="I61" s="40">
        <v>152.18333333333334</v>
      </c>
      <c r="J61" s="40">
        <v>153.66666666666669</v>
      </c>
      <c r="K61" s="31">
        <v>150.69999999999999</v>
      </c>
      <c r="L61" s="31">
        <v>147.19999999999999</v>
      </c>
      <c r="M61" s="31">
        <v>75.26446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143.44999999999999</v>
      </c>
      <c r="D62" s="40">
        <v>143.38333333333333</v>
      </c>
      <c r="E62" s="40">
        <v>142.66666666666666</v>
      </c>
      <c r="F62" s="40">
        <v>141.88333333333333</v>
      </c>
      <c r="G62" s="40">
        <v>141.16666666666666</v>
      </c>
      <c r="H62" s="40">
        <v>144.16666666666666</v>
      </c>
      <c r="I62" s="40">
        <v>144.88333333333335</v>
      </c>
      <c r="J62" s="40">
        <v>145.66666666666666</v>
      </c>
      <c r="K62" s="31">
        <v>144.1</v>
      </c>
      <c r="L62" s="31">
        <v>142.6</v>
      </c>
      <c r="M62" s="31">
        <v>3.6168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506.5</v>
      </c>
      <c r="D63" s="40">
        <v>508.9666666666667</v>
      </c>
      <c r="E63" s="40">
        <v>501.53333333333342</v>
      </c>
      <c r="F63" s="40">
        <v>496.56666666666672</v>
      </c>
      <c r="G63" s="40">
        <v>489.13333333333344</v>
      </c>
      <c r="H63" s="40">
        <v>513.93333333333339</v>
      </c>
      <c r="I63" s="40">
        <v>521.36666666666679</v>
      </c>
      <c r="J63" s="40">
        <v>526.33333333333337</v>
      </c>
      <c r="K63" s="31">
        <v>516.4</v>
      </c>
      <c r="L63" s="31">
        <v>504</v>
      </c>
      <c r="M63" s="31">
        <v>27.295570000000001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974</v>
      </c>
      <c r="D64" s="40">
        <v>976.2833333333333</v>
      </c>
      <c r="E64" s="40">
        <v>968.96666666666658</v>
      </c>
      <c r="F64" s="40">
        <v>963.93333333333328</v>
      </c>
      <c r="G64" s="40">
        <v>956.61666666666656</v>
      </c>
      <c r="H64" s="40">
        <v>981.31666666666661</v>
      </c>
      <c r="I64" s="40">
        <v>988.63333333333321</v>
      </c>
      <c r="J64" s="40">
        <v>993.66666666666663</v>
      </c>
      <c r="K64" s="31">
        <v>983.6</v>
      </c>
      <c r="L64" s="31">
        <v>971.25</v>
      </c>
      <c r="M64" s="31">
        <v>8.5434699999999992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158.65</v>
      </c>
      <c r="D65" s="40">
        <v>159.04999999999998</v>
      </c>
      <c r="E65" s="40">
        <v>157.09999999999997</v>
      </c>
      <c r="F65" s="40">
        <v>155.54999999999998</v>
      </c>
      <c r="G65" s="40">
        <v>153.59999999999997</v>
      </c>
      <c r="H65" s="40">
        <v>160.59999999999997</v>
      </c>
      <c r="I65" s="40">
        <v>162.54999999999995</v>
      </c>
      <c r="J65" s="40">
        <v>164.09999999999997</v>
      </c>
      <c r="K65" s="31">
        <v>161</v>
      </c>
      <c r="L65" s="31">
        <v>157.5</v>
      </c>
      <c r="M65" s="31">
        <v>26.257770000000001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144.44999999999999</v>
      </c>
      <c r="D66" s="40">
        <v>144.95000000000002</v>
      </c>
      <c r="E66" s="40">
        <v>143.50000000000003</v>
      </c>
      <c r="F66" s="40">
        <v>142.55000000000001</v>
      </c>
      <c r="G66" s="40">
        <v>141.10000000000002</v>
      </c>
      <c r="H66" s="40">
        <v>145.90000000000003</v>
      </c>
      <c r="I66" s="40">
        <v>147.35000000000002</v>
      </c>
      <c r="J66" s="40">
        <v>148.30000000000004</v>
      </c>
      <c r="K66" s="31">
        <v>146.4</v>
      </c>
      <c r="L66" s="31">
        <v>144</v>
      </c>
      <c r="M66" s="31">
        <v>51.587380000000003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4544.45</v>
      </c>
      <c r="D67" s="40">
        <v>4570.8166666666666</v>
      </c>
      <c r="E67" s="40">
        <v>4478.6333333333332</v>
      </c>
      <c r="F67" s="40">
        <v>4412.8166666666666</v>
      </c>
      <c r="G67" s="40">
        <v>4320.6333333333332</v>
      </c>
      <c r="H67" s="40">
        <v>4636.6333333333332</v>
      </c>
      <c r="I67" s="40">
        <v>4728.8166666666657</v>
      </c>
      <c r="J67" s="40">
        <v>4794.6333333333332</v>
      </c>
      <c r="K67" s="31">
        <v>4663</v>
      </c>
      <c r="L67" s="31">
        <v>4505</v>
      </c>
      <c r="M67" s="31">
        <v>3.48508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1753.3</v>
      </c>
      <c r="D68" s="40">
        <v>1748.2666666666667</v>
      </c>
      <c r="E68" s="40">
        <v>1737.8333333333333</v>
      </c>
      <c r="F68" s="40">
        <v>1722.3666666666666</v>
      </c>
      <c r="G68" s="40">
        <v>1711.9333333333332</v>
      </c>
      <c r="H68" s="40">
        <v>1763.7333333333333</v>
      </c>
      <c r="I68" s="40">
        <v>1774.1666666666667</v>
      </c>
      <c r="J68" s="40">
        <v>1789.6333333333334</v>
      </c>
      <c r="K68" s="31">
        <v>1758.7</v>
      </c>
      <c r="L68" s="31">
        <v>1732.8</v>
      </c>
      <c r="M68" s="31">
        <v>2.2404500000000001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658</v>
      </c>
      <c r="D69" s="40">
        <v>658.18333333333328</v>
      </c>
      <c r="E69" s="40">
        <v>651.81666666666661</v>
      </c>
      <c r="F69" s="40">
        <v>645.63333333333333</v>
      </c>
      <c r="G69" s="40">
        <v>639.26666666666665</v>
      </c>
      <c r="H69" s="40">
        <v>664.36666666666656</v>
      </c>
      <c r="I69" s="40">
        <v>670.73333333333312</v>
      </c>
      <c r="J69" s="40">
        <v>676.91666666666652</v>
      </c>
      <c r="K69" s="31">
        <v>664.55</v>
      </c>
      <c r="L69" s="31">
        <v>652</v>
      </c>
      <c r="M69" s="31">
        <v>14.093730000000001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870</v>
      </c>
      <c r="D70" s="40">
        <v>868.86666666666667</v>
      </c>
      <c r="E70" s="40">
        <v>856.0333333333333</v>
      </c>
      <c r="F70" s="40">
        <v>842.06666666666661</v>
      </c>
      <c r="G70" s="40">
        <v>829.23333333333323</v>
      </c>
      <c r="H70" s="40">
        <v>882.83333333333337</v>
      </c>
      <c r="I70" s="40">
        <v>895.66666666666663</v>
      </c>
      <c r="J70" s="40">
        <v>909.63333333333344</v>
      </c>
      <c r="K70" s="31">
        <v>881.7</v>
      </c>
      <c r="L70" s="31">
        <v>854.9</v>
      </c>
      <c r="M70" s="31">
        <v>2.5511300000000001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465.35</v>
      </c>
      <c r="D71" s="40">
        <v>467.4666666666667</v>
      </c>
      <c r="E71" s="40">
        <v>457.93333333333339</v>
      </c>
      <c r="F71" s="40">
        <v>450.51666666666671</v>
      </c>
      <c r="G71" s="40">
        <v>440.98333333333341</v>
      </c>
      <c r="H71" s="40">
        <v>474.88333333333338</v>
      </c>
      <c r="I71" s="40">
        <v>484.41666666666669</v>
      </c>
      <c r="J71" s="40">
        <v>491.83333333333337</v>
      </c>
      <c r="K71" s="31">
        <v>477</v>
      </c>
      <c r="L71" s="31">
        <v>460.05</v>
      </c>
      <c r="M71" s="31">
        <v>12.521190000000001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861.6</v>
      </c>
      <c r="D72" s="40">
        <v>858.2166666666667</v>
      </c>
      <c r="E72" s="40">
        <v>849.58333333333337</v>
      </c>
      <c r="F72" s="40">
        <v>837.56666666666672</v>
      </c>
      <c r="G72" s="40">
        <v>828.93333333333339</v>
      </c>
      <c r="H72" s="40">
        <v>870.23333333333335</v>
      </c>
      <c r="I72" s="40">
        <v>878.86666666666656</v>
      </c>
      <c r="J72" s="40">
        <v>890.88333333333333</v>
      </c>
      <c r="K72" s="31">
        <v>866.85</v>
      </c>
      <c r="L72" s="31">
        <v>846.2</v>
      </c>
      <c r="M72" s="31">
        <v>7.5311599999999999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331.25</v>
      </c>
      <c r="D73" s="40">
        <v>331.5</v>
      </c>
      <c r="E73" s="40">
        <v>324.2</v>
      </c>
      <c r="F73" s="40">
        <v>317.14999999999998</v>
      </c>
      <c r="G73" s="40">
        <v>309.84999999999997</v>
      </c>
      <c r="H73" s="40">
        <v>338.55</v>
      </c>
      <c r="I73" s="40">
        <v>345.84999999999997</v>
      </c>
      <c r="J73" s="40">
        <v>352.90000000000003</v>
      </c>
      <c r="K73" s="31">
        <v>338.8</v>
      </c>
      <c r="L73" s="31">
        <v>324.45</v>
      </c>
      <c r="M73" s="31">
        <v>236.22887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588.79999999999995</v>
      </c>
      <c r="D74" s="40">
        <v>584.93333333333328</v>
      </c>
      <c r="E74" s="40">
        <v>579.86666666666656</v>
      </c>
      <c r="F74" s="40">
        <v>570.93333333333328</v>
      </c>
      <c r="G74" s="40">
        <v>565.86666666666656</v>
      </c>
      <c r="H74" s="40">
        <v>593.86666666666656</v>
      </c>
      <c r="I74" s="40">
        <v>598.93333333333339</v>
      </c>
      <c r="J74" s="40">
        <v>607.86666666666656</v>
      </c>
      <c r="K74" s="31">
        <v>590</v>
      </c>
      <c r="L74" s="31">
        <v>576</v>
      </c>
      <c r="M74" s="31">
        <v>19.53706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2227.1999999999998</v>
      </c>
      <c r="D75" s="40">
        <v>2238.2666666666664</v>
      </c>
      <c r="E75" s="40">
        <v>2194.1833333333329</v>
      </c>
      <c r="F75" s="40">
        <v>2161.1666666666665</v>
      </c>
      <c r="G75" s="40">
        <v>2117.083333333333</v>
      </c>
      <c r="H75" s="40">
        <v>2271.2833333333328</v>
      </c>
      <c r="I75" s="40">
        <v>2315.3666666666668</v>
      </c>
      <c r="J75" s="40">
        <v>2348.3833333333328</v>
      </c>
      <c r="K75" s="31">
        <v>2282.35</v>
      </c>
      <c r="L75" s="31">
        <v>2205.25</v>
      </c>
      <c r="M75" s="31">
        <v>1.7212099999999999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1958.05</v>
      </c>
      <c r="D76" s="40">
        <v>1955.7333333333333</v>
      </c>
      <c r="E76" s="40">
        <v>1940.7666666666667</v>
      </c>
      <c r="F76" s="40">
        <v>1923.4833333333333</v>
      </c>
      <c r="G76" s="40">
        <v>1908.5166666666667</v>
      </c>
      <c r="H76" s="40">
        <v>1973.0166666666667</v>
      </c>
      <c r="I76" s="40">
        <v>1987.9833333333333</v>
      </c>
      <c r="J76" s="40">
        <v>2005.2666666666667</v>
      </c>
      <c r="K76" s="31">
        <v>1970.7</v>
      </c>
      <c r="L76" s="31">
        <v>1938.45</v>
      </c>
      <c r="M76" s="31">
        <v>6.2324200000000003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211.3</v>
      </c>
      <c r="D77" s="40">
        <v>210.25</v>
      </c>
      <c r="E77" s="40">
        <v>208.05</v>
      </c>
      <c r="F77" s="40">
        <v>204.8</v>
      </c>
      <c r="G77" s="40">
        <v>202.60000000000002</v>
      </c>
      <c r="H77" s="40">
        <v>213.5</v>
      </c>
      <c r="I77" s="40">
        <v>215.7</v>
      </c>
      <c r="J77" s="40">
        <v>218.95</v>
      </c>
      <c r="K77" s="31">
        <v>212.45</v>
      </c>
      <c r="L77" s="31">
        <v>207</v>
      </c>
      <c r="M77" s="31">
        <v>13.6479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4807.45</v>
      </c>
      <c r="D78" s="40">
        <v>4791.9000000000005</v>
      </c>
      <c r="E78" s="40">
        <v>4751.1000000000013</v>
      </c>
      <c r="F78" s="40">
        <v>4694.7500000000009</v>
      </c>
      <c r="G78" s="40">
        <v>4653.9500000000016</v>
      </c>
      <c r="H78" s="40">
        <v>4848.2500000000009</v>
      </c>
      <c r="I78" s="40">
        <v>4889.05</v>
      </c>
      <c r="J78" s="40">
        <v>4945.4000000000005</v>
      </c>
      <c r="K78" s="31">
        <v>4832.7</v>
      </c>
      <c r="L78" s="31">
        <v>4735.55</v>
      </c>
      <c r="M78" s="31">
        <v>4.9315499999999997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4562.3999999999996</v>
      </c>
      <c r="D79" s="40">
        <v>4580.45</v>
      </c>
      <c r="E79" s="40">
        <v>4511.95</v>
      </c>
      <c r="F79" s="40">
        <v>4461.5</v>
      </c>
      <c r="G79" s="40">
        <v>4393</v>
      </c>
      <c r="H79" s="40">
        <v>4630.8999999999996</v>
      </c>
      <c r="I79" s="40">
        <v>4699.3999999999996</v>
      </c>
      <c r="J79" s="40">
        <v>4749.8499999999995</v>
      </c>
      <c r="K79" s="31">
        <v>4648.95</v>
      </c>
      <c r="L79" s="31">
        <v>4530</v>
      </c>
      <c r="M79" s="31">
        <v>1.8485100000000001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3451.45</v>
      </c>
      <c r="D80" s="40">
        <v>3439.4833333333336</v>
      </c>
      <c r="E80" s="40">
        <v>3374.9666666666672</v>
      </c>
      <c r="F80" s="40">
        <v>3298.4833333333336</v>
      </c>
      <c r="G80" s="40">
        <v>3233.9666666666672</v>
      </c>
      <c r="H80" s="40">
        <v>3515.9666666666672</v>
      </c>
      <c r="I80" s="40">
        <v>3580.4833333333336</v>
      </c>
      <c r="J80" s="40">
        <v>3656.9666666666672</v>
      </c>
      <c r="K80" s="31">
        <v>3504</v>
      </c>
      <c r="L80" s="31">
        <v>3363</v>
      </c>
      <c r="M80" s="31">
        <v>1.8787499999999999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5419.35</v>
      </c>
      <c r="D81" s="40">
        <v>5415.4833333333336</v>
      </c>
      <c r="E81" s="40">
        <v>5385.9666666666672</v>
      </c>
      <c r="F81" s="40">
        <v>5352.5833333333339</v>
      </c>
      <c r="G81" s="40">
        <v>5323.0666666666675</v>
      </c>
      <c r="H81" s="40">
        <v>5448.8666666666668</v>
      </c>
      <c r="I81" s="40">
        <v>5478.3833333333332</v>
      </c>
      <c r="J81" s="40">
        <v>5511.7666666666664</v>
      </c>
      <c r="K81" s="31">
        <v>5445</v>
      </c>
      <c r="L81" s="31">
        <v>5382.1</v>
      </c>
      <c r="M81" s="31">
        <v>2.4085800000000002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2579.75</v>
      </c>
      <c r="D82" s="40">
        <v>2589.3333333333335</v>
      </c>
      <c r="E82" s="40">
        <v>2561.416666666667</v>
      </c>
      <c r="F82" s="40">
        <v>2543.0833333333335</v>
      </c>
      <c r="G82" s="40">
        <v>2515.166666666667</v>
      </c>
      <c r="H82" s="40">
        <v>2607.666666666667</v>
      </c>
      <c r="I82" s="40">
        <v>2635.5833333333339</v>
      </c>
      <c r="J82" s="40">
        <v>2653.916666666667</v>
      </c>
      <c r="K82" s="31">
        <v>2617.25</v>
      </c>
      <c r="L82" s="31">
        <v>2571</v>
      </c>
      <c r="M82" s="31">
        <v>5.61172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542.20000000000005</v>
      </c>
      <c r="D83" s="40">
        <v>543.93333333333339</v>
      </c>
      <c r="E83" s="40">
        <v>530.51666666666677</v>
      </c>
      <c r="F83" s="40">
        <v>518.83333333333337</v>
      </c>
      <c r="G83" s="40">
        <v>505.41666666666674</v>
      </c>
      <c r="H83" s="40">
        <v>555.61666666666679</v>
      </c>
      <c r="I83" s="40">
        <v>569.0333333333333</v>
      </c>
      <c r="J83" s="40">
        <v>580.71666666666681</v>
      </c>
      <c r="K83" s="31">
        <v>557.35</v>
      </c>
      <c r="L83" s="31">
        <v>532.25</v>
      </c>
      <c r="M83" s="31">
        <v>3.3361399999999999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1624.8</v>
      </c>
      <c r="D84" s="40">
        <v>1634.1000000000001</v>
      </c>
      <c r="E84" s="40">
        <v>1603.7000000000003</v>
      </c>
      <c r="F84" s="40">
        <v>1582.6000000000001</v>
      </c>
      <c r="G84" s="40">
        <v>1552.2000000000003</v>
      </c>
      <c r="H84" s="40">
        <v>1655.2000000000003</v>
      </c>
      <c r="I84" s="40">
        <v>1685.6000000000004</v>
      </c>
      <c r="J84" s="40">
        <v>1706.7000000000003</v>
      </c>
      <c r="K84" s="31">
        <v>1664.5</v>
      </c>
      <c r="L84" s="31">
        <v>1613</v>
      </c>
      <c r="M84" s="31">
        <v>0.58597999999999995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1192.7</v>
      </c>
      <c r="D85" s="40">
        <v>1193.6000000000001</v>
      </c>
      <c r="E85" s="40">
        <v>1183.5000000000002</v>
      </c>
      <c r="F85" s="40">
        <v>1174.3000000000002</v>
      </c>
      <c r="G85" s="40">
        <v>1164.2000000000003</v>
      </c>
      <c r="H85" s="40">
        <v>1202.8000000000002</v>
      </c>
      <c r="I85" s="40">
        <v>1212.9000000000001</v>
      </c>
      <c r="J85" s="40">
        <v>1222.1000000000001</v>
      </c>
      <c r="K85" s="31">
        <v>1203.7</v>
      </c>
      <c r="L85" s="31">
        <v>1184.4000000000001</v>
      </c>
      <c r="M85" s="31">
        <v>6.9894499999999997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181.7</v>
      </c>
      <c r="D86" s="40">
        <v>182.20000000000002</v>
      </c>
      <c r="E86" s="40">
        <v>180.65000000000003</v>
      </c>
      <c r="F86" s="40">
        <v>179.60000000000002</v>
      </c>
      <c r="G86" s="40">
        <v>178.05000000000004</v>
      </c>
      <c r="H86" s="40">
        <v>183.25000000000003</v>
      </c>
      <c r="I86" s="40">
        <v>184.80000000000004</v>
      </c>
      <c r="J86" s="40">
        <v>185.85000000000002</v>
      </c>
      <c r="K86" s="31">
        <v>183.75</v>
      </c>
      <c r="L86" s="31">
        <v>181.15</v>
      </c>
      <c r="M86" s="31">
        <v>15.749230000000001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86</v>
      </c>
      <c r="D87" s="40">
        <v>86.399999999999991</v>
      </c>
      <c r="E87" s="40">
        <v>85.399999999999977</v>
      </c>
      <c r="F87" s="40">
        <v>84.799999999999983</v>
      </c>
      <c r="G87" s="40">
        <v>83.799999999999969</v>
      </c>
      <c r="H87" s="40">
        <v>86.999999999999986</v>
      </c>
      <c r="I87" s="40">
        <v>88.000000000000014</v>
      </c>
      <c r="J87" s="40">
        <v>88.6</v>
      </c>
      <c r="K87" s="31">
        <v>87.4</v>
      </c>
      <c r="L87" s="31">
        <v>85.8</v>
      </c>
      <c r="M87" s="31">
        <v>117.27934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236.8</v>
      </c>
      <c r="D88" s="40">
        <v>237.01666666666665</v>
      </c>
      <c r="E88" s="40">
        <v>231.5333333333333</v>
      </c>
      <c r="F88" s="40">
        <v>226.26666666666665</v>
      </c>
      <c r="G88" s="40">
        <v>220.7833333333333</v>
      </c>
      <c r="H88" s="40">
        <v>242.2833333333333</v>
      </c>
      <c r="I88" s="40">
        <v>247.76666666666665</v>
      </c>
      <c r="J88" s="40">
        <v>253.0333333333333</v>
      </c>
      <c r="K88" s="31">
        <v>242.5</v>
      </c>
      <c r="L88" s="31">
        <v>231.75</v>
      </c>
      <c r="M88" s="31">
        <v>31.95842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144.35</v>
      </c>
      <c r="D89" s="40">
        <v>145.38333333333335</v>
      </c>
      <c r="E89" s="40">
        <v>142.76666666666671</v>
      </c>
      <c r="F89" s="40">
        <v>141.18333333333337</v>
      </c>
      <c r="G89" s="40">
        <v>138.56666666666672</v>
      </c>
      <c r="H89" s="40">
        <v>146.9666666666667</v>
      </c>
      <c r="I89" s="40">
        <v>149.58333333333331</v>
      </c>
      <c r="J89" s="40">
        <v>151.16666666666669</v>
      </c>
      <c r="K89" s="31">
        <v>148</v>
      </c>
      <c r="L89" s="31">
        <v>143.80000000000001</v>
      </c>
      <c r="M89" s="31">
        <v>131.84154000000001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30.25</v>
      </c>
      <c r="D90" s="40">
        <v>30.416666666666668</v>
      </c>
      <c r="E90" s="40">
        <v>29.983333333333334</v>
      </c>
      <c r="F90" s="40">
        <v>29.716666666666665</v>
      </c>
      <c r="G90" s="40">
        <v>29.283333333333331</v>
      </c>
      <c r="H90" s="40">
        <v>30.683333333333337</v>
      </c>
      <c r="I90" s="40">
        <v>31.116666666666667</v>
      </c>
      <c r="J90" s="40">
        <v>31.38333333333334</v>
      </c>
      <c r="K90" s="31">
        <v>30.85</v>
      </c>
      <c r="L90" s="31">
        <v>30.15</v>
      </c>
      <c r="M90" s="31">
        <v>103.26116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3858.6</v>
      </c>
      <c r="D91" s="40">
        <v>3883.2000000000003</v>
      </c>
      <c r="E91" s="40">
        <v>3810.4000000000005</v>
      </c>
      <c r="F91" s="40">
        <v>3762.2000000000003</v>
      </c>
      <c r="G91" s="40">
        <v>3689.4000000000005</v>
      </c>
      <c r="H91" s="40">
        <v>3931.4000000000005</v>
      </c>
      <c r="I91" s="40">
        <v>4004.2000000000007</v>
      </c>
      <c r="J91" s="40">
        <v>4052.4000000000005</v>
      </c>
      <c r="K91" s="31">
        <v>3956</v>
      </c>
      <c r="L91" s="31">
        <v>3835</v>
      </c>
      <c r="M91" s="31">
        <v>2.0531999999999999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682.55</v>
      </c>
      <c r="D92" s="40">
        <v>683.16666666666663</v>
      </c>
      <c r="E92" s="40">
        <v>675.38333333333321</v>
      </c>
      <c r="F92" s="40">
        <v>668.21666666666658</v>
      </c>
      <c r="G92" s="40">
        <v>660.43333333333317</v>
      </c>
      <c r="H92" s="40">
        <v>690.33333333333326</v>
      </c>
      <c r="I92" s="40">
        <v>698.11666666666679</v>
      </c>
      <c r="J92" s="40">
        <v>705.2833333333333</v>
      </c>
      <c r="K92" s="31">
        <v>690.95</v>
      </c>
      <c r="L92" s="31">
        <v>676</v>
      </c>
      <c r="M92" s="31">
        <v>18.582100000000001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654.65</v>
      </c>
      <c r="D93" s="40">
        <v>652.20000000000005</v>
      </c>
      <c r="E93" s="40">
        <v>645.40000000000009</v>
      </c>
      <c r="F93" s="40">
        <v>636.15000000000009</v>
      </c>
      <c r="G93" s="40">
        <v>629.35000000000014</v>
      </c>
      <c r="H93" s="40">
        <v>661.45</v>
      </c>
      <c r="I93" s="40">
        <v>668.25</v>
      </c>
      <c r="J93" s="40">
        <v>677.5</v>
      </c>
      <c r="K93" s="31">
        <v>659</v>
      </c>
      <c r="L93" s="31">
        <v>642.95000000000005</v>
      </c>
      <c r="M93" s="31">
        <v>1.98637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944</v>
      </c>
      <c r="D94" s="40">
        <v>948.18333333333339</v>
      </c>
      <c r="E94" s="40">
        <v>937.91666666666674</v>
      </c>
      <c r="F94" s="40">
        <v>931.83333333333337</v>
      </c>
      <c r="G94" s="40">
        <v>921.56666666666672</v>
      </c>
      <c r="H94" s="40">
        <v>954.26666666666677</v>
      </c>
      <c r="I94" s="40">
        <v>964.53333333333342</v>
      </c>
      <c r="J94" s="40">
        <v>970.61666666666679</v>
      </c>
      <c r="K94" s="31">
        <v>958.45</v>
      </c>
      <c r="L94" s="31">
        <v>942.1</v>
      </c>
      <c r="M94" s="31">
        <v>6.1358499999999996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553.1</v>
      </c>
      <c r="D95" s="40">
        <v>554.41666666666663</v>
      </c>
      <c r="E95" s="40">
        <v>547.68333333333328</v>
      </c>
      <c r="F95" s="40">
        <v>542.26666666666665</v>
      </c>
      <c r="G95" s="40">
        <v>535.5333333333333</v>
      </c>
      <c r="H95" s="40">
        <v>559.83333333333326</v>
      </c>
      <c r="I95" s="40">
        <v>566.56666666666661</v>
      </c>
      <c r="J95" s="40">
        <v>571.98333333333323</v>
      </c>
      <c r="K95" s="31">
        <v>561.15</v>
      </c>
      <c r="L95" s="31">
        <v>549</v>
      </c>
      <c r="M95" s="31">
        <v>1.4574400000000001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1568.95</v>
      </c>
      <c r="D96" s="40">
        <v>1571.2666666666667</v>
      </c>
      <c r="E96" s="40">
        <v>1545.7333333333333</v>
      </c>
      <c r="F96" s="40">
        <v>1522.5166666666667</v>
      </c>
      <c r="G96" s="40">
        <v>1496.9833333333333</v>
      </c>
      <c r="H96" s="40">
        <v>1594.4833333333333</v>
      </c>
      <c r="I96" s="40">
        <v>1620.0166666666667</v>
      </c>
      <c r="J96" s="40">
        <v>1643.2333333333333</v>
      </c>
      <c r="K96" s="31">
        <v>1596.8</v>
      </c>
      <c r="L96" s="31">
        <v>1548.05</v>
      </c>
      <c r="M96" s="31">
        <v>10.9588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1558.8</v>
      </c>
      <c r="D97" s="40">
        <v>1559.75</v>
      </c>
      <c r="E97" s="40">
        <v>1543.9</v>
      </c>
      <c r="F97" s="40">
        <v>1529</v>
      </c>
      <c r="G97" s="40">
        <v>1513.15</v>
      </c>
      <c r="H97" s="40">
        <v>1574.65</v>
      </c>
      <c r="I97" s="40">
        <v>1590.5</v>
      </c>
      <c r="J97" s="40">
        <v>1605.4</v>
      </c>
      <c r="K97" s="31">
        <v>1575.6</v>
      </c>
      <c r="L97" s="31">
        <v>1544.85</v>
      </c>
      <c r="M97" s="31">
        <v>5.5980699999999999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684.55</v>
      </c>
      <c r="D98" s="40">
        <v>681.85</v>
      </c>
      <c r="E98" s="40">
        <v>673.7</v>
      </c>
      <c r="F98" s="40">
        <v>662.85</v>
      </c>
      <c r="G98" s="40">
        <v>654.70000000000005</v>
      </c>
      <c r="H98" s="40">
        <v>692.7</v>
      </c>
      <c r="I98" s="40">
        <v>700.84999999999991</v>
      </c>
      <c r="J98" s="40">
        <v>711.7</v>
      </c>
      <c r="K98" s="31">
        <v>690</v>
      </c>
      <c r="L98" s="31">
        <v>671</v>
      </c>
      <c r="M98" s="31">
        <v>7.8330900000000003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327.55</v>
      </c>
      <c r="D99" s="40">
        <v>330.4</v>
      </c>
      <c r="E99" s="40">
        <v>319.79999999999995</v>
      </c>
      <c r="F99" s="40">
        <v>312.04999999999995</v>
      </c>
      <c r="G99" s="40">
        <v>301.44999999999993</v>
      </c>
      <c r="H99" s="40">
        <v>338.15</v>
      </c>
      <c r="I99" s="40">
        <v>348.75</v>
      </c>
      <c r="J99" s="40">
        <v>356.5</v>
      </c>
      <c r="K99" s="31">
        <v>341</v>
      </c>
      <c r="L99" s="31">
        <v>322.64999999999998</v>
      </c>
      <c r="M99" s="31">
        <v>7.75542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1000.2</v>
      </c>
      <c r="D100" s="40">
        <v>1003.6666666666666</v>
      </c>
      <c r="E100" s="40">
        <v>989.0333333333333</v>
      </c>
      <c r="F100" s="40">
        <v>977.86666666666667</v>
      </c>
      <c r="G100" s="40">
        <v>963.23333333333335</v>
      </c>
      <c r="H100" s="40">
        <v>1014.8333333333333</v>
      </c>
      <c r="I100" s="40">
        <v>1029.4666666666667</v>
      </c>
      <c r="J100" s="40">
        <v>1040.6333333333332</v>
      </c>
      <c r="K100" s="31">
        <v>1018.3</v>
      </c>
      <c r="L100" s="31">
        <v>992.5</v>
      </c>
      <c r="M100" s="31">
        <v>46.445999999999998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2992.25</v>
      </c>
      <c r="D101" s="40">
        <v>3004.4166666666665</v>
      </c>
      <c r="E101" s="40">
        <v>2958.833333333333</v>
      </c>
      <c r="F101" s="40">
        <v>2925.4166666666665</v>
      </c>
      <c r="G101" s="40">
        <v>2879.833333333333</v>
      </c>
      <c r="H101" s="40">
        <v>3037.833333333333</v>
      </c>
      <c r="I101" s="40">
        <v>3083.4166666666661</v>
      </c>
      <c r="J101" s="40">
        <v>3116.833333333333</v>
      </c>
      <c r="K101" s="31">
        <v>3050</v>
      </c>
      <c r="L101" s="31">
        <v>2971</v>
      </c>
      <c r="M101" s="31">
        <v>7.5842200000000002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1471</v>
      </c>
      <c r="D102" s="40">
        <v>1475.2833333333335</v>
      </c>
      <c r="E102" s="40">
        <v>1461.7166666666672</v>
      </c>
      <c r="F102" s="40">
        <v>1452.4333333333336</v>
      </c>
      <c r="G102" s="40">
        <v>1438.8666666666672</v>
      </c>
      <c r="H102" s="40">
        <v>1484.5666666666671</v>
      </c>
      <c r="I102" s="40">
        <v>1498.1333333333332</v>
      </c>
      <c r="J102" s="40">
        <v>1507.416666666667</v>
      </c>
      <c r="K102" s="31">
        <v>1488.85</v>
      </c>
      <c r="L102" s="31">
        <v>1466</v>
      </c>
      <c r="M102" s="31">
        <v>125.55800000000001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678.7</v>
      </c>
      <c r="D103" s="40">
        <v>684.06666666666661</v>
      </c>
      <c r="E103" s="40">
        <v>671.63333333333321</v>
      </c>
      <c r="F103" s="40">
        <v>664.56666666666661</v>
      </c>
      <c r="G103" s="40">
        <v>652.13333333333321</v>
      </c>
      <c r="H103" s="40">
        <v>691.13333333333321</v>
      </c>
      <c r="I103" s="40">
        <v>703.56666666666661</v>
      </c>
      <c r="J103" s="40">
        <v>710.63333333333321</v>
      </c>
      <c r="K103" s="31">
        <v>696.5</v>
      </c>
      <c r="L103" s="31">
        <v>677</v>
      </c>
      <c r="M103" s="31">
        <v>28.66929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1089.6500000000001</v>
      </c>
      <c r="D104" s="40">
        <v>1088.9666666666667</v>
      </c>
      <c r="E104" s="40">
        <v>1069.9333333333334</v>
      </c>
      <c r="F104" s="40">
        <v>1050.2166666666667</v>
      </c>
      <c r="G104" s="40">
        <v>1031.1833333333334</v>
      </c>
      <c r="H104" s="40">
        <v>1108.6833333333334</v>
      </c>
      <c r="I104" s="40">
        <v>1127.7166666666667</v>
      </c>
      <c r="J104" s="40">
        <v>1147.4333333333334</v>
      </c>
      <c r="K104" s="31">
        <v>1108</v>
      </c>
      <c r="L104" s="31">
        <v>1069.25</v>
      </c>
      <c r="M104" s="31">
        <v>32.164540000000002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2887.1</v>
      </c>
      <c r="D105" s="40">
        <v>2883.8666666666668</v>
      </c>
      <c r="E105" s="40">
        <v>2873.3333333333335</v>
      </c>
      <c r="F105" s="40">
        <v>2859.5666666666666</v>
      </c>
      <c r="G105" s="40">
        <v>2849.0333333333333</v>
      </c>
      <c r="H105" s="40">
        <v>2897.6333333333337</v>
      </c>
      <c r="I105" s="40">
        <v>2908.1666666666665</v>
      </c>
      <c r="J105" s="40">
        <v>2921.9333333333338</v>
      </c>
      <c r="K105" s="31">
        <v>2894.4</v>
      </c>
      <c r="L105" s="31">
        <v>2870.1</v>
      </c>
      <c r="M105" s="31">
        <v>3.3846799999999999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396.95</v>
      </c>
      <c r="D106" s="40">
        <v>399.36666666666662</v>
      </c>
      <c r="E106" s="40">
        <v>393.78333333333325</v>
      </c>
      <c r="F106" s="40">
        <v>390.61666666666662</v>
      </c>
      <c r="G106" s="40">
        <v>385.03333333333325</v>
      </c>
      <c r="H106" s="40">
        <v>402.53333333333325</v>
      </c>
      <c r="I106" s="40">
        <v>408.11666666666662</v>
      </c>
      <c r="J106" s="40">
        <v>411.28333333333325</v>
      </c>
      <c r="K106" s="31">
        <v>404.95</v>
      </c>
      <c r="L106" s="31">
        <v>396.2</v>
      </c>
      <c r="M106" s="31">
        <v>57.083669999999998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1082.0999999999999</v>
      </c>
      <c r="D107" s="40">
        <v>1080.3666666666666</v>
      </c>
      <c r="E107" s="40">
        <v>1069.7333333333331</v>
      </c>
      <c r="F107" s="40">
        <v>1057.3666666666666</v>
      </c>
      <c r="G107" s="40">
        <v>1046.7333333333331</v>
      </c>
      <c r="H107" s="40">
        <v>1092.7333333333331</v>
      </c>
      <c r="I107" s="40">
        <v>1103.3666666666668</v>
      </c>
      <c r="J107" s="40">
        <v>1115.7333333333331</v>
      </c>
      <c r="K107" s="31">
        <v>1091</v>
      </c>
      <c r="L107" s="31">
        <v>1068</v>
      </c>
      <c r="M107" s="31">
        <v>1.95211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272.05</v>
      </c>
      <c r="D108" s="40">
        <v>271.76666666666671</v>
      </c>
      <c r="E108" s="40">
        <v>268.63333333333344</v>
      </c>
      <c r="F108" s="40">
        <v>265.21666666666675</v>
      </c>
      <c r="G108" s="40">
        <v>262.08333333333348</v>
      </c>
      <c r="H108" s="40">
        <v>275.18333333333339</v>
      </c>
      <c r="I108" s="40">
        <v>278.31666666666672</v>
      </c>
      <c r="J108" s="40">
        <v>281.73333333333335</v>
      </c>
      <c r="K108" s="31">
        <v>274.89999999999998</v>
      </c>
      <c r="L108" s="31">
        <v>268.35000000000002</v>
      </c>
      <c r="M108" s="31">
        <v>62.862020000000001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2408.65</v>
      </c>
      <c r="D109" s="40">
        <v>2408.0499999999997</v>
      </c>
      <c r="E109" s="40">
        <v>2399.0999999999995</v>
      </c>
      <c r="F109" s="40">
        <v>2389.5499999999997</v>
      </c>
      <c r="G109" s="40">
        <v>2380.5999999999995</v>
      </c>
      <c r="H109" s="40">
        <v>2417.5999999999995</v>
      </c>
      <c r="I109" s="40">
        <v>2426.5499999999993</v>
      </c>
      <c r="J109" s="40">
        <v>2436.0999999999995</v>
      </c>
      <c r="K109" s="31">
        <v>2417</v>
      </c>
      <c r="L109" s="31">
        <v>2398.5</v>
      </c>
      <c r="M109" s="31">
        <v>4.6387299999999998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339.95</v>
      </c>
      <c r="D110" s="40">
        <v>340.91666666666669</v>
      </c>
      <c r="E110" s="40">
        <v>336.83333333333337</v>
      </c>
      <c r="F110" s="40">
        <v>333.7166666666667</v>
      </c>
      <c r="G110" s="40">
        <v>329.63333333333338</v>
      </c>
      <c r="H110" s="40">
        <v>344.03333333333336</v>
      </c>
      <c r="I110" s="40">
        <v>348.11666666666673</v>
      </c>
      <c r="J110" s="40">
        <v>351.23333333333335</v>
      </c>
      <c r="K110" s="31">
        <v>345</v>
      </c>
      <c r="L110" s="31">
        <v>337.8</v>
      </c>
      <c r="M110" s="31">
        <v>7.6783700000000001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2481.65</v>
      </c>
      <c r="D111" s="40">
        <v>2483.4166666666665</v>
      </c>
      <c r="E111" s="40">
        <v>2469.1333333333332</v>
      </c>
      <c r="F111" s="40">
        <v>2456.6166666666668</v>
      </c>
      <c r="G111" s="40">
        <v>2442.3333333333335</v>
      </c>
      <c r="H111" s="40">
        <v>2495.9333333333329</v>
      </c>
      <c r="I111" s="40">
        <v>2510.2166666666667</v>
      </c>
      <c r="J111" s="40">
        <v>2522.7333333333327</v>
      </c>
      <c r="K111" s="31">
        <v>2497.6999999999998</v>
      </c>
      <c r="L111" s="31">
        <v>2470.9</v>
      </c>
      <c r="M111" s="31">
        <v>22.623249999999999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655.9</v>
      </c>
      <c r="D112" s="40">
        <v>652.7833333333333</v>
      </c>
      <c r="E112" s="40">
        <v>648.66666666666663</v>
      </c>
      <c r="F112" s="40">
        <v>641.43333333333328</v>
      </c>
      <c r="G112" s="40">
        <v>637.31666666666661</v>
      </c>
      <c r="H112" s="40">
        <v>660.01666666666665</v>
      </c>
      <c r="I112" s="40">
        <v>664.13333333333344</v>
      </c>
      <c r="J112" s="40">
        <v>671.36666666666667</v>
      </c>
      <c r="K112" s="31">
        <v>656.9</v>
      </c>
      <c r="L112" s="31">
        <v>645.54999999999995</v>
      </c>
      <c r="M112" s="31">
        <v>91.217370000000003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1489.75</v>
      </c>
      <c r="D113" s="40">
        <v>1502.3166666666666</v>
      </c>
      <c r="E113" s="40">
        <v>1470.4833333333331</v>
      </c>
      <c r="F113" s="40">
        <v>1451.2166666666665</v>
      </c>
      <c r="G113" s="40">
        <v>1419.383333333333</v>
      </c>
      <c r="H113" s="40">
        <v>1521.5833333333333</v>
      </c>
      <c r="I113" s="40">
        <v>1553.4166666666667</v>
      </c>
      <c r="J113" s="40">
        <v>1572.6833333333334</v>
      </c>
      <c r="K113" s="31">
        <v>1534.15</v>
      </c>
      <c r="L113" s="31">
        <v>1483.05</v>
      </c>
      <c r="M113" s="31">
        <v>6.3932200000000003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626.25</v>
      </c>
      <c r="D114" s="40">
        <v>624.56666666666672</v>
      </c>
      <c r="E114" s="40">
        <v>619.68333333333339</v>
      </c>
      <c r="F114" s="40">
        <v>613.11666666666667</v>
      </c>
      <c r="G114" s="40">
        <v>608.23333333333335</v>
      </c>
      <c r="H114" s="40">
        <v>631.13333333333344</v>
      </c>
      <c r="I114" s="40">
        <v>636.01666666666688</v>
      </c>
      <c r="J114" s="40">
        <v>642.58333333333348</v>
      </c>
      <c r="K114" s="31">
        <v>629.45000000000005</v>
      </c>
      <c r="L114" s="31">
        <v>618</v>
      </c>
      <c r="M114" s="31">
        <v>5.7831799999999998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774.6</v>
      </c>
      <c r="D115" s="40">
        <v>774.18333333333339</v>
      </c>
      <c r="E115" s="40">
        <v>753.46666666666681</v>
      </c>
      <c r="F115" s="40">
        <v>732.33333333333337</v>
      </c>
      <c r="G115" s="40">
        <v>711.61666666666679</v>
      </c>
      <c r="H115" s="40">
        <v>795.31666666666683</v>
      </c>
      <c r="I115" s="40">
        <v>816.03333333333353</v>
      </c>
      <c r="J115" s="40">
        <v>837.16666666666686</v>
      </c>
      <c r="K115" s="31">
        <v>794.9</v>
      </c>
      <c r="L115" s="31">
        <v>753.05</v>
      </c>
      <c r="M115" s="31">
        <v>24.05452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52.6</v>
      </c>
      <c r="D116" s="40">
        <v>52.883333333333333</v>
      </c>
      <c r="E116" s="40">
        <v>52.066666666666663</v>
      </c>
      <c r="F116" s="40">
        <v>51.533333333333331</v>
      </c>
      <c r="G116" s="40">
        <v>50.716666666666661</v>
      </c>
      <c r="H116" s="40">
        <v>53.416666666666664</v>
      </c>
      <c r="I116" s="40">
        <v>54.233333333333341</v>
      </c>
      <c r="J116" s="40">
        <v>54.766666666666666</v>
      </c>
      <c r="K116" s="31">
        <v>53.7</v>
      </c>
      <c r="L116" s="31">
        <v>52.35</v>
      </c>
      <c r="M116" s="31">
        <v>272.11664999999999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207.75</v>
      </c>
      <c r="D117" s="40">
        <v>207.86666666666667</v>
      </c>
      <c r="E117" s="40">
        <v>206.23333333333335</v>
      </c>
      <c r="F117" s="40">
        <v>204.71666666666667</v>
      </c>
      <c r="G117" s="40">
        <v>203.08333333333334</v>
      </c>
      <c r="H117" s="40">
        <v>209.38333333333335</v>
      </c>
      <c r="I117" s="40">
        <v>211.01666666666668</v>
      </c>
      <c r="J117" s="40">
        <v>212.53333333333336</v>
      </c>
      <c r="K117" s="31">
        <v>209.5</v>
      </c>
      <c r="L117" s="31">
        <v>206.35</v>
      </c>
      <c r="M117" s="31">
        <v>164.64973000000001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270.85000000000002</v>
      </c>
      <c r="D118" s="40">
        <v>272.7166666666667</v>
      </c>
      <c r="E118" s="40">
        <v>266.63333333333338</v>
      </c>
      <c r="F118" s="40">
        <v>262.41666666666669</v>
      </c>
      <c r="G118" s="40">
        <v>256.33333333333337</v>
      </c>
      <c r="H118" s="40">
        <v>276.93333333333339</v>
      </c>
      <c r="I118" s="40">
        <v>283.01666666666665</v>
      </c>
      <c r="J118" s="40">
        <v>287.23333333333341</v>
      </c>
      <c r="K118" s="31">
        <v>278.8</v>
      </c>
      <c r="L118" s="31">
        <v>268.5</v>
      </c>
      <c r="M118" s="31">
        <v>105.8117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7054.3</v>
      </c>
      <c r="D119" s="40">
        <v>7074.8666666666659</v>
      </c>
      <c r="E119" s="40">
        <v>6984.7333333333318</v>
      </c>
      <c r="F119" s="40">
        <v>6915.1666666666661</v>
      </c>
      <c r="G119" s="40">
        <v>6825.0333333333319</v>
      </c>
      <c r="H119" s="40">
        <v>7144.4333333333316</v>
      </c>
      <c r="I119" s="40">
        <v>7234.5666666666648</v>
      </c>
      <c r="J119" s="40">
        <v>7304.1333333333314</v>
      </c>
      <c r="K119" s="31">
        <v>7165</v>
      </c>
      <c r="L119" s="31">
        <v>7005.3</v>
      </c>
      <c r="M119" s="31">
        <v>1.6662999999999999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150.19999999999999</v>
      </c>
      <c r="D120" s="40">
        <v>149.96666666666667</v>
      </c>
      <c r="E120" s="40">
        <v>148.38333333333333</v>
      </c>
      <c r="F120" s="40">
        <v>146.56666666666666</v>
      </c>
      <c r="G120" s="40">
        <v>144.98333333333332</v>
      </c>
      <c r="H120" s="40">
        <v>151.78333333333333</v>
      </c>
      <c r="I120" s="40">
        <v>153.36666666666665</v>
      </c>
      <c r="J120" s="40">
        <v>155.18333333333334</v>
      </c>
      <c r="K120" s="31">
        <v>151.55000000000001</v>
      </c>
      <c r="L120" s="31">
        <v>148.15</v>
      </c>
      <c r="M120" s="31">
        <v>19.957149999999999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105.95</v>
      </c>
      <c r="D121" s="40">
        <v>106.31666666666668</v>
      </c>
      <c r="E121" s="40">
        <v>104.73333333333335</v>
      </c>
      <c r="F121" s="40">
        <v>103.51666666666667</v>
      </c>
      <c r="G121" s="40">
        <v>101.93333333333334</v>
      </c>
      <c r="H121" s="40">
        <v>107.53333333333336</v>
      </c>
      <c r="I121" s="40">
        <v>109.1166666666667</v>
      </c>
      <c r="J121" s="40">
        <v>110.33333333333337</v>
      </c>
      <c r="K121" s="31">
        <v>107.9</v>
      </c>
      <c r="L121" s="31">
        <v>105.1</v>
      </c>
      <c r="M121" s="31">
        <v>116.88575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2424.5</v>
      </c>
      <c r="D122" s="40">
        <v>2421.9833333333331</v>
      </c>
      <c r="E122" s="40">
        <v>2387.9666666666662</v>
      </c>
      <c r="F122" s="40">
        <v>2351.4333333333329</v>
      </c>
      <c r="G122" s="40">
        <v>2317.4166666666661</v>
      </c>
      <c r="H122" s="40">
        <v>2458.5166666666664</v>
      </c>
      <c r="I122" s="40">
        <v>2492.5333333333338</v>
      </c>
      <c r="J122" s="40">
        <v>2529.0666666666666</v>
      </c>
      <c r="K122" s="31">
        <v>2456</v>
      </c>
      <c r="L122" s="31">
        <v>2385.4499999999998</v>
      </c>
      <c r="M122" s="31">
        <v>23.595759999999999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549.70000000000005</v>
      </c>
      <c r="D123" s="40">
        <v>551.11666666666667</v>
      </c>
      <c r="E123" s="40">
        <v>546.23333333333335</v>
      </c>
      <c r="F123" s="40">
        <v>542.76666666666665</v>
      </c>
      <c r="G123" s="40">
        <v>537.88333333333333</v>
      </c>
      <c r="H123" s="40">
        <v>554.58333333333337</v>
      </c>
      <c r="I123" s="40">
        <v>559.46666666666681</v>
      </c>
      <c r="J123" s="40">
        <v>562.93333333333339</v>
      </c>
      <c r="K123" s="31">
        <v>556</v>
      </c>
      <c r="L123" s="31">
        <v>547.65</v>
      </c>
      <c r="M123" s="31">
        <v>15.080220000000001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229.75</v>
      </c>
      <c r="D124" s="40">
        <v>229.65</v>
      </c>
      <c r="E124" s="40">
        <v>217.8</v>
      </c>
      <c r="F124" s="40">
        <v>205.85</v>
      </c>
      <c r="G124" s="40">
        <v>194</v>
      </c>
      <c r="H124" s="40">
        <v>241.60000000000002</v>
      </c>
      <c r="I124" s="40">
        <v>253.45</v>
      </c>
      <c r="J124" s="40">
        <v>265.40000000000003</v>
      </c>
      <c r="K124" s="31">
        <v>241.5</v>
      </c>
      <c r="L124" s="31">
        <v>217.7</v>
      </c>
      <c r="M124" s="31">
        <v>43.368400000000001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1015.85</v>
      </c>
      <c r="D125" s="40">
        <v>1018.7000000000002</v>
      </c>
      <c r="E125" s="40">
        <v>1002.7000000000003</v>
      </c>
      <c r="F125" s="40">
        <v>989.55000000000007</v>
      </c>
      <c r="G125" s="40">
        <v>973.55000000000018</v>
      </c>
      <c r="H125" s="40">
        <v>1031.8500000000004</v>
      </c>
      <c r="I125" s="40">
        <v>1047.8500000000001</v>
      </c>
      <c r="J125" s="40">
        <v>1061.0000000000005</v>
      </c>
      <c r="K125" s="31">
        <v>1034.7</v>
      </c>
      <c r="L125" s="31">
        <v>1005.55</v>
      </c>
      <c r="M125" s="31">
        <v>26.448460000000001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5122.75</v>
      </c>
      <c r="D126" s="40">
        <v>5103.583333333333</v>
      </c>
      <c r="E126" s="40">
        <v>5037.1666666666661</v>
      </c>
      <c r="F126" s="40">
        <v>4951.583333333333</v>
      </c>
      <c r="G126" s="40">
        <v>4885.1666666666661</v>
      </c>
      <c r="H126" s="40">
        <v>5189.1666666666661</v>
      </c>
      <c r="I126" s="40">
        <v>5255.5833333333321</v>
      </c>
      <c r="J126" s="40">
        <v>5341.1666666666661</v>
      </c>
      <c r="K126" s="31">
        <v>5170</v>
      </c>
      <c r="L126" s="31">
        <v>5018</v>
      </c>
      <c r="M126" s="31">
        <v>3.3279899999999998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1541.7</v>
      </c>
      <c r="D127" s="40">
        <v>1544.0500000000002</v>
      </c>
      <c r="E127" s="40">
        <v>1535.2000000000003</v>
      </c>
      <c r="F127" s="40">
        <v>1528.7</v>
      </c>
      <c r="G127" s="40">
        <v>1519.8500000000001</v>
      </c>
      <c r="H127" s="40">
        <v>1550.5500000000004</v>
      </c>
      <c r="I127" s="40">
        <v>1559.4000000000003</v>
      </c>
      <c r="J127" s="40">
        <v>1565.9000000000005</v>
      </c>
      <c r="K127" s="31">
        <v>1552.9</v>
      </c>
      <c r="L127" s="31">
        <v>1537.55</v>
      </c>
      <c r="M127" s="31">
        <v>56.69162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1765.9</v>
      </c>
      <c r="D128" s="40">
        <v>1775.3500000000001</v>
      </c>
      <c r="E128" s="40">
        <v>1750.7000000000003</v>
      </c>
      <c r="F128" s="40">
        <v>1735.5000000000002</v>
      </c>
      <c r="G128" s="40">
        <v>1710.8500000000004</v>
      </c>
      <c r="H128" s="40">
        <v>1790.5500000000002</v>
      </c>
      <c r="I128" s="40">
        <v>1815.2000000000003</v>
      </c>
      <c r="J128" s="40">
        <v>1830.4</v>
      </c>
      <c r="K128" s="31">
        <v>1800</v>
      </c>
      <c r="L128" s="31">
        <v>1760.15</v>
      </c>
      <c r="M128" s="31">
        <v>5.2682200000000003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2115.9</v>
      </c>
      <c r="D129" s="40">
        <v>2099.4</v>
      </c>
      <c r="E129" s="40">
        <v>2065.75</v>
      </c>
      <c r="F129" s="40">
        <v>2015.6</v>
      </c>
      <c r="G129" s="40">
        <v>1981.9499999999998</v>
      </c>
      <c r="H129" s="40">
        <v>2149.5500000000002</v>
      </c>
      <c r="I129" s="40">
        <v>2183.2000000000007</v>
      </c>
      <c r="J129" s="40">
        <v>2233.3500000000004</v>
      </c>
      <c r="K129" s="31">
        <v>2133.0500000000002</v>
      </c>
      <c r="L129" s="31">
        <v>2049.25</v>
      </c>
      <c r="M129" s="31">
        <v>2.1010900000000001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196.5</v>
      </c>
      <c r="D130" s="40">
        <v>195.91666666666666</v>
      </c>
      <c r="E130" s="40">
        <v>189.83333333333331</v>
      </c>
      <c r="F130" s="40">
        <v>183.16666666666666</v>
      </c>
      <c r="G130" s="40">
        <v>177.08333333333331</v>
      </c>
      <c r="H130" s="40">
        <v>202.58333333333331</v>
      </c>
      <c r="I130" s="40">
        <v>208.66666666666663</v>
      </c>
      <c r="J130" s="40">
        <v>215.33333333333331</v>
      </c>
      <c r="K130" s="31">
        <v>202</v>
      </c>
      <c r="L130" s="31">
        <v>189.25</v>
      </c>
      <c r="M130" s="31">
        <v>70.883870000000002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698.4</v>
      </c>
      <c r="D131" s="40">
        <v>701.58333333333337</v>
      </c>
      <c r="E131" s="40">
        <v>690.81666666666672</v>
      </c>
      <c r="F131" s="40">
        <v>683.23333333333335</v>
      </c>
      <c r="G131" s="40">
        <v>672.4666666666667</v>
      </c>
      <c r="H131" s="40">
        <v>709.16666666666674</v>
      </c>
      <c r="I131" s="40">
        <v>719.93333333333339</v>
      </c>
      <c r="J131" s="40">
        <v>727.51666666666677</v>
      </c>
      <c r="K131" s="31">
        <v>712.35</v>
      </c>
      <c r="L131" s="31">
        <v>694</v>
      </c>
      <c r="M131" s="31">
        <v>53.772269999999999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393.45</v>
      </c>
      <c r="D132" s="40">
        <v>396</v>
      </c>
      <c r="E132" s="40">
        <v>387.45</v>
      </c>
      <c r="F132" s="40">
        <v>381.45</v>
      </c>
      <c r="G132" s="40">
        <v>372.9</v>
      </c>
      <c r="H132" s="40">
        <v>402</v>
      </c>
      <c r="I132" s="40">
        <v>410.54999999999995</v>
      </c>
      <c r="J132" s="40">
        <v>416.55</v>
      </c>
      <c r="K132" s="31">
        <v>404.55</v>
      </c>
      <c r="L132" s="31">
        <v>390</v>
      </c>
      <c r="M132" s="31">
        <v>99.457210000000003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3082.65</v>
      </c>
      <c r="D133" s="40">
        <v>3095.5499999999997</v>
      </c>
      <c r="E133" s="40">
        <v>3063.0999999999995</v>
      </c>
      <c r="F133" s="40">
        <v>3043.5499999999997</v>
      </c>
      <c r="G133" s="40">
        <v>3011.0999999999995</v>
      </c>
      <c r="H133" s="40">
        <v>3115.0999999999995</v>
      </c>
      <c r="I133" s="40">
        <v>3147.5499999999993</v>
      </c>
      <c r="J133" s="40">
        <v>3167.0999999999995</v>
      </c>
      <c r="K133" s="31">
        <v>3128</v>
      </c>
      <c r="L133" s="31">
        <v>3076</v>
      </c>
      <c r="M133" s="31">
        <v>2.6437400000000002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1722.8</v>
      </c>
      <c r="D134" s="40">
        <v>1724.9333333333334</v>
      </c>
      <c r="E134" s="40">
        <v>1709.8666666666668</v>
      </c>
      <c r="F134" s="40">
        <v>1696.9333333333334</v>
      </c>
      <c r="G134" s="40">
        <v>1681.8666666666668</v>
      </c>
      <c r="H134" s="40">
        <v>1737.8666666666668</v>
      </c>
      <c r="I134" s="40">
        <v>1752.9333333333334</v>
      </c>
      <c r="J134" s="40">
        <v>1765.8666666666668</v>
      </c>
      <c r="K134" s="31">
        <v>1740</v>
      </c>
      <c r="L134" s="31">
        <v>1712</v>
      </c>
      <c r="M134" s="31">
        <v>21.463370000000001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90.55</v>
      </c>
      <c r="D135" s="40">
        <v>91.483333333333348</v>
      </c>
      <c r="E135" s="40">
        <v>88.966666666666697</v>
      </c>
      <c r="F135" s="40">
        <v>87.383333333333354</v>
      </c>
      <c r="G135" s="40">
        <v>84.866666666666703</v>
      </c>
      <c r="H135" s="40">
        <v>93.066666666666691</v>
      </c>
      <c r="I135" s="40">
        <v>95.583333333333343</v>
      </c>
      <c r="J135" s="40">
        <v>97.166666666666686</v>
      </c>
      <c r="K135" s="31">
        <v>94</v>
      </c>
      <c r="L135" s="31">
        <v>89.9</v>
      </c>
      <c r="M135" s="31">
        <v>254.67025000000001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3398.5</v>
      </c>
      <c r="D136" s="40">
        <v>3407.5166666666664</v>
      </c>
      <c r="E136" s="40">
        <v>3337.2333333333327</v>
      </c>
      <c r="F136" s="40">
        <v>3275.9666666666662</v>
      </c>
      <c r="G136" s="40">
        <v>3205.6833333333325</v>
      </c>
      <c r="H136" s="40">
        <v>3468.7833333333328</v>
      </c>
      <c r="I136" s="40">
        <v>3539.0666666666666</v>
      </c>
      <c r="J136" s="40">
        <v>3600.333333333333</v>
      </c>
      <c r="K136" s="31">
        <v>3477.8</v>
      </c>
      <c r="L136" s="31">
        <v>3346.25</v>
      </c>
      <c r="M136" s="31">
        <v>5.8967000000000001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460.75</v>
      </c>
      <c r="D137" s="40">
        <v>461.58333333333331</v>
      </c>
      <c r="E137" s="40">
        <v>457.16666666666663</v>
      </c>
      <c r="F137" s="40">
        <v>453.58333333333331</v>
      </c>
      <c r="G137" s="40">
        <v>449.16666666666663</v>
      </c>
      <c r="H137" s="40">
        <v>465.16666666666663</v>
      </c>
      <c r="I137" s="40">
        <v>469.58333333333326</v>
      </c>
      <c r="J137" s="40">
        <v>473.16666666666663</v>
      </c>
      <c r="K137" s="31">
        <v>466</v>
      </c>
      <c r="L137" s="31">
        <v>458</v>
      </c>
      <c r="M137" s="31">
        <v>15.275700000000001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4379.6000000000004</v>
      </c>
      <c r="D138" s="40">
        <v>4355.45</v>
      </c>
      <c r="E138" s="40">
        <v>4244.1499999999996</v>
      </c>
      <c r="F138" s="40">
        <v>4108.7</v>
      </c>
      <c r="G138" s="40">
        <v>3997.3999999999996</v>
      </c>
      <c r="H138" s="40">
        <v>4490.8999999999996</v>
      </c>
      <c r="I138" s="40">
        <v>4602.2000000000007</v>
      </c>
      <c r="J138" s="40">
        <v>4737.6499999999996</v>
      </c>
      <c r="K138" s="31">
        <v>4466.75</v>
      </c>
      <c r="L138" s="31">
        <v>4220</v>
      </c>
      <c r="M138" s="31">
        <v>9.0838099999999997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1609.6</v>
      </c>
      <c r="D139" s="40">
        <v>1615.5333333333335</v>
      </c>
      <c r="E139" s="40">
        <v>1591.666666666667</v>
      </c>
      <c r="F139" s="40">
        <v>1573.7333333333333</v>
      </c>
      <c r="G139" s="40">
        <v>1549.8666666666668</v>
      </c>
      <c r="H139" s="40">
        <v>1633.4666666666672</v>
      </c>
      <c r="I139" s="40">
        <v>1657.3333333333335</v>
      </c>
      <c r="J139" s="40">
        <v>1675.2666666666673</v>
      </c>
      <c r="K139" s="31">
        <v>1639.4</v>
      </c>
      <c r="L139" s="31">
        <v>1597.6</v>
      </c>
      <c r="M139" s="31">
        <v>30.27093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664.6</v>
      </c>
      <c r="D140" s="40">
        <v>665.91666666666663</v>
      </c>
      <c r="E140" s="40">
        <v>657.83333333333326</v>
      </c>
      <c r="F140" s="40">
        <v>651.06666666666661</v>
      </c>
      <c r="G140" s="40">
        <v>642.98333333333323</v>
      </c>
      <c r="H140" s="40">
        <v>672.68333333333328</v>
      </c>
      <c r="I140" s="40">
        <v>680.76666666666654</v>
      </c>
      <c r="J140" s="40">
        <v>687.5333333333333</v>
      </c>
      <c r="K140" s="31">
        <v>674</v>
      </c>
      <c r="L140" s="31">
        <v>659.15</v>
      </c>
      <c r="M140" s="31">
        <v>15.46785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1186.6500000000001</v>
      </c>
      <c r="D141" s="40">
        <v>1182.7333333333333</v>
      </c>
      <c r="E141" s="40">
        <v>1173.9166666666667</v>
      </c>
      <c r="F141" s="40">
        <v>1161.1833333333334</v>
      </c>
      <c r="G141" s="40">
        <v>1152.3666666666668</v>
      </c>
      <c r="H141" s="40">
        <v>1195.4666666666667</v>
      </c>
      <c r="I141" s="40">
        <v>1204.2833333333333</v>
      </c>
      <c r="J141" s="40">
        <v>1217.0166666666667</v>
      </c>
      <c r="K141" s="31">
        <v>1191.55</v>
      </c>
      <c r="L141" s="31">
        <v>1170</v>
      </c>
      <c r="M141" s="31">
        <v>8.0448599999999999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82236.3</v>
      </c>
      <c r="D142" s="40">
        <v>82275.416666666672</v>
      </c>
      <c r="E142" s="40">
        <v>81585.883333333346</v>
      </c>
      <c r="F142" s="40">
        <v>80935.466666666674</v>
      </c>
      <c r="G142" s="40">
        <v>80245.933333333349</v>
      </c>
      <c r="H142" s="40">
        <v>82925.833333333343</v>
      </c>
      <c r="I142" s="40">
        <v>83615.366666666669</v>
      </c>
      <c r="J142" s="40">
        <v>84265.78333333334</v>
      </c>
      <c r="K142" s="31">
        <v>82964.95</v>
      </c>
      <c r="L142" s="31">
        <v>81625</v>
      </c>
      <c r="M142" s="31">
        <v>7.6920000000000002E-2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1148.75</v>
      </c>
      <c r="D143" s="40">
        <v>1148.5</v>
      </c>
      <c r="E143" s="40">
        <v>1138.3</v>
      </c>
      <c r="F143" s="40">
        <v>1127.8499999999999</v>
      </c>
      <c r="G143" s="40">
        <v>1117.6499999999999</v>
      </c>
      <c r="H143" s="40">
        <v>1158.95</v>
      </c>
      <c r="I143" s="40">
        <v>1169.1499999999999</v>
      </c>
      <c r="J143" s="40">
        <v>1179.6000000000001</v>
      </c>
      <c r="K143" s="31">
        <v>1158.7</v>
      </c>
      <c r="L143" s="31">
        <v>1138.05</v>
      </c>
      <c r="M143" s="31">
        <v>3.7323400000000002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156.85</v>
      </c>
      <c r="D144" s="40">
        <v>158.11666666666665</v>
      </c>
      <c r="E144" s="40">
        <v>155.0333333333333</v>
      </c>
      <c r="F144" s="40">
        <v>153.21666666666667</v>
      </c>
      <c r="G144" s="40">
        <v>150.13333333333333</v>
      </c>
      <c r="H144" s="40">
        <v>159.93333333333328</v>
      </c>
      <c r="I144" s="40">
        <v>163.01666666666659</v>
      </c>
      <c r="J144" s="40">
        <v>164.83333333333326</v>
      </c>
      <c r="K144" s="31">
        <v>161.19999999999999</v>
      </c>
      <c r="L144" s="31">
        <v>156.30000000000001</v>
      </c>
      <c r="M144" s="31">
        <v>48.437130000000003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775.8</v>
      </c>
      <c r="D145" s="40">
        <v>775.5</v>
      </c>
      <c r="E145" s="40">
        <v>770.3</v>
      </c>
      <c r="F145" s="40">
        <v>764.8</v>
      </c>
      <c r="G145" s="40">
        <v>759.59999999999991</v>
      </c>
      <c r="H145" s="40">
        <v>781</v>
      </c>
      <c r="I145" s="40">
        <v>786.2</v>
      </c>
      <c r="J145" s="40">
        <v>791.7</v>
      </c>
      <c r="K145" s="31">
        <v>780.7</v>
      </c>
      <c r="L145" s="31">
        <v>770</v>
      </c>
      <c r="M145" s="31">
        <v>12.65906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186.2</v>
      </c>
      <c r="D146" s="40">
        <v>186.30000000000004</v>
      </c>
      <c r="E146" s="40">
        <v>184.45000000000007</v>
      </c>
      <c r="F146" s="40">
        <v>182.70000000000005</v>
      </c>
      <c r="G146" s="40">
        <v>180.85000000000008</v>
      </c>
      <c r="H146" s="40">
        <v>188.05000000000007</v>
      </c>
      <c r="I146" s="40">
        <v>189.90000000000003</v>
      </c>
      <c r="J146" s="40">
        <v>191.65000000000006</v>
      </c>
      <c r="K146" s="31">
        <v>188.15</v>
      </c>
      <c r="L146" s="31">
        <v>184.55</v>
      </c>
      <c r="M146" s="31">
        <v>22.260010000000001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526</v>
      </c>
      <c r="D147" s="40">
        <v>526.01666666666665</v>
      </c>
      <c r="E147" s="40">
        <v>521.0333333333333</v>
      </c>
      <c r="F147" s="40">
        <v>516.06666666666661</v>
      </c>
      <c r="G147" s="40">
        <v>511.08333333333326</v>
      </c>
      <c r="H147" s="40">
        <v>530.98333333333335</v>
      </c>
      <c r="I147" s="40">
        <v>535.9666666666667</v>
      </c>
      <c r="J147" s="40">
        <v>540.93333333333339</v>
      </c>
      <c r="K147" s="31">
        <v>531</v>
      </c>
      <c r="L147" s="31">
        <v>521.04999999999995</v>
      </c>
      <c r="M147" s="31">
        <v>15.310129999999999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7165.55</v>
      </c>
      <c r="D148" s="40">
        <v>7204.55</v>
      </c>
      <c r="E148" s="40">
        <v>7112.1</v>
      </c>
      <c r="F148" s="40">
        <v>7058.6500000000005</v>
      </c>
      <c r="G148" s="40">
        <v>6966.2000000000007</v>
      </c>
      <c r="H148" s="40">
        <v>7258</v>
      </c>
      <c r="I148" s="40">
        <v>7350.4499999999989</v>
      </c>
      <c r="J148" s="40">
        <v>7403.9</v>
      </c>
      <c r="K148" s="31">
        <v>7297</v>
      </c>
      <c r="L148" s="31">
        <v>7151.1</v>
      </c>
      <c r="M148" s="31">
        <v>3.86598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1065</v>
      </c>
      <c r="D149" s="40">
        <v>1061.1166666666666</v>
      </c>
      <c r="E149" s="40">
        <v>1050.9833333333331</v>
      </c>
      <c r="F149" s="40">
        <v>1036.9666666666665</v>
      </c>
      <c r="G149" s="40">
        <v>1026.833333333333</v>
      </c>
      <c r="H149" s="40">
        <v>1075.1333333333332</v>
      </c>
      <c r="I149" s="40">
        <v>1085.2666666666669</v>
      </c>
      <c r="J149" s="40">
        <v>1099.2833333333333</v>
      </c>
      <c r="K149" s="31">
        <v>1071.25</v>
      </c>
      <c r="L149" s="31">
        <v>1047.0999999999999</v>
      </c>
      <c r="M149" s="31">
        <v>3.6556199999999999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2729.65</v>
      </c>
      <c r="D150" s="40">
        <v>2745.8500000000004</v>
      </c>
      <c r="E150" s="40">
        <v>2698.1500000000005</v>
      </c>
      <c r="F150" s="40">
        <v>2666.65</v>
      </c>
      <c r="G150" s="40">
        <v>2618.9500000000003</v>
      </c>
      <c r="H150" s="40">
        <v>2777.3500000000008</v>
      </c>
      <c r="I150" s="40">
        <v>2825.0500000000006</v>
      </c>
      <c r="J150" s="40">
        <v>2856.5500000000011</v>
      </c>
      <c r="K150" s="31">
        <v>2793.55</v>
      </c>
      <c r="L150" s="31">
        <v>2714.35</v>
      </c>
      <c r="M150" s="31">
        <v>10.384829999999999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2342.8000000000002</v>
      </c>
      <c r="D151" s="40">
        <v>2360.3333333333335</v>
      </c>
      <c r="E151" s="40">
        <v>2313.416666666667</v>
      </c>
      <c r="F151" s="40">
        <v>2284.0333333333333</v>
      </c>
      <c r="G151" s="40">
        <v>2237.1166666666668</v>
      </c>
      <c r="H151" s="40">
        <v>2389.7166666666672</v>
      </c>
      <c r="I151" s="40">
        <v>2436.6333333333341</v>
      </c>
      <c r="J151" s="40">
        <v>2466.0166666666673</v>
      </c>
      <c r="K151" s="31">
        <v>2407.25</v>
      </c>
      <c r="L151" s="31">
        <v>2330.9499999999998</v>
      </c>
      <c r="M151" s="31">
        <v>5.0378299999999996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1541.85</v>
      </c>
      <c r="D152" s="40">
        <v>1549.8833333333332</v>
      </c>
      <c r="E152" s="40">
        <v>1524.9666666666665</v>
      </c>
      <c r="F152" s="40">
        <v>1508.0833333333333</v>
      </c>
      <c r="G152" s="40">
        <v>1483.1666666666665</v>
      </c>
      <c r="H152" s="40">
        <v>1566.7666666666664</v>
      </c>
      <c r="I152" s="40">
        <v>1591.6833333333334</v>
      </c>
      <c r="J152" s="40">
        <v>1608.5666666666664</v>
      </c>
      <c r="K152" s="31">
        <v>1574.8</v>
      </c>
      <c r="L152" s="31">
        <v>1533</v>
      </c>
      <c r="M152" s="31">
        <v>4.1156100000000002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1089.3</v>
      </c>
      <c r="D153" s="40">
        <v>1092.1833333333334</v>
      </c>
      <c r="E153" s="40">
        <v>1081.6166666666668</v>
      </c>
      <c r="F153" s="40">
        <v>1073.9333333333334</v>
      </c>
      <c r="G153" s="40">
        <v>1063.3666666666668</v>
      </c>
      <c r="H153" s="40">
        <v>1099.8666666666668</v>
      </c>
      <c r="I153" s="40">
        <v>1110.4333333333334</v>
      </c>
      <c r="J153" s="40">
        <v>1118.1166666666668</v>
      </c>
      <c r="K153" s="31">
        <v>1102.75</v>
      </c>
      <c r="L153" s="31">
        <v>1084.5</v>
      </c>
      <c r="M153" s="31">
        <v>3.3130000000000002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174.85</v>
      </c>
      <c r="D154" s="40">
        <v>175.53333333333333</v>
      </c>
      <c r="E154" s="40">
        <v>171.81666666666666</v>
      </c>
      <c r="F154" s="40">
        <v>168.78333333333333</v>
      </c>
      <c r="G154" s="40">
        <v>165.06666666666666</v>
      </c>
      <c r="H154" s="40">
        <v>178.56666666666666</v>
      </c>
      <c r="I154" s="40">
        <v>182.2833333333333</v>
      </c>
      <c r="J154" s="40">
        <v>185.31666666666666</v>
      </c>
      <c r="K154" s="31">
        <v>179.25</v>
      </c>
      <c r="L154" s="31">
        <v>172.5</v>
      </c>
      <c r="M154" s="31">
        <v>163.71993000000001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121.4</v>
      </c>
      <c r="D155" s="40">
        <v>120.58333333333333</v>
      </c>
      <c r="E155" s="40">
        <v>119.31666666666666</v>
      </c>
      <c r="F155" s="40">
        <v>117.23333333333333</v>
      </c>
      <c r="G155" s="40">
        <v>115.96666666666667</v>
      </c>
      <c r="H155" s="40">
        <v>122.66666666666666</v>
      </c>
      <c r="I155" s="40">
        <v>123.93333333333334</v>
      </c>
      <c r="J155" s="40">
        <v>126.01666666666665</v>
      </c>
      <c r="K155" s="31">
        <v>121.85</v>
      </c>
      <c r="L155" s="31">
        <v>118.5</v>
      </c>
      <c r="M155" s="31">
        <v>143.64285000000001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3885.25</v>
      </c>
      <c r="D156" s="40">
        <v>3880.5833333333335</v>
      </c>
      <c r="E156" s="40">
        <v>3831.166666666667</v>
      </c>
      <c r="F156" s="40">
        <v>3777.0833333333335</v>
      </c>
      <c r="G156" s="40">
        <v>3727.666666666667</v>
      </c>
      <c r="H156" s="40">
        <v>3934.666666666667</v>
      </c>
      <c r="I156" s="40">
        <v>3984.0833333333339</v>
      </c>
      <c r="J156" s="40">
        <v>4038.166666666667</v>
      </c>
      <c r="K156" s="31">
        <v>3930</v>
      </c>
      <c r="L156" s="31">
        <v>3826.5</v>
      </c>
      <c r="M156" s="31">
        <v>1.1251100000000001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17752.45</v>
      </c>
      <c r="D157" s="40">
        <v>17715.816666666666</v>
      </c>
      <c r="E157" s="40">
        <v>17586.633333333331</v>
      </c>
      <c r="F157" s="40">
        <v>17420.816666666666</v>
      </c>
      <c r="G157" s="40">
        <v>17291.633333333331</v>
      </c>
      <c r="H157" s="40">
        <v>17881.633333333331</v>
      </c>
      <c r="I157" s="40">
        <v>18010.816666666666</v>
      </c>
      <c r="J157" s="40">
        <v>18176.633333333331</v>
      </c>
      <c r="K157" s="31">
        <v>17845</v>
      </c>
      <c r="L157" s="31">
        <v>17550</v>
      </c>
      <c r="M157" s="31">
        <v>0.51402000000000003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405.35</v>
      </c>
      <c r="D158" s="40">
        <v>408.91666666666669</v>
      </c>
      <c r="E158" s="40">
        <v>396.93333333333339</v>
      </c>
      <c r="F158" s="40">
        <v>388.51666666666671</v>
      </c>
      <c r="G158" s="40">
        <v>376.53333333333342</v>
      </c>
      <c r="H158" s="40">
        <v>417.33333333333337</v>
      </c>
      <c r="I158" s="40">
        <v>429.31666666666661</v>
      </c>
      <c r="J158" s="40">
        <v>437.73333333333335</v>
      </c>
      <c r="K158" s="31">
        <v>420.9</v>
      </c>
      <c r="L158" s="31">
        <v>400.5</v>
      </c>
      <c r="M158" s="31">
        <v>30.609020000000001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711.85</v>
      </c>
      <c r="D159" s="40">
        <v>709.91666666666663</v>
      </c>
      <c r="E159" s="40">
        <v>697.5333333333333</v>
      </c>
      <c r="F159" s="40">
        <v>683.2166666666667</v>
      </c>
      <c r="G159" s="40">
        <v>670.83333333333337</v>
      </c>
      <c r="H159" s="40">
        <v>724.23333333333323</v>
      </c>
      <c r="I159" s="40">
        <v>736.61666666666667</v>
      </c>
      <c r="J159" s="40">
        <v>750.93333333333317</v>
      </c>
      <c r="K159" s="31">
        <v>722.3</v>
      </c>
      <c r="L159" s="31">
        <v>695.6</v>
      </c>
      <c r="M159" s="31">
        <v>4.5902900000000004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114.6</v>
      </c>
      <c r="D160" s="40">
        <v>115.11666666666666</v>
      </c>
      <c r="E160" s="40">
        <v>113.68333333333332</v>
      </c>
      <c r="F160" s="40">
        <v>112.76666666666667</v>
      </c>
      <c r="G160" s="40">
        <v>111.33333333333333</v>
      </c>
      <c r="H160" s="40">
        <v>116.03333333333332</v>
      </c>
      <c r="I160" s="40">
        <v>117.46666666666665</v>
      </c>
      <c r="J160" s="40">
        <v>118.38333333333331</v>
      </c>
      <c r="K160" s="31">
        <v>116.55</v>
      </c>
      <c r="L160" s="31">
        <v>114.2</v>
      </c>
      <c r="M160" s="31">
        <v>143.95883000000001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155.85</v>
      </c>
      <c r="D161" s="40">
        <v>156.06666666666666</v>
      </c>
      <c r="E161" s="40">
        <v>153.33333333333331</v>
      </c>
      <c r="F161" s="40">
        <v>150.81666666666666</v>
      </c>
      <c r="G161" s="40">
        <v>148.08333333333331</v>
      </c>
      <c r="H161" s="40">
        <v>158.58333333333331</v>
      </c>
      <c r="I161" s="40">
        <v>161.31666666666666</v>
      </c>
      <c r="J161" s="40">
        <v>163.83333333333331</v>
      </c>
      <c r="K161" s="31">
        <v>158.80000000000001</v>
      </c>
      <c r="L161" s="31">
        <v>153.55000000000001</v>
      </c>
      <c r="M161" s="31">
        <v>14.765269999999999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3161.95</v>
      </c>
      <c r="D162" s="40">
        <v>3105.3166666666671</v>
      </c>
      <c r="E162" s="40">
        <v>3010.6333333333341</v>
      </c>
      <c r="F162" s="40">
        <v>2859.3166666666671</v>
      </c>
      <c r="G162" s="40">
        <v>2764.6333333333341</v>
      </c>
      <c r="H162" s="40">
        <v>3256.6333333333341</v>
      </c>
      <c r="I162" s="40">
        <v>3351.3166666666675</v>
      </c>
      <c r="J162" s="40">
        <v>3502.6333333333341</v>
      </c>
      <c r="K162" s="31">
        <v>3200</v>
      </c>
      <c r="L162" s="31">
        <v>2954</v>
      </c>
      <c r="M162" s="31">
        <v>10.2842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32894.85</v>
      </c>
      <c r="D163" s="40">
        <v>33034.516666666663</v>
      </c>
      <c r="E163" s="40">
        <v>32675.433333333327</v>
      </c>
      <c r="F163" s="40">
        <v>32456.016666666663</v>
      </c>
      <c r="G163" s="40">
        <v>32096.933333333327</v>
      </c>
      <c r="H163" s="40">
        <v>33253.933333333327</v>
      </c>
      <c r="I163" s="40">
        <v>33613.01666666667</v>
      </c>
      <c r="J163" s="40">
        <v>33832.433333333327</v>
      </c>
      <c r="K163" s="31">
        <v>33393.599999999999</v>
      </c>
      <c r="L163" s="31">
        <v>32815.1</v>
      </c>
      <c r="M163" s="31">
        <v>0.14842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222.05</v>
      </c>
      <c r="D164" s="40">
        <v>222.79999999999998</v>
      </c>
      <c r="E164" s="40">
        <v>220.24999999999997</v>
      </c>
      <c r="F164" s="40">
        <v>218.45</v>
      </c>
      <c r="G164" s="40">
        <v>215.89999999999998</v>
      </c>
      <c r="H164" s="40">
        <v>224.59999999999997</v>
      </c>
      <c r="I164" s="40">
        <v>227.14999999999998</v>
      </c>
      <c r="J164" s="40">
        <v>228.94999999999996</v>
      </c>
      <c r="K164" s="31">
        <v>225.35</v>
      </c>
      <c r="L164" s="31">
        <v>221</v>
      </c>
      <c r="M164" s="31">
        <v>32.375300000000003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5653.65</v>
      </c>
      <c r="D165" s="40">
        <v>5659.5333333333328</v>
      </c>
      <c r="E165" s="40">
        <v>5620.1666666666661</v>
      </c>
      <c r="F165" s="40">
        <v>5586.6833333333334</v>
      </c>
      <c r="G165" s="40">
        <v>5547.3166666666666</v>
      </c>
      <c r="H165" s="40">
        <v>5693.0166666666655</v>
      </c>
      <c r="I165" s="40">
        <v>5732.3833333333323</v>
      </c>
      <c r="J165" s="40">
        <v>5765.866666666665</v>
      </c>
      <c r="K165" s="31">
        <v>5698.9</v>
      </c>
      <c r="L165" s="31">
        <v>5626.05</v>
      </c>
      <c r="M165" s="31">
        <v>0.44879999999999998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2260.25</v>
      </c>
      <c r="D166" s="40">
        <v>2253.75</v>
      </c>
      <c r="E166" s="40">
        <v>2238.5</v>
      </c>
      <c r="F166" s="40">
        <v>2216.75</v>
      </c>
      <c r="G166" s="40">
        <v>2201.5</v>
      </c>
      <c r="H166" s="40">
        <v>2275.5</v>
      </c>
      <c r="I166" s="40">
        <v>2290.75</v>
      </c>
      <c r="J166" s="40">
        <v>2312.5</v>
      </c>
      <c r="K166" s="31">
        <v>2269</v>
      </c>
      <c r="L166" s="31">
        <v>2232</v>
      </c>
      <c r="M166" s="31">
        <v>1.9217900000000001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2298.6</v>
      </c>
      <c r="D167" s="40">
        <v>2307.4166666666665</v>
      </c>
      <c r="E167" s="40">
        <v>2266.583333333333</v>
      </c>
      <c r="F167" s="40">
        <v>2234.5666666666666</v>
      </c>
      <c r="G167" s="40">
        <v>2193.7333333333331</v>
      </c>
      <c r="H167" s="40">
        <v>2339.4333333333329</v>
      </c>
      <c r="I167" s="40">
        <v>2380.266666666666</v>
      </c>
      <c r="J167" s="40">
        <v>2412.2833333333328</v>
      </c>
      <c r="K167" s="31">
        <v>2348.25</v>
      </c>
      <c r="L167" s="31">
        <v>2275.4</v>
      </c>
      <c r="M167" s="31">
        <v>6.1097999999999999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1953.85</v>
      </c>
      <c r="D168" s="40">
        <v>1959.6000000000001</v>
      </c>
      <c r="E168" s="40">
        <v>1931.3000000000002</v>
      </c>
      <c r="F168" s="40">
        <v>1908.75</v>
      </c>
      <c r="G168" s="40">
        <v>1880.45</v>
      </c>
      <c r="H168" s="40">
        <v>1982.1500000000003</v>
      </c>
      <c r="I168" s="40">
        <v>2010.45</v>
      </c>
      <c r="J168" s="40">
        <v>2033.0000000000005</v>
      </c>
      <c r="K168" s="31">
        <v>1987.9</v>
      </c>
      <c r="L168" s="31">
        <v>1937.05</v>
      </c>
      <c r="M168" s="31">
        <v>3.33569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127.1</v>
      </c>
      <c r="D169" s="40">
        <v>127.59999999999998</v>
      </c>
      <c r="E169" s="40">
        <v>124.99999999999997</v>
      </c>
      <c r="F169" s="40">
        <v>122.89999999999999</v>
      </c>
      <c r="G169" s="40">
        <v>120.29999999999998</v>
      </c>
      <c r="H169" s="40">
        <v>129.69999999999996</v>
      </c>
      <c r="I169" s="40">
        <v>132.29999999999995</v>
      </c>
      <c r="J169" s="40">
        <v>134.39999999999995</v>
      </c>
      <c r="K169" s="31">
        <v>130.19999999999999</v>
      </c>
      <c r="L169" s="31">
        <v>125.5</v>
      </c>
      <c r="M169" s="31">
        <v>85.534310000000005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233.15</v>
      </c>
      <c r="D170" s="40">
        <v>233.1</v>
      </c>
      <c r="E170" s="40">
        <v>231.54999999999998</v>
      </c>
      <c r="F170" s="40">
        <v>229.95</v>
      </c>
      <c r="G170" s="40">
        <v>228.39999999999998</v>
      </c>
      <c r="H170" s="40">
        <v>234.7</v>
      </c>
      <c r="I170" s="40">
        <v>236.25</v>
      </c>
      <c r="J170" s="40">
        <v>237.85</v>
      </c>
      <c r="K170" s="31">
        <v>234.65</v>
      </c>
      <c r="L170" s="31">
        <v>231.5</v>
      </c>
      <c r="M170" s="31">
        <v>77.208349999999996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336.5</v>
      </c>
      <c r="D171" s="40">
        <v>335.65000000000003</v>
      </c>
      <c r="E171" s="40">
        <v>322.85000000000008</v>
      </c>
      <c r="F171" s="40">
        <v>309.20000000000005</v>
      </c>
      <c r="G171" s="40">
        <v>296.40000000000009</v>
      </c>
      <c r="H171" s="40">
        <v>349.30000000000007</v>
      </c>
      <c r="I171" s="40">
        <v>362.1</v>
      </c>
      <c r="J171" s="40">
        <v>375.75000000000006</v>
      </c>
      <c r="K171" s="31">
        <v>348.45</v>
      </c>
      <c r="L171" s="31">
        <v>322</v>
      </c>
      <c r="M171" s="31">
        <v>38.796469999999999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12839.1</v>
      </c>
      <c r="D172" s="40">
        <v>12873.566666666666</v>
      </c>
      <c r="E172" s="40">
        <v>12790.533333333331</v>
      </c>
      <c r="F172" s="40">
        <v>12741.966666666665</v>
      </c>
      <c r="G172" s="40">
        <v>12658.933333333331</v>
      </c>
      <c r="H172" s="40">
        <v>12922.133333333331</v>
      </c>
      <c r="I172" s="40">
        <v>13005.166666666664</v>
      </c>
      <c r="J172" s="40">
        <v>13053.733333333332</v>
      </c>
      <c r="K172" s="31">
        <v>12956.6</v>
      </c>
      <c r="L172" s="31">
        <v>12825</v>
      </c>
      <c r="M172" s="31">
        <v>0.15434999999999999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40.299999999999997</v>
      </c>
      <c r="D173" s="40">
        <v>40.366666666666667</v>
      </c>
      <c r="E173" s="40">
        <v>40.033333333333331</v>
      </c>
      <c r="F173" s="40">
        <v>39.766666666666666</v>
      </c>
      <c r="G173" s="40">
        <v>39.43333333333333</v>
      </c>
      <c r="H173" s="40">
        <v>40.633333333333333</v>
      </c>
      <c r="I173" s="40">
        <v>40.966666666666661</v>
      </c>
      <c r="J173" s="40">
        <v>41.233333333333334</v>
      </c>
      <c r="K173" s="31">
        <v>40.700000000000003</v>
      </c>
      <c r="L173" s="31">
        <v>40.1</v>
      </c>
      <c r="M173" s="31">
        <v>318.64818000000002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209.3</v>
      </c>
      <c r="D174" s="40">
        <v>210.33333333333334</v>
      </c>
      <c r="E174" s="40">
        <v>207.16666666666669</v>
      </c>
      <c r="F174" s="40">
        <v>205.03333333333333</v>
      </c>
      <c r="G174" s="40">
        <v>201.86666666666667</v>
      </c>
      <c r="H174" s="40">
        <v>212.4666666666667</v>
      </c>
      <c r="I174" s="40">
        <v>215.63333333333338</v>
      </c>
      <c r="J174" s="40">
        <v>217.76666666666671</v>
      </c>
      <c r="K174" s="31">
        <v>213.5</v>
      </c>
      <c r="L174" s="31">
        <v>208.2</v>
      </c>
      <c r="M174" s="31">
        <v>84.962320000000005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151.4</v>
      </c>
      <c r="D175" s="40">
        <v>152.1</v>
      </c>
      <c r="E175" s="40">
        <v>149.69999999999999</v>
      </c>
      <c r="F175" s="40">
        <v>148</v>
      </c>
      <c r="G175" s="40">
        <v>145.6</v>
      </c>
      <c r="H175" s="40">
        <v>153.79999999999998</v>
      </c>
      <c r="I175" s="40">
        <v>156.20000000000002</v>
      </c>
      <c r="J175" s="40">
        <v>157.89999999999998</v>
      </c>
      <c r="K175" s="31">
        <v>154.5</v>
      </c>
      <c r="L175" s="31">
        <v>150.4</v>
      </c>
      <c r="M175" s="31">
        <v>37.95975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2098.9499999999998</v>
      </c>
      <c r="D176" s="40">
        <v>2105.0666666666666</v>
      </c>
      <c r="E176" s="40">
        <v>2086.1333333333332</v>
      </c>
      <c r="F176" s="40">
        <v>2073.3166666666666</v>
      </c>
      <c r="G176" s="40">
        <v>2054.3833333333332</v>
      </c>
      <c r="H176" s="40">
        <v>2117.8833333333332</v>
      </c>
      <c r="I176" s="40">
        <v>2136.8166666666666</v>
      </c>
      <c r="J176" s="40">
        <v>2149.6333333333332</v>
      </c>
      <c r="K176" s="31">
        <v>2124</v>
      </c>
      <c r="L176" s="31">
        <v>2092.25</v>
      </c>
      <c r="M176" s="31">
        <v>38.555770000000003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972.65</v>
      </c>
      <c r="D177" s="40">
        <v>975.7833333333333</v>
      </c>
      <c r="E177" s="40">
        <v>967.86666666666656</v>
      </c>
      <c r="F177" s="40">
        <v>963.08333333333326</v>
      </c>
      <c r="G177" s="40">
        <v>955.16666666666652</v>
      </c>
      <c r="H177" s="40">
        <v>980.56666666666661</v>
      </c>
      <c r="I177" s="40">
        <v>988.48333333333335</v>
      </c>
      <c r="J177" s="40">
        <v>993.26666666666665</v>
      </c>
      <c r="K177" s="31">
        <v>983.7</v>
      </c>
      <c r="L177" s="31">
        <v>971</v>
      </c>
      <c r="M177" s="31">
        <v>9.5734700000000004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1037.8499999999999</v>
      </c>
      <c r="D178" s="40">
        <v>1038.4666666666665</v>
      </c>
      <c r="E178" s="40">
        <v>1026.6833333333329</v>
      </c>
      <c r="F178" s="40">
        <v>1015.5166666666664</v>
      </c>
      <c r="G178" s="40">
        <v>1003.7333333333329</v>
      </c>
      <c r="H178" s="40">
        <v>1049.633333333333</v>
      </c>
      <c r="I178" s="40">
        <v>1061.4166666666663</v>
      </c>
      <c r="J178" s="40">
        <v>1072.583333333333</v>
      </c>
      <c r="K178" s="31">
        <v>1050.25</v>
      </c>
      <c r="L178" s="31">
        <v>1027.3</v>
      </c>
      <c r="M178" s="31">
        <v>6.4355799999999999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7844.3</v>
      </c>
      <c r="D179" s="40">
        <v>7791.8666666666677</v>
      </c>
      <c r="E179" s="40">
        <v>7708.883333333335</v>
      </c>
      <c r="F179" s="40">
        <v>7573.4666666666672</v>
      </c>
      <c r="G179" s="40">
        <v>7490.4833333333345</v>
      </c>
      <c r="H179" s="40">
        <v>7927.2833333333356</v>
      </c>
      <c r="I179" s="40">
        <v>8010.2666666666673</v>
      </c>
      <c r="J179" s="40">
        <v>8145.6833333333361</v>
      </c>
      <c r="K179" s="31">
        <v>7874.85</v>
      </c>
      <c r="L179" s="31">
        <v>7656.45</v>
      </c>
      <c r="M179" s="31">
        <v>1.3836299999999999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7965.15</v>
      </c>
      <c r="D180" s="40">
        <v>8009.0333333333328</v>
      </c>
      <c r="E180" s="40">
        <v>7898.1166666666659</v>
      </c>
      <c r="F180" s="40">
        <v>7831.083333333333</v>
      </c>
      <c r="G180" s="40">
        <v>7720.1666666666661</v>
      </c>
      <c r="H180" s="40">
        <v>8076.0666666666657</v>
      </c>
      <c r="I180" s="40">
        <v>8186.9833333333336</v>
      </c>
      <c r="J180" s="40">
        <v>8254.0166666666664</v>
      </c>
      <c r="K180" s="31">
        <v>8119.95</v>
      </c>
      <c r="L180" s="31">
        <v>7942</v>
      </c>
      <c r="M180" s="31">
        <v>0.17044999999999999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27996.85</v>
      </c>
      <c r="D181" s="40">
        <v>27974.016666666663</v>
      </c>
      <c r="E181" s="40">
        <v>27839.933333333327</v>
      </c>
      <c r="F181" s="40">
        <v>27683.016666666663</v>
      </c>
      <c r="G181" s="40">
        <v>27548.933333333327</v>
      </c>
      <c r="H181" s="40">
        <v>28130.933333333327</v>
      </c>
      <c r="I181" s="40">
        <v>28265.016666666663</v>
      </c>
      <c r="J181" s="40">
        <v>28421.933333333327</v>
      </c>
      <c r="K181" s="31">
        <v>28108.1</v>
      </c>
      <c r="L181" s="31">
        <v>27817.1</v>
      </c>
      <c r="M181" s="31">
        <v>0.2445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1389.85</v>
      </c>
      <c r="D182" s="40">
        <v>1403.9166666666667</v>
      </c>
      <c r="E182" s="40">
        <v>1367.8333333333335</v>
      </c>
      <c r="F182" s="40">
        <v>1345.8166666666668</v>
      </c>
      <c r="G182" s="40">
        <v>1309.7333333333336</v>
      </c>
      <c r="H182" s="40">
        <v>1425.9333333333334</v>
      </c>
      <c r="I182" s="40">
        <v>1462.0166666666669</v>
      </c>
      <c r="J182" s="40">
        <v>1484.0333333333333</v>
      </c>
      <c r="K182" s="31">
        <v>1440</v>
      </c>
      <c r="L182" s="31">
        <v>1381.9</v>
      </c>
      <c r="M182" s="31">
        <v>17.046700000000001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1973.35</v>
      </c>
      <c r="D183" s="40">
        <v>1983.0166666666664</v>
      </c>
      <c r="E183" s="40">
        <v>1957.4333333333329</v>
      </c>
      <c r="F183" s="40">
        <v>1941.5166666666664</v>
      </c>
      <c r="G183" s="40">
        <v>1915.9333333333329</v>
      </c>
      <c r="H183" s="40">
        <v>1998.9333333333329</v>
      </c>
      <c r="I183" s="40">
        <v>2024.5166666666664</v>
      </c>
      <c r="J183" s="40">
        <v>2040.4333333333329</v>
      </c>
      <c r="K183" s="31">
        <v>2008.6</v>
      </c>
      <c r="L183" s="31">
        <v>1967.1</v>
      </c>
      <c r="M183" s="31">
        <v>3.31691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427.9</v>
      </c>
      <c r="D184" s="40">
        <v>425.39999999999992</v>
      </c>
      <c r="E184" s="40">
        <v>421.34999999999985</v>
      </c>
      <c r="F184" s="40">
        <v>414.79999999999995</v>
      </c>
      <c r="G184" s="40">
        <v>410.74999999999989</v>
      </c>
      <c r="H184" s="40">
        <v>431.94999999999982</v>
      </c>
      <c r="I184" s="40">
        <v>435.99999999999989</v>
      </c>
      <c r="J184" s="40">
        <v>442.54999999999978</v>
      </c>
      <c r="K184" s="31">
        <v>429.45</v>
      </c>
      <c r="L184" s="31">
        <v>418.85</v>
      </c>
      <c r="M184" s="31">
        <v>144.26686000000001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126.65</v>
      </c>
      <c r="D185" s="40">
        <v>126.86666666666667</v>
      </c>
      <c r="E185" s="40">
        <v>124.43333333333334</v>
      </c>
      <c r="F185" s="40">
        <v>122.21666666666667</v>
      </c>
      <c r="G185" s="40">
        <v>119.78333333333333</v>
      </c>
      <c r="H185" s="40">
        <v>129.08333333333334</v>
      </c>
      <c r="I185" s="40">
        <v>131.51666666666668</v>
      </c>
      <c r="J185" s="40">
        <v>133.73333333333335</v>
      </c>
      <c r="K185" s="31">
        <v>129.30000000000001</v>
      </c>
      <c r="L185" s="31">
        <v>124.65</v>
      </c>
      <c r="M185" s="31">
        <v>551.49617000000001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689.25</v>
      </c>
      <c r="D186" s="40">
        <v>686.26666666666677</v>
      </c>
      <c r="E186" s="40">
        <v>681.03333333333353</v>
      </c>
      <c r="F186" s="40">
        <v>672.81666666666672</v>
      </c>
      <c r="G186" s="40">
        <v>667.58333333333348</v>
      </c>
      <c r="H186" s="40">
        <v>694.48333333333358</v>
      </c>
      <c r="I186" s="40">
        <v>699.71666666666692</v>
      </c>
      <c r="J186" s="40">
        <v>707.93333333333362</v>
      </c>
      <c r="K186" s="31">
        <v>691.5</v>
      </c>
      <c r="L186" s="31">
        <v>678.05</v>
      </c>
      <c r="M186" s="31">
        <v>19.408819999999999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538.85</v>
      </c>
      <c r="D187" s="40">
        <v>538.25</v>
      </c>
      <c r="E187" s="40">
        <v>530.6</v>
      </c>
      <c r="F187" s="40">
        <v>522.35</v>
      </c>
      <c r="G187" s="40">
        <v>514.70000000000005</v>
      </c>
      <c r="H187" s="40">
        <v>546.5</v>
      </c>
      <c r="I187" s="40">
        <v>554.15000000000009</v>
      </c>
      <c r="J187" s="40">
        <v>562.4</v>
      </c>
      <c r="K187" s="31">
        <v>545.9</v>
      </c>
      <c r="L187" s="31">
        <v>530</v>
      </c>
      <c r="M187" s="31">
        <v>19.024930000000001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670</v>
      </c>
      <c r="D188" s="40">
        <v>666.51666666666665</v>
      </c>
      <c r="E188" s="40">
        <v>654.68333333333328</v>
      </c>
      <c r="F188" s="40">
        <v>639.36666666666667</v>
      </c>
      <c r="G188" s="40">
        <v>627.5333333333333</v>
      </c>
      <c r="H188" s="40">
        <v>681.83333333333326</v>
      </c>
      <c r="I188" s="40">
        <v>693.66666666666674</v>
      </c>
      <c r="J188" s="40">
        <v>708.98333333333323</v>
      </c>
      <c r="K188" s="31">
        <v>678.35</v>
      </c>
      <c r="L188" s="31">
        <v>651.20000000000005</v>
      </c>
      <c r="M188" s="31">
        <v>8.7861999999999991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601.4</v>
      </c>
      <c r="D189" s="40">
        <v>601.4</v>
      </c>
      <c r="E189" s="40">
        <v>593</v>
      </c>
      <c r="F189" s="40">
        <v>584.6</v>
      </c>
      <c r="G189" s="40">
        <v>576.20000000000005</v>
      </c>
      <c r="H189" s="40">
        <v>609.79999999999995</v>
      </c>
      <c r="I189" s="40">
        <v>618.19999999999982</v>
      </c>
      <c r="J189" s="40">
        <v>626.59999999999991</v>
      </c>
      <c r="K189" s="31">
        <v>609.79999999999995</v>
      </c>
      <c r="L189" s="31">
        <v>593</v>
      </c>
      <c r="M189" s="31">
        <v>23.169519999999999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779.65</v>
      </c>
      <c r="D190" s="40">
        <v>781.4</v>
      </c>
      <c r="E190" s="40">
        <v>767.3</v>
      </c>
      <c r="F190" s="40">
        <v>754.94999999999993</v>
      </c>
      <c r="G190" s="40">
        <v>740.84999999999991</v>
      </c>
      <c r="H190" s="40">
        <v>793.75</v>
      </c>
      <c r="I190" s="40">
        <v>807.85000000000014</v>
      </c>
      <c r="J190" s="40">
        <v>820.2</v>
      </c>
      <c r="K190" s="31">
        <v>795.5</v>
      </c>
      <c r="L190" s="31">
        <v>769.05</v>
      </c>
      <c r="M190" s="31">
        <v>27.756070000000001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3184.6</v>
      </c>
      <c r="D191" s="40">
        <v>3186.7999999999997</v>
      </c>
      <c r="E191" s="40">
        <v>3173.7999999999993</v>
      </c>
      <c r="F191" s="40">
        <v>3162.9999999999995</v>
      </c>
      <c r="G191" s="40">
        <v>3149.9999999999991</v>
      </c>
      <c r="H191" s="40">
        <v>3197.5999999999995</v>
      </c>
      <c r="I191" s="40">
        <v>3210.6000000000004</v>
      </c>
      <c r="J191" s="40">
        <v>3221.3999999999996</v>
      </c>
      <c r="K191" s="31">
        <v>3199.8</v>
      </c>
      <c r="L191" s="31">
        <v>3176</v>
      </c>
      <c r="M191" s="31">
        <v>15.97058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765.55</v>
      </c>
      <c r="D192" s="40">
        <v>764.69999999999993</v>
      </c>
      <c r="E192" s="40">
        <v>759.39999999999986</v>
      </c>
      <c r="F192" s="40">
        <v>753.24999999999989</v>
      </c>
      <c r="G192" s="40">
        <v>747.94999999999982</v>
      </c>
      <c r="H192" s="40">
        <v>770.84999999999991</v>
      </c>
      <c r="I192" s="40">
        <v>776.14999999999986</v>
      </c>
      <c r="J192" s="40">
        <v>782.3</v>
      </c>
      <c r="K192" s="31">
        <v>770</v>
      </c>
      <c r="L192" s="31">
        <v>758.55</v>
      </c>
      <c r="M192" s="31">
        <v>16.955459999999999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4223.3500000000004</v>
      </c>
      <c r="D193" s="40">
        <v>4260.5666666666666</v>
      </c>
      <c r="E193" s="40">
        <v>4173.7833333333328</v>
      </c>
      <c r="F193" s="40">
        <v>4124.2166666666662</v>
      </c>
      <c r="G193" s="40">
        <v>4037.4333333333325</v>
      </c>
      <c r="H193" s="40">
        <v>4310.1333333333332</v>
      </c>
      <c r="I193" s="40">
        <v>4396.9166666666679</v>
      </c>
      <c r="J193" s="40">
        <v>4446.4833333333336</v>
      </c>
      <c r="K193" s="31">
        <v>4347.3500000000004</v>
      </c>
      <c r="L193" s="31">
        <v>4211</v>
      </c>
      <c r="M193" s="31">
        <v>2.4569000000000001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308.85000000000002</v>
      </c>
      <c r="D194" s="40">
        <v>308.38333333333338</v>
      </c>
      <c r="E194" s="40">
        <v>306.46666666666675</v>
      </c>
      <c r="F194" s="40">
        <v>304.08333333333337</v>
      </c>
      <c r="G194" s="40">
        <v>302.16666666666674</v>
      </c>
      <c r="H194" s="40">
        <v>310.76666666666677</v>
      </c>
      <c r="I194" s="40">
        <v>312.68333333333339</v>
      </c>
      <c r="J194" s="40">
        <v>315.06666666666678</v>
      </c>
      <c r="K194" s="31">
        <v>310.3</v>
      </c>
      <c r="L194" s="31">
        <v>306</v>
      </c>
      <c r="M194" s="31">
        <v>213.46348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125.8</v>
      </c>
      <c r="D195" s="40">
        <v>126.28333333333335</v>
      </c>
      <c r="E195" s="40">
        <v>124.1166666666667</v>
      </c>
      <c r="F195" s="40">
        <v>122.43333333333335</v>
      </c>
      <c r="G195" s="40">
        <v>120.26666666666671</v>
      </c>
      <c r="H195" s="40">
        <v>127.9666666666667</v>
      </c>
      <c r="I195" s="40">
        <v>130.13333333333335</v>
      </c>
      <c r="J195" s="40">
        <v>131.81666666666669</v>
      </c>
      <c r="K195" s="31">
        <v>128.44999999999999</v>
      </c>
      <c r="L195" s="31">
        <v>124.6</v>
      </c>
      <c r="M195" s="31">
        <v>656.14162999999996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1266.4000000000001</v>
      </c>
      <c r="D196" s="40">
        <v>1270.3333333333333</v>
      </c>
      <c r="E196" s="40">
        <v>1249.7666666666664</v>
      </c>
      <c r="F196" s="40">
        <v>1233.1333333333332</v>
      </c>
      <c r="G196" s="40">
        <v>1212.5666666666664</v>
      </c>
      <c r="H196" s="40">
        <v>1286.9666666666665</v>
      </c>
      <c r="I196" s="40">
        <v>1307.5333333333335</v>
      </c>
      <c r="J196" s="40">
        <v>1324.1666666666665</v>
      </c>
      <c r="K196" s="31">
        <v>1290.9000000000001</v>
      </c>
      <c r="L196" s="31">
        <v>1253.7</v>
      </c>
      <c r="M196" s="31">
        <v>89.046289999999999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1094.2</v>
      </c>
      <c r="D197" s="40">
        <v>1096.9166666666667</v>
      </c>
      <c r="E197" s="40">
        <v>1083.3833333333334</v>
      </c>
      <c r="F197" s="40">
        <v>1072.5666666666666</v>
      </c>
      <c r="G197" s="40">
        <v>1059.0333333333333</v>
      </c>
      <c r="H197" s="40">
        <v>1107.7333333333336</v>
      </c>
      <c r="I197" s="40">
        <v>1121.2666666666669</v>
      </c>
      <c r="J197" s="40">
        <v>1132.0833333333337</v>
      </c>
      <c r="K197" s="31">
        <v>1110.45</v>
      </c>
      <c r="L197" s="31">
        <v>1086.0999999999999</v>
      </c>
      <c r="M197" s="31">
        <v>14.090009999999999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1110.6500000000001</v>
      </c>
      <c r="D198" s="40">
        <v>1112.8666666666668</v>
      </c>
      <c r="E198" s="40">
        <v>1102.7833333333335</v>
      </c>
      <c r="F198" s="40">
        <v>1094.9166666666667</v>
      </c>
      <c r="G198" s="40">
        <v>1084.8333333333335</v>
      </c>
      <c r="H198" s="40">
        <v>1120.7333333333336</v>
      </c>
      <c r="I198" s="40">
        <v>1130.8166666666666</v>
      </c>
      <c r="J198" s="40">
        <v>1138.6833333333336</v>
      </c>
      <c r="K198" s="31">
        <v>1122.95</v>
      </c>
      <c r="L198" s="31">
        <v>1105</v>
      </c>
      <c r="M198" s="31">
        <v>2.1459800000000002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1680.35</v>
      </c>
      <c r="D199" s="40">
        <v>1688.1666666666667</v>
      </c>
      <c r="E199" s="40">
        <v>1667.0833333333335</v>
      </c>
      <c r="F199" s="40">
        <v>1653.8166666666668</v>
      </c>
      <c r="G199" s="40">
        <v>1632.7333333333336</v>
      </c>
      <c r="H199" s="40">
        <v>1701.4333333333334</v>
      </c>
      <c r="I199" s="40">
        <v>1722.5166666666669</v>
      </c>
      <c r="J199" s="40">
        <v>1735.7833333333333</v>
      </c>
      <c r="K199" s="31">
        <v>1709.25</v>
      </c>
      <c r="L199" s="31">
        <v>1674.9</v>
      </c>
      <c r="M199" s="31">
        <v>8.3125999999999998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2969.2</v>
      </c>
      <c r="D200" s="40">
        <v>2975.7333333333336</v>
      </c>
      <c r="E200" s="40">
        <v>2947.9666666666672</v>
      </c>
      <c r="F200" s="40">
        <v>2926.7333333333336</v>
      </c>
      <c r="G200" s="40">
        <v>2898.9666666666672</v>
      </c>
      <c r="H200" s="40">
        <v>2996.9666666666672</v>
      </c>
      <c r="I200" s="40">
        <v>3024.7333333333336</v>
      </c>
      <c r="J200" s="40">
        <v>3045.9666666666672</v>
      </c>
      <c r="K200" s="31">
        <v>3003.5</v>
      </c>
      <c r="L200" s="31">
        <v>2954.5</v>
      </c>
      <c r="M200" s="31">
        <v>0.94986999999999999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481.1</v>
      </c>
      <c r="D201" s="40">
        <v>479.26666666666665</v>
      </c>
      <c r="E201" s="40">
        <v>475.83333333333331</v>
      </c>
      <c r="F201" s="40">
        <v>470.56666666666666</v>
      </c>
      <c r="G201" s="40">
        <v>467.13333333333333</v>
      </c>
      <c r="H201" s="40">
        <v>484.5333333333333</v>
      </c>
      <c r="I201" s="40">
        <v>487.9666666666667</v>
      </c>
      <c r="J201" s="40">
        <v>493.23333333333329</v>
      </c>
      <c r="K201" s="31">
        <v>482.7</v>
      </c>
      <c r="L201" s="31">
        <v>474</v>
      </c>
      <c r="M201" s="31">
        <v>6.7746700000000004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870</v>
      </c>
      <c r="D202" s="40">
        <v>869.66666666666663</v>
      </c>
      <c r="E202" s="40">
        <v>860.33333333333326</v>
      </c>
      <c r="F202" s="40">
        <v>850.66666666666663</v>
      </c>
      <c r="G202" s="40">
        <v>841.33333333333326</v>
      </c>
      <c r="H202" s="40">
        <v>879.33333333333326</v>
      </c>
      <c r="I202" s="40">
        <v>888.66666666666652</v>
      </c>
      <c r="J202" s="40">
        <v>898.33333333333326</v>
      </c>
      <c r="K202" s="31">
        <v>879</v>
      </c>
      <c r="L202" s="31">
        <v>860</v>
      </c>
      <c r="M202" s="31">
        <v>7.5917199999999996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833.25</v>
      </c>
      <c r="D203" s="40">
        <v>834.85</v>
      </c>
      <c r="E203" s="40">
        <v>820.7</v>
      </c>
      <c r="F203" s="40">
        <v>808.15</v>
      </c>
      <c r="G203" s="40">
        <v>794</v>
      </c>
      <c r="H203" s="40">
        <v>847.40000000000009</v>
      </c>
      <c r="I203" s="40">
        <v>861.55</v>
      </c>
      <c r="J203" s="40">
        <v>874.10000000000014</v>
      </c>
      <c r="K203" s="31">
        <v>849</v>
      </c>
      <c r="L203" s="31">
        <v>822.3</v>
      </c>
      <c r="M203" s="31">
        <v>47.445900000000002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7312.35</v>
      </c>
      <c r="D204" s="40">
        <v>7314.1166666666659</v>
      </c>
      <c r="E204" s="40">
        <v>7243.2333333333318</v>
      </c>
      <c r="F204" s="40">
        <v>7174.1166666666659</v>
      </c>
      <c r="G204" s="40">
        <v>7103.2333333333318</v>
      </c>
      <c r="H204" s="40">
        <v>7383.2333333333318</v>
      </c>
      <c r="I204" s="40">
        <v>7454.116666666665</v>
      </c>
      <c r="J204" s="40">
        <v>7523.2333333333318</v>
      </c>
      <c r="K204" s="31">
        <v>7385</v>
      </c>
      <c r="L204" s="31">
        <v>7245</v>
      </c>
      <c r="M204" s="31">
        <v>3.6510899999999999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37</v>
      </c>
      <c r="D205" s="40">
        <v>36.75</v>
      </c>
      <c r="E205" s="40">
        <v>36.35</v>
      </c>
      <c r="F205" s="40">
        <v>35.700000000000003</v>
      </c>
      <c r="G205" s="40">
        <v>35.300000000000004</v>
      </c>
      <c r="H205" s="40">
        <v>37.4</v>
      </c>
      <c r="I205" s="40">
        <v>37.800000000000004</v>
      </c>
      <c r="J205" s="40">
        <v>38.449999999999996</v>
      </c>
      <c r="K205" s="31">
        <v>37.15</v>
      </c>
      <c r="L205" s="31">
        <v>36.1</v>
      </c>
      <c r="M205" s="31">
        <v>117.85791999999999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1419.3</v>
      </c>
      <c r="D206" s="40">
        <v>1426.3</v>
      </c>
      <c r="E206" s="40">
        <v>1405.6</v>
      </c>
      <c r="F206" s="40">
        <v>1391.8999999999999</v>
      </c>
      <c r="G206" s="40">
        <v>1371.1999999999998</v>
      </c>
      <c r="H206" s="40">
        <v>1440</v>
      </c>
      <c r="I206" s="40">
        <v>1460.7000000000003</v>
      </c>
      <c r="J206" s="40">
        <v>1474.4</v>
      </c>
      <c r="K206" s="31">
        <v>1447</v>
      </c>
      <c r="L206" s="31">
        <v>1412.6</v>
      </c>
      <c r="M206" s="31">
        <v>1.84253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659.95</v>
      </c>
      <c r="D207" s="40">
        <v>664.51666666666677</v>
      </c>
      <c r="E207" s="40">
        <v>652.03333333333353</v>
      </c>
      <c r="F207" s="40">
        <v>644.11666666666679</v>
      </c>
      <c r="G207" s="40">
        <v>631.63333333333355</v>
      </c>
      <c r="H207" s="40">
        <v>672.43333333333351</v>
      </c>
      <c r="I207" s="40">
        <v>684.91666666666686</v>
      </c>
      <c r="J207" s="40">
        <v>692.83333333333348</v>
      </c>
      <c r="K207" s="31">
        <v>677</v>
      </c>
      <c r="L207" s="31">
        <v>656.6</v>
      </c>
      <c r="M207" s="31">
        <v>23.25938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256.10000000000002</v>
      </c>
      <c r="D208" s="40">
        <v>258.90000000000003</v>
      </c>
      <c r="E208" s="40">
        <v>252.40000000000009</v>
      </c>
      <c r="F208" s="40">
        <v>248.70000000000005</v>
      </c>
      <c r="G208" s="40">
        <v>242.2000000000001</v>
      </c>
      <c r="H208" s="40">
        <v>262.60000000000008</v>
      </c>
      <c r="I208" s="40">
        <v>269.09999999999997</v>
      </c>
      <c r="J208" s="40">
        <v>272.80000000000007</v>
      </c>
      <c r="K208" s="31">
        <v>265.39999999999998</v>
      </c>
      <c r="L208" s="31">
        <v>255.2</v>
      </c>
      <c r="M208" s="31">
        <v>19.829419999999999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776.2</v>
      </c>
      <c r="D209" s="40">
        <v>777.73333333333323</v>
      </c>
      <c r="E209" s="40">
        <v>763.46666666666647</v>
      </c>
      <c r="F209" s="40">
        <v>750.73333333333323</v>
      </c>
      <c r="G209" s="40">
        <v>736.46666666666647</v>
      </c>
      <c r="H209" s="40">
        <v>790.46666666666647</v>
      </c>
      <c r="I209" s="40">
        <v>804.73333333333312</v>
      </c>
      <c r="J209" s="40">
        <v>817.46666666666647</v>
      </c>
      <c r="K209" s="31">
        <v>792</v>
      </c>
      <c r="L209" s="31">
        <v>765</v>
      </c>
      <c r="M209" s="31">
        <v>2.0178699999999998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264.89999999999998</v>
      </c>
      <c r="D210" s="40">
        <v>266.38333333333333</v>
      </c>
      <c r="E210" s="40">
        <v>261.61666666666667</v>
      </c>
      <c r="F210" s="40">
        <v>258.33333333333337</v>
      </c>
      <c r="G210" s="40">
        <v>253.56666666666672</v>
      </c>
      <c r="H210" s="40">
        <v>269.66666666666663</v>
      </c>
      <c r="I210" s="40">
        <v>274.43333333333328</v>
      </c>
      <c r="J210" s="40">
        <v>277.71666666666658</v>
      </c>
      <c r="K210" s="31">
        <v>271.14999999999998</v>
      </c>
      <c r="L210" s="31">
        <v>263.10000000000002</v>
      </c>
      <c r="M210" s="31">
        <v>53.794699999999999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9.15</v>
      </c>
      <c r="D211" s="40">
        <v>9.2000000000000011</v>
      </c>
      <c r="E211" s="40">
        <v>8.5000000000000018</v>
      </c>
      <c r="F211" s="40">
        <v>7.8500000000000014</v>
      </c>
      <c r="G211" s="40">
        <v>7.1500000000000021</v>
      </c>
      <c r="H211" s="40">
        <v>9.8500000000000014</v>
      </c>
      <c r="I211" s="40">
        <v>10.55</v>
      </c>
      <c r="J211" s="40">
        <v>11.200000000000001</v>
      </c>
      <c r="K211" s="31">
        <v>9.9</v>
      </c>
      <c r="L211" s="31">
        <v>8.5500000000000007</v>
      </c>
      <c r="M211" s="31">
        <v>7486.15182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1039.05</v>
      </c>
      <c r="D212" s="40">
        <v>1041.3500000000001</v>
      </c>
      <c r="E212" s="40">
        <v>1029.7000000000003</v>
      </c>
      <c r="F212" s="40">
        <v>1020.3500000000001</v>
      </c>
      <c r="G212" s="40">
        <v>1008.7000000000003</v>
      </c>
      <c r="H212" s="40">
        <v>1050.7000000000003</v>
      </c>
      <c r="I212" s="40">
        <v>1062.3500000000004</v>
      </c>
      <c r="J212" s="40">
        <v>1071.7000000000003</v>
      </c>
      <c r="K212" s="31">
        <v>1053</v>
      </c>
      <c r="L212" s="31">
        <v>1032</v>
      </c>
      <c r="M212" s="31">
        <v>8.2704799999999992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2174.4499999999998</v>
      </c>
      <c r="D213" s="40">
        <v>2180.15</v>
      </c>
      <c r="E213" s="40">
        <v>2158.3000000000002</v>
      </c>
      <c r="F213" s="40">
        <v>2142.15</v>
      </c>
      <c r="G213" s="40">
        <v>2120.3000000000002</v>
      </c>
      <c r="H213" s="40">
        <v>2196.3000000000002</v>
      </c>
      <c r="I213" s="40">
        <v>2218.1499999999996</v>
      </c>
      <c r="J213" s="40">
        <v>2234.3000000000002</v>
      </c>
      <c r="K213" s="31">
        <v>2202</v>
      </c>
      <c r="L213" s="31">
        <v>2164</v>
      </c>
      <c r="M213" s="31">
        <v>0.67334000000000005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573.79999999999995</v>
      </c>
      <c r="D214" s="40">
        <v>575.93333333333328</v>
      </c>
      <c r="E214" s="40">
        <v>567.86666666666656</v>
      </c>
      <c r="F214" s="40">
        <v>561.93333333333328</v>
      </c>
      <c r="G214" s="40">
        <v>553.86666666666656</v>
      </c>
      <c r="H214" s="40">
        <v>581.86666666666656</v>
      </c>
      <c r="I214" s="40">
        <v>589.93333333333339</v>
      </c>
      <c r="J214" s="40">
        <v>595.86666666666656</v>
      </c>
      <c r="K214" s="40">
        <v>584</v>
      </c>
      <c r="L214" s="40">
        <v>570</v>
      </c>
      <c r="M214" s="40">
        <v>108.57850999999999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13.2</v>
      </c>
      <c r="D215" s="40">
        <v>13.233333333333333</v>
      </c>
      <c r="E215" s="40">
        <v>13.116666666666665</v>
      </c>
      <c r="F215" s="40">
        <v>13.033333333333333</v>
      </c>
      <c r="G215" s="40">
        <v>12.916666666666666</v>
      </c>
      <c r="H215" s="40">
        <v>13.316666666666665</v>
      </c>
      <c r="I215" s="40">
        <v>13.433333333333332</v>
      </c>
      <c r="J215" s="40">
        <v>13.516666666666664</v>
      </c>
      <c r="K215" s="40">
        <v>13.35</v>
      </c>
      <c r="L215" s="40">
        <v>13.15</v>
      </c>
      <c r="M215" s="40">
        <v>968.49269000000004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206.5</v>
      </c>
      <c r="D216" s="40">
        <v>207.5</v>
      </c>
      <c r="E216" s="40">
        <v>204.6</v>
      </c>
      <c r="F216" s="40">
        <v>202.7</v>
      </c>
      <c r="G216" s="40">
        <v>199.79999999999998</v>
      </c>
      <c r="H216" s="40">
        <v>209.4</v>
      </c>
      <c r="I216" s="40">
        <v>212.29999999999998</v>
      </c>
      <c r="J216" s="40">
        <v>214.20000000000002</v>
      </c>
      <c r="K216" s="40">
        <v>210.4</v>
      </c>
      <c r="L216" s="40">
        <v>205.6</v>
      </c>
      <c r="M216" s="40">
        <v>44.895420000000001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6"/>
      <c r="B1" s="417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44397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9" t="s">
        <v>16</v>
      </c>
      <c r="B9" s="411" t="s">
        <v>18</v>
      </c>
      <c r="C9" s="415" t="s">
        <v>20</v>
      </c>
      <c r="D9" s="415" t="s">
        <v>21</v>
      </c>
      <c r="E9" s="406" t="s">
        <v>22</v>
      </c>
      <c r="F9" s="407"/>
      <c r="G9" s="408"/>
      <c r="H9" s="406" t="s">
        <v>23</v>
      </c>
      <c r="I9" s="407"/>
      <c r="J9" s="408"/>
      <c r="K9" s="26"/>
      <c r="L9" s="27"/>
      <c r="M9" s="55"/>
      <c r="N9" s="1"/>
      <c r="O9" s="1"/>
    </row>
    <row r="10" spans="1:15" ht="42.75" customHeight="1">
      <c r="A10" s="413"/>
      <c r="B10" s="414"/>
      <c r="C10" s="414"/>
      <c r="D10" s="41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24455.5</v>
      </c>
      <c r="D11" s="40">
        <v>24498.166666666668</v>
      </c>
      <c r="E11" s="40">
        <v>24308.333333333336</v>
      </c>
      <c r="F11" s="40">
        <v>24161.166666666668</v>
      </c>
      <c r="G11" s="40">
        <v>23971.333333333336</v>
      </c>
      <c r="H11" s="40">
        <v>24645.333333333336</v>
      </c>
      <c r="I11" s="40">
        <v>24835.166666666672</v>
      </c>
      <c r="J11" s="40">
        <v>24982.333333333336</v>
      </c>
      <c r="K11" s="31">
        <v>24688</v>
      </c>
      <c r="L11" s="31">
        <v>24351</v>
      </c>
      <c r="M11" s="31">
        <v>1.248E-2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1738.8</v>
      </c>
      <c r="D12" s="40">
        <v>1749.2833333333335</v>
      </c>
      <c r="E12" s="40">
        <v>1720.666666666667</v>
      </c>
      <c r="F12" s="40">
        <v>1702.5333333333335</v>
      </c>
      <c r="G12" s="40">
        <v>1673.916666666667</v>
      </c>
      <c r="H12" s="40">
        <v>1767.416666666667</v>
      </c>
      <c r="I12" s="40">
        <v>1796.0333333333333</v>
      </c>
      <c r="J12" s="40">
        <v>1814.166666666667</v>
      </c>
      <c r="K12" s="31">
        <v>1777.9</v>
      </c>
      <c r="L12" s="31">
        <v>1731.15</v>
      </c>
      <c r="M12" s="31">
        <v>1.0329299999999999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1924.95</v>
      </c>
      <c r="D13" s="40">
        <v>1941.25</v>
      </c>
      <c r="E13" s="40">
        <v>1900.6</v>
      </c>
      <c r="F13" s="40">
        <v>1876.25</v>
      </c>
      <c r="G13" s="40">
        <v>1835.6</v>
      </c>
      <c r="H13" s="40">
        <v>1965.6</v>
      </c>
      <c r="I13" s="40">
        <v>2006.25</v>
      </c>
      <c r="J13" s="40">
        <v>2030.6</v>
      </c>
      <c r="K13" s="31">
        <v>1981.9</v>
      </c>
      <c r="L13" s="31">
        <v>1916.9</v>
      </c>
      <c r="M13" s="31">
        <v>0.34804000000000002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2151.9</v>
      </c>
      <c r="D14" s="40">
        <v>2141.6999999999998</v>
      </c>
      <c r="E14" s="40">
        <v>2115.3999999999996</v>
      </c>
      <c r="F14" s="40">
        <v>2078.8999999999996</v>
      </c>
      <c r="G14" s="40">
        <v>2052.5999999999995</v>
      </c>
      <c r="H14" s="40">
        <v>2178.1999999999998</v>
      </c>
      <c r="I14" s="40">
        <v>2204.5</v>
      </c>
      <c r="J14" s="40">
        <v>2241</v>
      </c>
      <c r="K14" s="31">
        <v>2168</v>
      </c>
      <c r="L14" s="31">
        <v>2105.1999999999998</v>
      </c>
      <c r="M14" s="31">
        <v>6.6688700000000001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2062.6</v>
      </c>
      <c r="D15" s="40">
        <v>2055.2000000000003</v>
      </c>
      <c r="E15" s="40">
        <v>2033.4000000000005</v>
      </c>
      <c r="F15" s="40">
        <v>2004.2000000000003</v>
      </c>
      <c r="G15" s="40">
        <v>1982.4000000000005</v>
      </c>
      <c r="H15" s="40">
        <v>2084.4000000000005</v>
      </c>
      <c r="I15" s="40">
        <v>2106.2000000000007</v>
      </c>
      <c r="J15" s="40">
        <v>2135.4000000000005</v>
      </c>
      <c r="K15" s="31">
        <v>2077</v>
      </c>
      <c r="L15" s="31">
        <v>2026</v>
      </c>
      <c r="M15" s="31">
        <v>0.10598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1531.3</v>
      </c>
      <c r="D16" s="40">
        <v>1548.7666666666667</v>
      </c>
      <c r="E16" s="40">
        <v>1498.5333333333333</v>
      </c>
      <c r="F16" s="40">
        <v>1465.7666666666667</v>
      </c>
      <c r="G16" s="40">
        <v>1415.5333333333333</v>
      </c>
      <c r="H16" s="40">
        <v>1581.5333333333333</v>
      </c>
      <c r="I16" s="40">
        <v>1631.7666666666664</v>
      </c>
      <c r="J16" s="40">
        <v>1664.5333333333333</v>
      </c>
      <c r="K16" s="31">
        <v>1599</v>
      </c>
      <c r="L16" s="31">
        <v>1516</v>
      </c>
      <c r="M16" s="31">
        <v>1.64683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1208.45</v>
      </c>
      <c r="D17" s="40">
        <v>1206.6499999999999</v>
      </c>
      <c r="E17" s="40">
        <v>1177.7999999999997</v>
      </c>
      <c r="F17" s="40">
        <v>1147.1499999999999</v>
      </c>
      <c r="G17" s="40">
        <v>1118.2999999999997</v>
      </c>
      <c r="H17" s="40">
        <v>1237.2999999999997</v>
      </c>
      <c r="I17" s="40">
        <v>1266.1499999999996</v>
      </c>
      <c r="J17" s="40">
        <v>1296.7999999999997</v>
      </c>
      <c r="K17" s="31">
        <v>1235.5</v>
      </c>
      <c r="L17" s="31">
        <v>1176</v>
      </c>
      <c r="M17" s="31">
        <v>7.8783799999999999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720.55</v>
      </c>
      <c r="D18" s="40">
        <v>721.68333333333339</v>
      </c>
      <c r="E18" s="40">
        <v>714.86666666666679</v>
      </c>
      <c r="F18" s="40">
        <v>709.18333333333339</v>
      </c>
      <c r="G18" s="40">
        <v>702.36666666666679</v>
      </c>
      <c r="H18" s="40">
        <v>727.36666666666679</v>
      </c>
      <c r="I18" s="40">
        <v>734.18333333333339</v>
      </c>
      <c r="J18" s="40">
        <v>739.86666666666679</v>
      </c>
      <c r="K18" s="31">
        <v>728.5</v>
      </c>
      <c r="L18" s="31">
        <v>716</v>
      </c>
      <c r="M18" s="31">
        <v>2.19428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852.55</v>
      </c>
      <c r="D19" s="40">
        <v>853.63333333333321</v>
      </c>
      <c r="E19" s="40">
        <v>845.86666666666645</v>
      </c>
      <c r="F19" s="40">
        <v>839.18333333333328</v>
      </c>
      <c r="G19" s="40">
        <v>831.41666666666652</v>
      </c>
      <c r="H19" s="40">
        <v>860.31666666666638</v>
      </c>
      <c r="I19" s="40">
        <v>868.08333333333326</v>
      </c>
      <c r="J19" s="40">
        <v>874.76666666666631</v>
      </c>
      <c r="K19" s="31">
        <v>861.4</v>
      </c>
      <c r="L19" s="31">
        <v>846.95</v>
      </c>
      <c r="M19" s="31">
        <v>8.8314699999999995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2877.9</v>
      </c>
      <c r="D20" s="40">
        <v>2880.6999999999994</v>
      </c>
      <c r="E20" s="40">
        <v>2841.3999999999987</v>
      </c>
      <c r="F20" s="40">
        <v>2804.8999999999992</v>
      </c>
      <c r="G20" s="40">
        <v>2765.5999999999985</v>
      </c>
      <c r="H20" s="40">
        <v>2917.1999999999989</v>
      </c>
      <c r="I20" s="40">
        <v>2956.4999999999991</v>
      </c>
      <c r="J20" s="40">
        <v>2992.9999999999991</v>
      </c>
      <c r="K20" s="31">
        <v>2920</v>
      </c>
      <c r="L20" s="31">
        <v>2844.2</v>
      </c>
      <c r="M20" s="31">
        <v>0.17824999999999999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17344.25</v>
      </c>
      <c r="D21" s="40">
        <v>17332.333333333332</v>
      </c>
      <c r="E21" s="40">
        <v>17234.666666666664</v>
      </c>
      <c r="F21" s="40">
        <v>17125.083333333332</v>
      </c>
      <c r="G21" s="40">
        <v>17027.416666666664</v>
      </c>
      <c r="H21" s="40">
        <v>17441.916666666664</v>
      </c>
      <c r="I21" s="40">
        <v>17539.583333333328</v>
      </c>
      <c r="J21" s="40">
        <v>17649.166666666664</v>
      </c>
      <c r="K21" s="31">
        <v>17430</v>
      </c>
      <c r="L21" s="31">
        <v>17222.75</v>
      </c>
      <c r="M21" s="31">
        <v>8.6459999999999995E-2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1380.6</v>
      </c>
      <c r="D22" s="40">
        <v>1375.3333333333333</v>
      </c>
      <c r="E22" s="40">
        <v>1338.0166666666664</v>
      </c>
      <c r="F22" s="40">
        <v>1295.4333333333332</v>
      </c>
      <c r="G22" s="40">
        <v>1258.1166666666663</v>
      </c>
      <c r="H22" s="40">
        <v>1417.9166666666665</v>
      </c>
      <c r="I22" s="40">
        <v>1455.2333333333336</v>
      </c>
      <c r="J22" s="40">
        <v>1497.8166666666666</v>
      </c>
      <c r="K22" s="31">
        <v>1412.65</v>
      </c>
      <c r="L22" s="31">
        <v>1332.75</v>
      </c>
      <c r="M22" s="31">
        <v>61.903019999999998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979.15</v>
      </c>
      <c r="D23" s="40">
        <v>985.7166666666667</v>
      </c>
      <c r="E23" s="40">
        <v>963.43333333333339</v>
      </c>
      <c r="F23" s="40">
        <v>947.7166666666667</v>
      </c>
      <c r="G23" s="40">
        <v>925.43333333333339</v>
      </c>
      <c r="H23" s="40">
        <v>1001.4333333333334</v>
      </c>
      <c r="I23" s="40">
        <v>1023.7166666666667</v>
      </c>
      <c r="J23" s="40">
        <v>1039.4333333333334</v>
      </c>
      <c r="K23" s="31">
        <v>1008</v>
      </c>
      <c r="L23" s="31">
        <v>970</v>
      </c>
      <c r="M23" s="31">
        <v>1.1460699999999999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673.7</v>
      </c>
      <c r="D24" s="40">
        <v>676.0333333333333</v>
      </c>
      <c r="E24" s="40">
        <v>659.06666666666661</v>
      </c>
      <c r="F24" s="40">
        <v>644.43333333333328</v>
      </c>
      <c r="G24" s="40">
        <v>627.46666666666658</v>
      </c>
      <c r="H24" s="40">
        <v>690.66666666666663</v>
      </c>
      <c r="I24" s="40">
        <v>707.63333333333333</v>
      </c>
      <c r="J24" s="40">
        <v>722.26666666666665</v>
      </c>
      <c r="K24" s="31">
        <v>693</v>
      </c>
      <c r="L24" s="31">
        <v>661.4</v>
      </c>
      <c r="M24" s="31">
        <v>136.18861999999999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855</v>
      </c>
      <c r="D25" s="40">
        <v>870.91666666666663</v>
      </c>
      <c r="E25" s="40">
        <v>835.83333333333326</v>
      </c>
      <c r="F25" s="40">
        <v>816.66666666666663</v>
      </c>
      <c r="G25" s="40">
        <v>781.58333333333326</v>
      </c>
      <c r="H25" s="40">
        <v>890.08333333333326</v>
      </c>
      <c r="I25" s="40">
        <v>925.16666666666652</v>
      </c>
      <c r="J25" s="40">
        <v>944.33333333333326</v>
      </c>
      <c r="K25" s="31">
        <v>906</v>
      </c>
      <c r="L25" s="31">
        <v>851.75</v>
      </c>
      <c r="M25" s="31">
        <v>3.3792499999999999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968.05</v>
      </c>
      <c r="D26" s="40">
        <v>985.80000000000007</v>
      </c>
      <c r="E26" s="40">
        <v>948.00000000000011</v>
      </c>
      <c r="F26" s="40">
        <v>927.95</v>
      </c>
      <c r="G26" s="40">
        <v>890.15000000000009</v>
      </c>
      <c r="H26" s="40">
        <v>1005.8500000000001</v>
      </c>
      <c r="I26" s="40">
        <v>1043.6500000000001</v>
      </c>
      <c r="J26" s="40">
        <v>1063.7000000000003</v>
      </c>
      <c r="K26" s="31">
        <v>1023.6</v>
      </c>
      <c r="L26" s="31">
        <v>965.75</v>
      </c>
      <c r="M26" s="31">
        <v>1.4818199999999999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124.4</v>
      </c>
      <c r="D27" s="40">
        <v>124.95</v>
      </c>
      <c r="E27" s="40">
        <v>122.55000000000001</v>
      </c>
      <c r="F27" s="40">
        <v>120.7</v>
      </c>
      <c r="G27" s="40">
        <v>118.30000000000001</v>
      </c>
      <c r="H27" s="40">
        <v>126.80000000000001</v>
      </c>
      <c r="I27" s="40">
        <v>129.20000000000002</v>
      </c>
      <c r="J27" s="40">
        <v>131.05000000000001</v>
      </c>
      <c r="K27" s="31">
        <v>127.35</v>
      </c>
      <c r="L27" s="31">
        <v>123.1</v>
      </c>
      <c r="M27" s="31">
        <v>64.454509999999999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218.7</v>
      </c>
      <c r="D28" s="40">
        <v>220.06666666666669</v>
      </c>
      <c r="E28" s="40">
        <v>215.63333333333338</v>
      </c>
      <c r="F28" s="40">
        <v>212.56666666666669</v>
      </c>
      <c r="G28" s="40">
        <v>208.13333333333338</v>
      </c>
      <c r="H28" s="40">
        <v>223.13333333333338</v>
      </c>
      <c r="I28" s="40">
        <v>227.56666666666672</v>
      </c>
      <c r="J28" s="40">
        <v>230.63333333333338</v>
      </c>
      <c r="K28" s="31">
        <v>224.5</v>
      </c>
      <c r="L28" s="31">
        <v>217</v>
      </c>
      <c r="M28" s="31">
        <v>16.102650000000001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407.55</v>
      </c>
      <c r="D29" s="40">
        <v>408.98333333333335</v>
      </c>
      <c r="E29" s="40">
        <v>404.56666666666672</v>
      </c>
      <c r="F29" s="40">
        <v>401.58333333333337</v>
      </c>
      <c r="G29" s="40">
        <v>397.16666666666674</v>
      </c>
      <c r="H29" s="40">
        <v>411.9666666666667</v>
      </c>
      <c r="I29" s="40">
        <v>416.38333333333333</v>
      </c>
      <c r="J29" s="40">
        <v>419.36666666666667</v>
      </c>
      <c r="K29" s="31">
        <v>413.4</v>
      </c>
      <c r="L29" s="31">
        <v>406</v>
      </c>
      <c r="M29" s="31">
        <v>1.9805699999999999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319.85000000000002</v>
      </c>
      <c r="D30" s="40">
        <v>320.16666666666669</v>
      </c>
      <c r="E30" s="40">
        <v>315.73333333333335</v>
      </c>
      <c r="F30" s="40">
        <v>311.61666666666667</v>
      </c>
      <c r="G30" s="40">
        <v>307.18333333333334</v>
      </c>
      <c r="H30" s="40">
        <v>324.28333333333336</v>
      </c>
      <c r="I30" s="40">
        <v>328.71666666666664</v>
      </c>
      <c r="J30" s="40">
        <v>332.83333333333337</v>
      </c>
      <c r="K30" s="31">
        <v>324.60000000000002</v>
      </c>
      <c r="L30" s="31">
        <v>316.05</v>
      </c>
      <c r="M30" s="31">
        <v>8.1870399999999997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4370.8500000000004</v>
      </c>
      <c r="D31" s="40">
        <v>4370.166666666667</v>
      </c>
      <c r="E31" s="40">
        <v>4350.6833333333343</v>
      </c>
      <c r="F31" s="40">
        <v>4330.5166666666673</v>
      </c>
      <c r="G31" s="40">
        <v>4311.0333333333347</v>
      </c>
      <c r="H31" s="40">
        <v>4390.3333333333339</v>
      </c>
      <c r="I31" s="40">
        <v>4409.8166666666657</v>
      </c>
      <c r="J31" s="40">
        <v>4429.9833333333336</v>
      </c>
      <c r="K31" s="31">
        <v>4389.6499999999996</v>
      </c>
      <c r="L31" s="31">
        <v>4350</v>
      </c>
      <c r="M31" s="31">
        <v>0.40838999999999998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2136.9</v>
      </c>
      <c r="D32" s="40">
        <v>2131.2999999999997</v>
      </c>
      <c r="E32" s="40">
        <v>2102.5999999999995</v>
      </c>
      <c r="F32" s="40">
        <v>2068.2999999999997</v>
      </c>
      <c r="G32" s="40">
        <v>2039.5999999999995</v>
      </c>
      <c r="H32" s="40">
        <v>2165.5999999999995</v>
      </c>
      <c r="I32" s="40">
        <v>2194.2999999999993</v>
      </c>
      <c r="J32" s="40">
        <v>2228.5999999999995</v>
      </c>
      <c r="K32" s="31">
        <v>2160</v>
      </c>
      <c r="L32" s="31">
        <v>2097</v>
      </c>
      <c r="M32" s="31">
        <v>0.51941000000000004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2264.4</v>
      </c>
      <c r="D33" s="40">
        <v>2270.7833333333333</v>
      </c>
      <c r="E33" s="40">
        <v>2253.6166666666668</v>
      </c>
      <c r="F33" s="40">
        <v>2242.8333333333335</v>
      </c>
      <c r="G33" s="40">
        <v>2225.666666666667</v>
      </c>
      <c r="H33" s="40">
        <v>2281.5666666666666</v>
      </c>
      <c r="I33" s="40">
        <v>2298.7333333333336</v>
      </c>
      <c r="J33" s="40">
        <v>2309.5166666666664</v>
      </c>
      <c r="K33" s="31">
        <v>2287.9499999999998</v>
      </c>
      <c r="L33" s="31">
        <v>2260</v>
      </c>
      <c r="M33" s="31">
        <v>5.0220000000000001E-2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135.65</v>
      </c>
      <c r="D34" s="40">
        <v>135.71666666666667</v>
      </c>
      <c r="E34" s="40">
        <v>132.08333333333334</v>
      </c>
      <c r="F34" s="40">
        <v>128.51666666666668</v>
      </c>
      <c r="G34" s="40">
        <v>124.88333333333335</v>
      </c>
      <c r="H34" s="40">
        <v>139.28333333333333</v>
      </c>
      <c r="I34" s="40">
        <v>142.91666666666666</v>
      </c>
      <c r="J34" s="40">
        <v>146.48333333333332</v>
      </c>
      <c r="K34" s="31">
        <v>139.35</v>
      </c>
      <c r="L34" s="31">
        <v>132.15</v>
      </c>
      <c r="M34" s="31">
        <v>21.242080000000001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956.9</v>
      </c>
      <c r="D35" s="40">
        <v>958.96666666666658</v>
      </c>
      <c r="E35" s="40">
        <v>950.23333333333312</v>
      </c>
      <c r="F35" s="40">
        <v>943.56666666666649</v>
      </c>
      <c r="G35" s="40">
        <v>934.83333333333303</v>
      </c>
      <c r="H35" s="40">
        <v>965.63333333333321</v>
      </c>
      <c r="I35" s="40">
        <v>974.36666666666656</v>
      </c>
      <c r="J35" s="40">
        <v>981.0333333333333</v>
      </c>
      <c r="K35" s="31">
        <v>967.7</v>
      </c>
      <c r="L35" s="31">
        <v>952.3</v>
      </c>
      <c r="M35" s="31">
        <v>2.2420100000000001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3448.7</v>
      </c>
      <c r="D36" s="40">
        <v>3410</v>
      </c>
      <c r="E36" s="40">
        <v>3358.7</v>
      </c>
      <c r="F36" s="40">
        <v>3268.7</v>
      </c>
      <c r="G36" s="40">
        <v>3217.3999999999996</v>
      </c>
      <c r="H36" s="40">
        <v>3500</v>
      </c>
      <c r="I36" s="40">
        <v>3551.3</v>
      </c>
      <c r="J36" s="40">
        <v>3641.3</v>
      </c>
      <c r="K36" s="31">
        <v>3461.3</v>
      </c>
      <c r="L36" s="31">
        <v>3320</v>
      </c>
      <c r="M36" s="31">
        <v>2.4590900000000002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3692.6</v>
      </c>
      <c r="D37" s="40">
        <v>3715.2000000000003</v>
      </c>
      <c r="E37" s="40">
        <v>3655.4000000000005</v>
      </c>
      <c r="F37" s="40">
        <v>3618.2000000000003</v>
      </c>
      <c r="G37" s="40">
        <v>3558.4000000000005</v>
      </c>
      <c r="H37" s="40">
        <v>3752.4000000000005</v>
      </c>
      <c r="I37" s="40">
        <v>3812.2000000000007</v>
      </c>
      <c r="J37" s="40">
        <v>3849.4000000000005</v>
      </c>
      <c r="K37" s="31">
        <v>3775</v>
      </c>
      <c r="L37" s="31">
        <v>3678</v>
      </c>
      <c r="M37" s="31">
        <v>0.59623000000000004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27.45</v>
      </c>
      <c r="D38" s="40">
        <v>27.5</v>
      </c>
      <c r="E38" s="40">
        <v>27.15</v>
      </c>
      <c r="F38" s="40">
        <v>26.849999999999998</v>
      </c>
      <c r="G38" s="40">
        <v>26.499999999999996</v>
      </c>
      <c r="H38" s="40">
        <v>27.8</v>
      </c>
      <c r="I38" s="40">
        <v>28.150000000000002</v>
      </c>
      <c r="J38" s="40">
        <v>28.450000000000003</v>
      </c>
      <c r="K38" s="31">
        <v>27.85</v>
      </c>
      <c r="L38" s="31">
        <v>27.2</v>
      </c>
      <c r="M38" s="31">
        <v>95.299940000000007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722.3</v>
      </c>
      <c r="D39" s="40">
        <v>724.2166666666667</v>
      </c>
      <c r="E39" s="40">
        <v>719.08333333333337</v>
      </c>
      <c r="F39" s="40">
        <v>715.86666666666667</v>
      </c>
      <c r="G39" s="40">
        <v>710.73333333333335</v>
      </c>
      <c r="H39" s="40">
        <v>727.43333333333339</v>
      </c>
      <c r="I39" s="40">
        <v>732.56666666666661</v>
      </c>
      <c r="J39" s="40">
        <v>735.78333333333342</v>
      </c>
      <c r="K39" s="31">
        <v>729.35</v>
      </c>
      <c r="L39" s="31">
        <v>721</v>
      </c>
      <c r="M39" s="31">
        <v>10.81682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3032.4</v>
      </c>
      <c r="D40" s="40">
        <v>3027.2666666666664</v>
      </c>
      <c r="E40" s="40">
        <v>3005.7833333333328</v>
      </c>
      <c r="F40" s="40">
        <v>2979.1666666666665</v>
      </c>
      <c r="G40" s="40">
        <v>2957.6833333333329</v>
      </c>
      <c r="H40" s="40">
        <v>3053.8833333333328</v>
      </c>
      <c r="I40" s="40">
        <v>3075.3666666666663</v>
      </c>
      <c r="J40" s="40">
        <v>3101.9833333333327</v>
      </c>
      <c r="K40" s="31">
        <v>3048.75</v>
      </c>
      <c r="L40" s="31">
        <v>3000.65</v>
      </c>
      <c r="M40" s="31">
        <v>0.41247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386.55</v>
      </c>
      <c r="D41" s="40">
        <v>385.10000000000008</v>
      </c>
      <c r="E41" s="40">
        <v>381.85000000000014</v>
      </c>
      <c r="F41" s="40">
        <v>377.15000000000003</v>
      </c>
      <c r="G41" s="40">
        <v>373.90000000000009</v>
      </c>
      <c r="H41" s="40">
        <v>389.80000000000018</v>
      </c>
      <c r="I41" s="40">
        <v>393.05000000000007</v>
      </c>
      <c r="J41" s="40">
        <v>397.75000000000023</v>
      </c>
      <c r="K41" s="31">
        <v>388.35</v>
      </c>
      <c r="L41" s="31">
        <v>380.4</v>
      </c>
      <c r="M41" s="31">
        <v>37.086120000000001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1357.25</v>
      </c>
      <c r="D42" s="40">
        <v>1378.1333333333332</v>
      </c>
      <c r="E42" s="40">
        <v>1281.2666666666664</v>
      </c>
      <c r="F42" s="40">
        <v>1205.2833333333333</v>
      </c>
      <c r="G42" s="40">
        <v>1108.4166666666665</v>
      </c>
      <c r="H42" s="40">
        <v>1454.1166666666663</v>
      </c>
      <c r="I42" s="40">
        <v>1550.9833333333331</v>
      </c>
      <c r="J42" s="40">
        <v>1626.9666666666662</v>
      </c>
      <c r="K42" s="31">
        <v>1475</v>
      </c>
      <c r="L42" s="31">
        <v>1302.1500000000001</v>
      </c>
      <c r="M42" s="31">
        <v>31.787179999999999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3883.75</v>
      </c>
      <c r="D43" s="40">
        <v>3856.2333333333336</v>
      </c>
      <c r="E43" s="40">
        <v>3792.5166666666673</v>
      </c>
      <c r="F43" s="40">
        <v>3701.2833333333338</v>
      </c>
      <c r="G43" s="40">
        <v>3637.5666666666675</v>
      </c>
      <c r="H43" s="40">
        <v>3947.4666666666672</v>
      </c>
      <c r="I43" s="40">
        <v>4011.1833333333334</v>
      </c>
      <c r="J43" s="40">
        <v>4102.416666666667</v>
      </c>
      <c r="K43" s="31">
        <v>3919.95</v>
      </c>
      <c r="L43" s="31">
        <v>3765</v>
      </c>
      <c r="M43" s="31">
        <v>10.44561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225.35</v>
      </c>
      <c r="D44" s="40">
        <v>225.9</v>
      </c>
      <c r="E44" s="40">
        <v>222.25</v>
      </c>
      <c r="F44" s="40">
        <v>219.15</v>
      </c>
      <c r="G44" s="40">
        <v>215.5</v>
      </c>
      <c r="H44" s="40">
        <v>229</v>
      </c>
      <c r="I44" s="40">
        <v>232.65000000000003</v>
      </c>
      <c r="J44" s="40">
        <v>235.75</v>
      </c>
      <c r="K44" s="31">
        <v>229.55</v>
      </c>
      <c r="L44" s="31">
        <v>222.8</v>
      </c>
      <c r="M44" s="31">
        <v>59.819589999999998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375.7</v>
      </c>
      <c r="D45" s="40">
        <v>376.88333333333338</v>
      </c>
      <c r="E45" s="40">
        <v>372.81666666666678</v>
      </c>
      <c r="F45" s="40">
        <v>369.93333333333339</v>
      </c>
      <c r="G45" s="40">
        <v>365.86666666666679</v>
      </c>
      <c r="H45" s="40">
        <v>379.76666666666677</v>
      </c>
      <c r="I45" s="40">
        <v>383.83333333333337</v>
      </c>
      <c r="J45" s="40">
        <v>386.71666666666675</v>
      </c>
      <c r="K45" s="31">
        <v>380.95</v>
      </c>
      <c r="L45" s="31">
        <v>374</v>
      </c>
      <c r="M45" s="31">
        <v>0.45340999999999998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124.75</v>
      </c>
      <c r="D46" s="40">
        <v>125.35000000000001</v>
      </c>
      <c r="E46" s="40">
        <v>123.30000000000001</v>
      </c>
      <c r="F46" s="40">
        <v>121.85000000000001</v>
      </c>
      <c r="G46" s="40">
        <v>119.80000000000001</v>
      </c>
      <c r="H46" s="40">
        <v>126.80000000000001</v>
      </c>
      <c r="I46" s="40">
        <v>128.85</v>
      </c>
      <c r="J46" s="40">
        <v>130.30000000000001</v>
      </c>
      <c r="K46" s="31">
        <v>127.4</v>
      </c>
      <c r="L46" s="31">
        <v>123.9</v>
      </c>
      <c r="M46" s="31">
        <v>114.73685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108</v>
      </c>
      <c r="D47" s="40">
        <v>108.43333333333334</v>
      </c>
      <c r="E47" s="40">
        <v>106.96666666666667</v>
      </c>
      <c r="F47" s="40">
        <v>105.93333333333334</v>
      </c>
      <c r="G47" s="40">
        <v>104.46666666666667</v>
      </c>
      <c r="H47" s="40">
        <v>109.46666666666667</v>
      </c>
      <c r="I47" s="40">
        <v>110.93333333333334</v>
      </c>
      <c r="J47" s="40">
        <v>111.96666666666667</v>
      </c>
      <c r="K47" s="31">
        <v>109.9</v>
      </c>
      <c r="L47" s="31">
        <v>107.4</v>
      </c>
      <c r="M47" s="31">
        <v>18.989920000000001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2981.95</v>
      </c>
      <c r="D48" s="40">
        <v>2982.2166666666667</v>
      </c>
      <c r="E48" s="40">
        <v>2964.7333333333336</v>
      </c>
      <c r="F48" s="40">
        <v>2947.5166666666669</v>
      </c>
      <c r="G48" s="40">
        <v>2930.0333333333338</v>
      </c>
      <c r="H48" s="40">
        <v>2999.4333333333334</v>
      </c>
      <c r="I48" s="40">
        <v>3016.9166666666661</v>
      </c>
      <c r="J48" s="40">
        <v>3034.1333333333332</v>
      </c>
      <c r="K48" s="31">
        <v>2999.7</v>
      </c>
      <c r="L48" s="31">
        <v>2965</v>
      </c>
      <c r="M48" s="31">
        <v>8.3783600000000007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159.65</v>
      </c>
      <c r="D49" s="40">
        <v>160.9</v>
      </c>
      <c r="E49" s="40">
        <v>155.9</v>
      </c>
      <c r="F49" s="40">
        <v>152.15</v>
      </c>
      <c r="G49" s="40">
        <v>147.15</v>
      </c>
      <c r="H49" s="40">
        <v>164.65</v>
      </c>
      <c r="I49" s="40">
        <v>169.65</v>
      </c>
      <c r="J49" s="40">
        <v>173.4</v>
      </c>
      <c r="K49" s="31">
        <v>165.9</v>
      </c>
      <c r="L49" s="31">
        <v>157.15</v>
      </c>
      <c r="M49" s="31">
        <v>11.889810000000001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3498.7</v>
      </c>
      <c r="D50" s="40">
        <v>3511.7333333333336</v>
      </c>
      <c r="E50" s="40">
        <v>3476.9666666666672</v>
      </c>
      <c r="F50" s="40">
        <v>3455.2333333333336</v>
      </c>
      <c r="G50" s="40">
        <v>3420.4666666666672</v>
      </c>
      <c r="H50" s="40">
        <v>3533.4666666666672</v>
      </c>
      <c r="I50" s="40">
        <v>3568.2333333333336</v>
      </c>
      <c r="J50" s="40">
        <v>3589.9666666666672</v>
      </c>
      <c r="K50" s="31">
        <v>3546.5</v>
      </c>
      <c r="L50" s="31">
        <v>3490</v>
      </c>
      <c r="M50" s="31">
        <v>0.17280000000000001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2056.5500000000002</v>
      </c>
      <c r="D51" s="40">
        <v>2072.2999999999997</v>
      </c>
      <c r="E51" s="40">
        <v>2035.2499999999995</v>
      </c>
      <c r="F51" s="40">
        <v>2013.9499999999998</v>
      </c>
      <c r="G51" s="40">
        <v>1976.8999999999996</v>
      </c>
      <c r="H51" s="40">
        <v>2093.5999999999995</v>
      </c>
      <c r="I51" s="40">
        <v>2130.6499999999996</v>
      </c>
      <c r="J51" s="40">
        <v>2151.9499999999994</v>
      </c>
      <c r="K51" s="31">
        <v>2109.35</v>
      </c>
      <c r="L51" s="31">
        <v>2051</v>
      </c>
      <c r="M51" s="31">
        <v>1.6165700000000001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9259.7999999999993</v>
      </c>
      <c r="D52" s="40">
        <v>9263.25</v>
      </c>
      <c r="E52" s="40">
        <v>9206.5499999999993</v>
      </c>
      <c r="F52" s="40">
        <v>9153.2999999999993</v>
      </c>
      <c r="G52" s="40">
        <v>9096.5999999999985</v>
      </c>
      <c r="H52" s="40">
        <v>9316.5</v>
      </c>
      <c r="I52" s="40">
        <v>9373.2000000000007</v>
      </c>
      <c r="J52" s="40">
        <v>9426.4500000000007</v>
      </c>
      <c r="K52" s="31">
        <v>9319.9500000000007</v>
      </c>
      <c r="L52" s="31">
        <v>9210</v>
      </c>
      <c r="M52" s="31">
        <v>5.8479999999999997E-2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965.1</v>
      </c>
      <c r="D53" s="40">
        <v>966.41666666666663</v>
      </c>
      <c r="E53" s="40">
        <v>957.83333333333326</v>
      </c>
      <c r="F53" s="40">
        <v>950.56666666666661</v>
      </c>
      <c r="G53" s="40">
        <v>941.98333333333323</v>
      </c>
      <c r="H53" s="40">
        <v>973.68333333333328</v>
      </c>
      <c r="I53" s="40">
        <v>982.26666666666654</v>
      </c>
      <c r="J53" s="40">
        <v>989.5333333333333</v>
      </c>
      <c r="K53" s="31">
        <v>975</v>
      </c>
      <c r="L53" s="31">
        <v>959.15</v>
      </c>
      <c r="M53" s="31">
        <v>7.59192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629.79999999999995</v>
      </c>
      <c r="D54" s="40">
        <v>630.65</v>
      </c>
      <c r="E54" s="40">
        <v>624.44999999999993</v>
      </c>
      <c r="F54" s="40">
        <v>619.09999999999991</v>
      </c>
      <c r="G54" s="40">
        <v>612.89999999999986</v>
      </c>
      <c r="H54" s="40">
        <v>636</v>
      </c>
      <c r="I54" s="40">
        <v>642.20000000000005</v>
      </c>
      <c r="J54" s="40">
        <v>647.55000000000007</v>
      </c>
      <c r="K54" s="31">
        <v>636.85</v>
      </c>
      <c r="L54" s="31">
        <v>625.29999999999995</v>
      </c>
      <c r="M54" s="31">
        <v>2.8868299999999998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3331.6</v>
      </c>
      <c r="D55" s="40">
        <v>3331.8833333333332</v>
      </c>
      <c r="E55" s="40">
        <v>3314.8666666666663</v>
      </c>
      <c r="F55" s="40">
        <v>3298.1333333333332</v>
      </c>
      <c r="G55" s="40">
        <v>3281.1166666666663</v>
      </c>
      <c r="H55" s="40">
        <v>3348.6166666666663</v>
      </c>
      <c r="I55" s="40">
        <v>3365.6333333333328</v>
      </c>
      <c r="J55" s="40">
        <v>3382.3666666666663</v>
      </c>
      <c r="K55" s="31">
        <v>3348.9</v>
      </c>
      <c r="L55" s="31">
        <v>3315.15</v>
      </c>
      <c r="M55" s="31">
        <v>1.4363300000000001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755.2</v>
      </c>
      <c r="D56" s="40">
        <v>757.15</v>
      </c>
      <c r="E56" s="40">
        <v>747.65</v>
      </c>
      <c r="F56" s="40">
        <v>740.1</v>
      </c>
      <c r="G56" s="40">
        <v>730.6</v>
      </c>
      <c r="H56" s="40">
        <v>764.69999999999993</v>
      </c>
      <c r="I56" s="40">
        <v>774.19999999999993</v>
      </c>
      <c r="J56" s="40">
        <v>781.74999999999989</v>
      </c>
      <c r="K56" s="31">
        <v>766.65</v>
      </c>
      <c r="L56" s="31">
        <v>749.6</v>
      </c>
      <c r="M56" s="31">
        <v>55.54486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2718.7</v>
      </c>
      <c r="D57" s="40">
        <v>2717.9500000000003</v>
      </c>
      <c r="E57" s="40">
        <v>2691.9000000000005</v>
      </c>
      <c r="F57" s="40">
        <v>2665.1000000000004</v>
      </c>
      <c r="G57" s="40">
        <v>2639.0500000000006</v>
      </c>
      <c r="H57" s="40">
        <v>2744.7500000000005</v>
      </c>
      <c r="I57" s="40">
        <v>2770.8000000000006</v>
      </c>
      <c r="J57" s="40">
        <v>2797.6000000000004</v>
      </c>
      <c r="K57" s="31">
        <v>2744</v>
      </c>
      <c r="L57" s="31">
        <v>2691.15</v>
      </c>
      <c r="M57" s="31">
        <v>0.21273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1298.05</v>
      </c>
      <c r="D58" s="40">
        <v>1302.1666666666667</v>
      </c>
      <c r="E58" s="40">
        <v>1288.4333333333334</v>
      </c>
      <c r="F58" s="40">
        <v>1278.8166666666666</v>
      </c>
      <c r="G58" s="40">
        <v>1265.0833333333333</v>
      </c>
      <c r="H58" s="40">
        <v>1311.7833333333335</v>
      </c>
      <c r="I58" s="40">
        <v>1325.5166666666667</v>
      </c>
      <c r="J58" s="40">
        <v>1335.1333333333337</v>
      </c>
      <c r="K58" s="31">
        <v>1315.9</v>
      </c>
      <c r="L58" s="31">
        <v>1292.55</v>
      </c>
      <c r="M58" s="31">
        <v>1.80105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1328.45</v>
      </c>
      <c r="D59" s="40">
        <v>1302.5666666666666</v>
      </c>
      <c r="E59" s="40">
        <v>1199.1333333333332</v>
      </c>
      <c r="F59" s="40">
        <v>1069.8166666666666</v>
      </c>
      <c r="G59" s="40">
        <v>966.38333333333321</v>
      </c>
      <c r="H59" s="40">
        <v>1431.8833333333332</v>
      </c>
      <c r="I59" s="40">
        <v>1535.3166666666666</v>
      </c>
      <c r="J59" s="40">
        <v>1664.6333333333332</v>
      </c>
      <c r="K59" s="31">
        <v>1406</v>
      </c>
      <c r="L59" s="31">
        <v>1173.25</v>
      </c>
      <c r="M59" s="31">
        <v>121.70663999999999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3882.85</v>
      </c>
      <c r="D60" s="40">
        <v>3898.9500000000003</v>
      </c>
      <c r="E60" s="40">
        <v>3858.9000000000005</v>
      </c>
      <c r="F60" s="40">
        <v>3834.9500000000003</v>
      </c>
      <c r="G60" s="40">
        <v>3794.9000000000005</v>
      </c>
      <c r="H60" s="40">
        <v>3922.9000000000005</v>
      </c>
      <c r="I60" s="40">
        <v>3962.9500000000007</v>
      </c>
      <c r="J60" s="40">
        <v>3986.9000000000005</v>
      </c>
      <c r="K60" s="31">
        <v>3939</v>
      </c>
      <c r="L60" s="31">
        <v>3875</v>
      </c>
      <c r="M60" s="31">
        <v>4.0806699999999996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289.3</v>
      </c>
      <c r="D61" s="40">
        <v>289.43333333333334</v>
      </c>
      <c r="E61" s="40">
        <v>287.86666666666667</v>
      </c>
      <c r="F61" s="40">
        <v>286.43333333333334</v>
      </c>
      <c r="G61" s="40">
        <v>284.86666666666667</v>
      </c>
      <c r="H61" s="40">
        <v>290.86666666666667</v>
      </c>
      <c r="I61" s="40">
        <v>292.43333333333339</v>
      </c>
      <c r="J61" s="40">
        <v>293.86666666666667</v>
      </c>
      <c r="K61" s="31">
        <v>291</v>
      </c>
      <c r="L61" s="31">
        <v>288</v>
      </c>
      <c r="M61" s="31">
        <v>3.7754400000000001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1038.0999999999999</v>
      </c>
      <c r="D62" s="40">
        <v>1034.4333333333334</v>
      </c>
      <c r="E62" s="40">
        <v>1028.8666666666668</v>
      </c>
      <c r="F62" s="40">
        <v>1019.6333333333334</v>
      </c>
      <c r="G62" s="40">
        <v>1014.0666666666668</v>
      </c>
      <c r="H62" s="40">
        <v>1043.6666666666667</v>
      </c>
      <c r="I62" s="40">
        <v>1049.2333333333333</v>
      </c>
      <c r="J62" s="40">
        <v>1058.4666666666667</v>
      </c>
      <c r="K62" s="31">
        <v>1040</v>
      </c>
      <c r="L62" s="31">
        <v>1025.2</v>
      </c>
      <c r="M62" s="31">
        <v>2.2305799999999998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6015.4</v>
      </c>
      <c r="D63" s="40">
        <v>6024.4666666666672</v>
      </c>
      <c r="E63" s="40">
        <v>5925.9333333333343</v>
      </c>
      <c r="F63" s="40">
        <v>5836.4666666666672</v>
      </c>
      <c r="G63" s="40">
        <v>5737.9333333333343</v>
      </c>
      <c r="H63" s="40">
        <v>6113.9333333333343</v>
      </c>
      <c r="I63" s="40">
        <v>6212.4666666666672</v>
      </c>
      <c r="J63" s="40">
        <v>6301.9333333333343</v>
      </c>
      <c r="K63" s="31">
        <v>6123</v>
      </c>
      <c r="L63" s="31">
        <v>5935</v>
      </c>
      <c r="M63" s="31">
        <v>12.90532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12721.1</v>
      </c>
      <c r="D64" s="40">
        <v>12728.1</v>
      </c>
      <c r="E64" s="40">
        <v>12636.2</v>
      </c>
      <c r="F64" s="40">
        <v>12551.300000000001</v>
      </c>
      <c r="G64" s="40">
        <v>12459.400000000001</v>
      </c>
      <c r="H64" s="40">
        <v>12813</v>
      </c>
      <c r="I64" s="40">
        <v>12904.899999999998</v>
      </c>
      <c r="J64" s="40">
        <v>12989.8</v>
      </c>
      <c r="K64" s="31">
        <v>12820</v>
      </c>
      <c r="L64" s="31">
        <v>12643.2</v>
      </c>
      <c r="M64" s="31">
        <v>1.8819699999999999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3915.6</v>
      </c>
      <c r="D65" s="40">
        <v>3958.5166666666664</v>
      </c>
      <c r="E65" s="40">
        <v>3857.0333333333328</v>
      </c>
      <c r="F65" s="40">
        <v>3798.4666666666662</v>
      </c>
      <c r="G65" s="40">
        <v>3696.9833333333327</v>
      </c>
      <c r="H65" s="40">
        <v>4017.083333333333</v>
      </c>
      <c r="I65" s="40">
        <v>4118.5666666666666</v>
      </c>
      <c r="J65" s="40">
        <v>4177.1333333333332</v>
      </c>
      <c r="K65" s="31">
        <v>4060</v>
      </c>
      <c r="L65" s="31">
        <v>3899.95</v>
      </c>
      <c r="M65" s="31">
        <v>0.42148000000000002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2832.6</v>
      </c>
      <c r="D66" s="40">
        <v>2863.5833333333335</v>
      </c>
      <c r="E66" s="40">
        <v>2786.416666666667</v>
      </c>
      <c r="F66" s="40">
        <v>2740.2333333333336</v>
      </c>
      <c r="G66" s="40">
        <v>2663.0666666666671</v>
      </c>
      <c r="H66" s="40">
        <v>2909.7666666666669</v>
      </c>
      <c r="I66" s="40">
        <v>2986.9333333333338</v>
      </c>
      <c r="J66" s="40">
        <v>3033.1166666666668</v>
      </c>
      <c r="K66" s="31">
        <v>2940.75</v>
      </c>
      <c r="L66" s="31">
        <v>2817.4</v>
      </c>
      <c r="M66" s="31">
        <v>0.62536999999999998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2344.6999999999998</v>
      </c>
      <c r="D67" s="40">
        <v>2348.9</v>
      </c>
      <c r="E67" s="40">
        <v>2322.8000000000002</v>
      </c>
      <c r="F67" s="40">
        <v>2300.9</v>
      </c>
      <c r="G67" s="40">
        <v>2274.8000000000002</v>
      </c>
      <c r="H67" s="40">
        <v>2370.8000000000002</v>
      </c>
      <c r="I67" s="40">
        <v>2396.8999999999996</v>
      </c>
      <c r="J67" s="40">
        <v>2418.8000000000002</v>
      </c>
      <c r="K67" s="31">
        <v>2375</v>
      </c>
      <c r="L67" s="31">
        <v>2327</v>
      </c>
      <c r="M67" s="31">
        <v>2.3658700000000001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139.65</v>
      </c>
      <c r="D68" s="40">
        <v>140.6</v>
      </c>
      <c r="E68" s="40">
        <v>137.35</v>
      </c>
      <c r="F68" s="40">
        <v>135.05000000000001</v>
      </c>
      <c r="G68" s="40">
        <v>131.80000000000001</v>
      </c>
      <c r="H68" s="40">
        <v>142.89999999999998</v>
      </c>
      <c r="I68" s="40">
        <v>146.14999999999998</v>
      </c>
      <c r="J68" s="40">
        <v>148.44999999999996</v>
      </c>
      <c r="K68" s="31">
        <v>143.85</v>
      </c>
      <c r="L68" s="31">
        <v>138.30000000000001</v>
      </c>
      <c r="M68" s="31">
        <v>7.6086200000000002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344.6</v>
      </c>
      <c r="D69" s="40">
        <v>346.4666666666667</v>
      </c>
      <c r="E69" s="40">
        <v>338.53333333333342</v>
      </c>
      <c r="F69" s="40">
        <v>332.4666666666667</v>
      </c>
      <c r="G69" s="40">
        <v>324.53333333333342</v>
      </c>
      <c r="H69" s="40">
        <v>352.53333333333342</v>
      </c>
      <c r="I69" s="40">
        <v>360.4666666666667</v>
      </c>
      <c r="J69" s="40">
        <v>366.53333333333342</v>
      </c>
      <c r="K69" s="31">
        <v>354.4</v>
      </c>
      <c r="L69" s="31">
        <v>340.4</v>
      </c>
      <c r="M69" s="31">
        <v>11.003740000000001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308.39999999999998</v>
      </c>
      <c r="D70" s="40">
        <v>308.7833333333333</v>
      </c>
      <c r="E70" s="40">
        <v>305.06666666666661</v>
      </c>
      <c r="F70" s="40">
        <v>301.73333333333329</v>
      </c>
      <c r="G70" s="40">
        <v>298.01666666666659</v>
      </c>
      <c r="H70" s="40">
        <v>312.11666666666662</v>
      </c>
      <c r="I70" s="40">
        <v>315.83333333333331</v>
      </c>
      <c r="J70" s="40">
        <v>319.16666666666663</v>
      </c>
      <c r="K70" s="31">
        <v>312.5</v>
      </c>
      <c r="L70" s="31">
        <v>305.45</v>
      </c>
      <c r="M70" s="31">
        <v>43.589239999999997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80.150000000000006</v>
      </c>
      <c r="D71" s="40">
        <v>80.45</v>
      </c>
      <c r="E71" s="40">
        <v>79.300000000000011</v>
      </c>
      <c r="F71" s="40">
        <v>78.45</v>
      </c>
      <c r="G71" s="40">
        <v>77.300000000000011</v>
      </c>
      <c r="H71" s="40">
        <v>81.300000000000011</v>
      </c>
      <c r="I71" s="40">
        <v>82.450000000000017</v>
      </c>
      <c r="J71" s="40">
        <v>83.300000000000011</v>
      </c>
      <c r="K71" s="31">
        <v>81.599999999999994</v>
      </c>
      <c r="L71" s="31">
        <v>79.599999999999994</v>
      </c>
      <c r="M71" s="31">
        <v>282.60629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73.900000000000006</v>
      </c>
      <c r="D72" s="40">
        <v>74.116666666666674</v>
      </c>
      <c r="E72" s="40">
        <v>73.283333333333346</v>
      </c>
      <c r="F72" s="40">
        <v>72.666666666666671</v>
      </c>
      <c r="G72" s="40">
        <v>71.833333333333343</v>
      </c>
      <c r="H72" s="40">
        <v>74.733333333333348</v>
      </c>
      <c r="I72" s="40">
        <v>75.566666666666663</v>
      </c>
      <c r="J72" s="40">
        <v>76.183333333333351</v>
      </c>
      <c r="K72" s="31">
        <v>74.95</v>
      </c>
      <c r="L72" s="31">
        <v>73.5</v>
      </c>
      <c r="M72" s="31">
        <v>19.609819999999999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23.95</v>
      </c>
      <c r="D73" s="40">
        <v>23.916666666666668</v>
      </c>
      <c r="E73" s="40">
        <v>23.433333333333337</v>
      </c>
      <c r="F73" s="40">
        <v>22.916666666666668</v>
      </c>
      <c r="G73" s="40">
        <v>22.433333333333337</v>
      </c>
      <c r="H73" s="40">
        <v>24.433333333333337</v>
      </c>
      <c r="I73" s="40">
        <v>24.916666666666664</v>
      </c>
      <c r="J73" s="40">
        <v>25.433333333333337</v>
      </c>
      <c r="K73" s="31">
        <v>24.4</v>
      </c>
      <c r="L73" s="31">
        <v>23.4</v>
      </c>
      <c r="M73" s="31">
        <v>45.717889999999997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1607</v>
      </c>
      <c r="D74" s="40">
        <v>1614.2666666666667</v>
      </c>
      <c r="E74" s="40">
        <v>1593.5333333333333</v>
      </c>
      <c r="F74" s="40">
        <v>1580.0666666666666</v>
      </c>
      <c r="G74" s="40">
        <v>1559.3333333333333</v>
      </c>
      <c r="H74" s="40">
        <v>1627.7333333333333</v>
      </c>
      <c r="I74" s="40">
        <v>1648.4666666666665</v>
      </c>
      <c r="J74" s="40">
        <v>1661.9333333333334</v>
      </c>
      <c r="K74" s="31">
        <v>1635</v>
      </c>
      <c r="L74" s="31">
        <v>1600.8</v>
      </c>
      <c r="M74" s="31">
        <v>5.2907799999999998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5877</v>
      </c>
      <c r="D75" s="40">
        <v>5895.1833333333334</v>
      </c>
      <c r="E75" s="40">
        <v>5840.3666666666668</v>
      </c>
      <c r="F75" s="40">
        <v>5803.7333333333336</v>
      </c>
      <c r="G75" s="40">
        <v>5748.916666666667</v>
      </c>
      <c r="H75" s="40">
        <v>5931.8166666666666</v>
      </c>
      <c r="I75" s="40">
        <v>5986.6333333333341</v>
      </c>
      <c r="J75" s="40">
        <v>6023.2666666666664</v>
      </c>
      <c r="K75" s="31">
        <v>5950</v>
      </c>
      <c r="L75" s="31">
        <v>5858.55</v>
      </c>
      <c r="M75" s="31">
        <v>0.18164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835.3</v>
      </c>
      <c r="D76" s="40">
        <v>835.76666666666677</v>
      </c>
      <c r="E76" s="40">
        <v>829.53333333333353</v>
      </c>
      <c r="F76" s="40">
        <v>823.76666666666677</v>
      </c>
      <c r="G76" s="40">
        <v>817.53333333333353</v>
      </c>
      <c r="H76" s="40">
        <v>841.53333333333353</v>
      </c>
      <c r="I76" s="40">
        <v>847.76666666666688</v>
      </c>
      <c r="J76" s="40">
        <v>853.53333333333353</v>
      </c>
      <c r="K76" s="31">
        <v>842</v>
      </c>
      <c r="L76" s="31">
        <v>830</v>
      </c>
      <c r="M76" s="31">
        <v>4.2543800000000003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379.8</v>
      </c>
      <c r="D77" s="40">
        <v>378.36666666666673</v>
      </c>
      <c r="E77" s="40">
        <v>373.63333333333344</v>
      </c>
      <c r="F77" s="40">
        <v>367.4666666666667</v>
      </c>
      <c r="G77" s="40">
        <v>362.73333333333341</v>
      </c>
      <c r="H77" s="40">
        <v>384.53333333333347</v>
      </c>
      <c r="I77" s="40">
        <v>389.26666666666671</v>
      </c>
      <c r="J77" s="40">
        <v>395.43333333333351</v>
      </c>
      <c r="K77" s="31">
        <v>383.1</v>
      </c>
      <c r="L77" s="31">
        <v>372.2</v>
      </c>
      <c r="M77" s="31">
        <v>2.1737700000000002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186</v>
      </c>
      <c r="D78" s="40">
        <v>183.79999999999998</v>
      </c>
      <c r="E78" s="40">
        <v>179.84999999999997</v>
      </c>
      <c r="F78" s="40">
        <v>173.7</v>
      </c>
      <c r="G78" s="40">
        <v>169.74999999999997</v>
      </c>
      <c r="H78" s="40">
        <v>189.94999999999996</v>
      </c>
      <c r="I78" s="40">
        <v>193.89999999999995</v>
      </c>
      <c r="J78" s="40">
        <v>200.04999999999995</v>
      </c>
      <c r="K78" s="31">
        <v>187.75</v>
      </c>
      <c r="L78" s="31">
        <v>177.65</v>
      </c>
      <c r="M78" s="31">
        <v>151.35709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812.05</v>
      </c>
      <c r="D79" s="40">
        <v>806.1</v>
      </c>
      <c r="E79" s="40">
        <v>797.95</v>
      </c>
      <c r="F79" s="40">
        <v>783.85</v>
      </c>
      <c r="G79" s="40">
        <v>775.7</v>
      </c>
      <c r="H79" s="40">
        <v>820.2</v>
      </c>
      <c r="I79" s="40">
        <v>828.34999999999991</v>
      </c>
      <c r="J79" s="40">
        <v>842.45</v>
      </c>
      <c r="K79" s="31">
        <v>814.25</v>
      </c>
      <c r="L79" s="31">
        <v>792</v>
      </c>
      <c r="M79" s="31">
        <v>11.84953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64</v>
      </c>
      <c r="D80" s="40">
        <v>64.516666666666666</v>
      </c>
      <c r="E80" s="40">
        <v>63.283333333333331</v>
      </c>
      <c r="F80" s="40">
        <v>62.566666666666663</v>
      </c>
      <c r="G80" s="40">
        <v>61.333333333333329</v>
      </c>
      <c r="H80" s="40">
        <v>65.233333333333334</v>
      </c>
      <c r="I80" s="40">
        <v>66.466666666666654</v>
      </c>
      <c r="J80" s="40">
        <v>67.183333333333337</v>
      </c>
      <c r="K80" s="31">
        <v>65.75</v>
      </c>
      <c r="L80" s="31">
        <v>63.8</v>
      </c>
      <c r="M80" s="31">
        <v>459.55101000000002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453.9</v>
      </c>
      <c r="D81" s="40">
        <v>452.7</v>
      </c>
      <c r="E81" s="40">
        <v>446.4</v>
      </c>
      <c r="F81" s="40">
        <v>438.9</v>
      </c>
      <c r="G81" s="40">
        <v>432.59999999999997</v>
      </c>
      <c r="H81" s="40">
        <v>460.2</v>
      </c>
      <c r="I81" s="40">
        <v>466.50000000000006</v>
      </c>
      <c r="J81" s="40">
        <v>474</v>
      </c>
      <c r="K81" s="31">
        <v>459</v>
      </c>
      <c r="L81" s="31">
        <v>445.2</v>
      </c>
      <c r="M81" s="31">
        <v>73.68974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13623.75</v>
      </c>
      <c r="D82" s="40">
        <v>13725.25</v>
      </c>
      <c r="E82" s="40">
        <v>13453.5</v>
      </c>
      <c r="F82" s="40">
        <v>13283.25</v>
      </c>
      <c r="G82" s="40">
        <v>13011.5</v>
      </c>
      <c r="H82" s="40">
        <v>13895.5</v>
      </c>
      <c r="I82" s="40">
        <v>14167.25</v>
      </c>
      <c r="J82" s="40">
        <v>14337.5</v>
      </c>
      <c r="K82" s="31">
        <v>13997</v>
      </c>
      <c r="L82" s="31">
        <v>13555</v>
      </c>
      <c r="M82" s="31">
        <v>1.627E-2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538.45000000000005</v>
      </c>
      <c r="D83" s="40">
        <v>537.48333333333335</v>
      </c>
      <c r="E83" s="40">
        <v>530.26666666666665</v>
      </c>
      <c r="F83" s="40">
        <v>522.08333333333326</v>
      </c>
      <c r="G83" s="40">
        <v>514.86666666666656</v>
      </c>
      <c r="H83" s="40">
        <v>545.66666666666674</v>
      </c>
      <c r="I83" s="40">
        <v>552.88333333333344</v>
      </c>
      <c r="J83" s="40">
        <v>561.06666666666683</v>
      </c>
      <c r="K83" s="31">
        <v>544.70000000000005</v>
      </c>
      <c r="L83" s="31">
        <v>529.29999999999995</v>
      </c>
      <c r="M83" s="31">
        <v>89.62285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411.4</v>
      </c>
      <c r="D84" s="40">
        <v>410.3</v>
      </c>
      <c r="E84" s="40">
        <v>406.20000000000005</v>
      </c>
      <c r="F84" s="40">
        <v>401.00000000000006</v>
      </c>
      <c r="G84" s="40">
        <v>396.90000000000009</v>
      </c>
      <c r="H84" s="40">
        <v>415.5</v>
      </c>
      <c r="I84" s="40">
        <v>419.6</v>
      </c>
      <c r="J84" s="40">
        <v>424.79999999999995</v>
      </c>
      <c r="K84" s="31">
        <v>414.4</v>
      </c>
      <c r="L84" s="31">
        <v>405.1</v>
      </c>
      <c r="M84" s="31">
        <v>26.497209999999999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1336.15</v>
      </c>
      <c r="D85" s="40">
        <v>1337</v>
      </c>
      <c r="E85" s="40">
        <v>1314.15</v>
      </c>
      <c r="F85" s="40">
        <v>1292.1500000000001</v>
      </c>
      <c r="G85" s="40">
        <v>1269.3000000000002</v>
      </c>
      <c r="H85" s="40">
        <v>1359</v>
      </c>
      <c r="I85" s="40">
        <v>1381.85</v>
      </c>
      <c r="J85" s="40">
        <v>1403.85</v>
      </c>
      <c r="K85" s="31">
        <v>1359.85</v>
      </c>
      <c r="L85" s="31">
        <v>1315</v>
      </c>
      <c r="M85" s="31">
        <v>0.62973999999999997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406.6</v>
      </c>
      <c r="D86" s="40">
        <v>410</v>
      </c>
      <c r="E86" s="40">
        <v>399.6</v>
      </c>
      <c r="F86" s="40">
        <v>392.6</v>
      </c>
      <c r="G86" s="40">
        <v>382.20000000000005</v>
      </c>
      <c r="H86" s="40">
        <v>417</v>
      </c>
      <c r="I86" s="40">
        <v>427.4</v>
      </c>
      <c r="J86" s="40">
        <v>434.4</v>
      </c>
      <c r="K86" s="31">
        <v>420.4</v>
      </c>
      <c r="L86" s="31">
        <v>403</v>
      </c>
      <c r="M86" s="31">
        <v>29.594909999999999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113.05</v>
      </c>
      <c r="D87" s="40">
        <v>113.66666666666667</v>
      </c>
      <c r="E87" s="40">
        <v>111.43333333333334</v>
      </c>
      <c r="F87" s="40">
        <v>109.81666666666666</v>
      </c>
      <c r="G87" s="40">
        <v>107.58333333333333</v>
      </c>
      <c r="H87" s="40">
        <v>115.28333333333335</v>
      </c>
      <c r="I87" s="40">
        <v>117.51666666666667</v>
      </c>
      <c r="J87" s="40">
        <v>119.13333333333335</v>
      </c>
      <c r="K87" s="31">
        <v>115.9</v>
      </c>
      <c r="L87" s="31">
        <v>112.05</v>
      </c>
      <c r="M87" s="31">
        <v>4.2675299999999998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5807.2</v>
      </c>
      <c r="D88" s="40">
        <v>5815.166666666667</v>
      </c>
      <c r="E88" s="40">
        <v>5755.3333333333339</v>
      </c>
      <c r="F88" s="40">
        <v>5703.4666666666672</v>
      </c>
      <c r="G88" s="40">
        <v>5643.6333333333341</v>
      </c>
      <c r="H88" s="40">
        <v>5867.0333333333338</v>
      </c>
      <c r="I88" s="40">
        <v>5926.8666666666677</v>
      </c>
      <c r="J88" s="40">
        <v>5978.7333333333336</v>
      </c>
      <c r="K88" s="31">
        <v>5875</v>
      </c>
      <c r="L88" s="31">
        <v>5763.3</v>
      </c>
      <c r="M88" s="31">
        <v>0.16248000000000001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865.05</v>
      </c>
      <c r="D89" s="40">
        <v>862.43333333333339</v>
      </c>
      <c r="E89" s="40">
        <v>854.86666666666679</v>
      </c>
      <c r="F89" s="40">
        <v>844.68333333333339</v>
      </c>
      <c r="G89" s="40">
        <v>837.11666666666679</v>
      </c>
      <c r="H89" s="40">
        <v>872.61666666666679</v>
      </c>
      <c r="I89" s="40">
        <v>880.18333333333339</v>
      </c>
      <c r="J89" s="40">
        <v>890.36666666666679</v>
      </c>
      <c r="K89" s="31">
        <v>870</v>
      </c>
      <c r="L89" s="31">
        <v>852.25</v>
      </c>
      <c r="M89" s="31">
        <v>1.0323500000000001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1286.95</v>
      </c>
      <c r="D90" s="40">
        <v>1294.1666666666667</v>
      </c>
      <c r="E90" s="40">
        <v>1274.3333333333335</v>
      </c>
      <c r="F90" s="40">
        <v>1261.7166666666667</v>
      </c>
      <c r="G90" s="40">
        <v>1241.8833333333334</v>
      </c>
      <c r="H90" s="40">
        <v>1306.7833333333335</v>
      </c>
      <c r="I90" s="40">
        <v>1326.616666666667</v>
      </c>
      <c r="J90" s="40">
        <v>1339.2333333333336</v>
      </c>
      <c r="K90" s="31">
        <v>1314</v>
      </c>
      <c r="L90" s="31">
        <v>1281.55</v>
      </c>
      <c r="M90" s="31">
        <v>0.79786999999999997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15218.5</v>
      </c>
      <c r="D91" s="40">
        <v>15208.416666666666</v>
      </c>
      <c r="E91" s="40">
        <v>15118.233333333332</v>
      </c>
      <c r="F91" s="40">
        <v>15017.966666666665</v>
      </c>
      <c r="G91" s="40">
        <v>14927.783333333331</v>
      </c>
      <c r="H91" s="40">
        <v>15308.683333333332</v>
      </c>
      <c r="I91" s="40">
        <v>15398.866666666667</v>
      </c>
      <c r="J91" s="40">
        <v>15499.133333333333</v>
      </c>
      <c r="K91" s="31">
        <v>15298.6</v>
      </c>
      <c r="L91" s="31">
        <v>15108.15</v>
      </c>
      <c r="M91" s="31">
        <v>0.22645000000000001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323.2</v>
      </c>
      <c r="D92" s="40">
        <v>327.61666666666662</v>
      </c>
      <c r="E92" s="40">
        <v>316.83333333333326</v>
      </c>
      <c r="F92" s="40">
        <v>310.46666666666664</v>
      </c>
      <c r="G92" s="40">
        <v>299.68333333333328</v>
      </c>
      <c r="H92" s="40">
        <v>333.98333333333323</v>
      </c>
      <c r="I92" s="40">
        <v>344.76666666666665</v>
      </c>
      <c r="J92" s="40">
        <v>351.13333333333321</v>
      </c>
      <c r="K92" s="31">
        <v>338.4</v>
      </c>
      <c r="L92" s="31">
        <v>321.25</v>
      </c>
      <c r="M92" s="31">
        <v>3.4712900000000002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3450.15</v>
      </c>
      <c r="D93" s="40">
        <v>3444.5833333333335</v>
      </c>
      <c r="E93" s="40">
        <v>3431.666666666667</v>
      </c>
      <c r="F93" s="40">
        <v>3413.1833333333334</v>
      </c>
      <c r="G93" s="40">
        <v>3400.2666666666669</v>
      </c>
      <c r="H93" s="40">
        <v>3463.0666666666671</v>
      </c>
      <c r="I93" s="40">
        <v>3475.983333333334</v>
      </c>
      <c r="J93" s="40">
        <v>3494.4666666666672</v>
      </c>
      <c r="K93" s="31">
        <v>3457.5</v>
      </c>
      <c r="L93" s="31">
        <v>3426.1</v>
      </c>
      <c r="M93" s="31">
        <v>2.2673100000000002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178.25</v>
      </c>
      <c r="D94" s="40">
        <v>174.95000000000002</v>
      </c>
      <c r="E94" s="40">
        <v>169.90000000000003</v>
      </c>
      <c r="F94" s="40">
        <v>161.55000000000001</v>
      </c>
      <c r="G94" s="40">
        <v>156.50000000000003</v>
      </c>
      <c r="H94" s="40">
        <v>183.30000000000004</v>
      </c>
      <c r="I94" s="40">
        <v>188.35000000000005</v>
      </c>
      <c r="J94" s="40">
        <v>196.70000000000005</v>
      </c>
      <c r="K94" s="31">
        <v>180</v>
      </c>
      <c r="L94" s="31">
        <v>166.6</v>
      </c>
      <c r="M94" s="31">
        <v>103.38618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381.15</v>
      </c>
      <c r="D95" s="40">
        <v>383.93333333333334</v>
      </c>
      <c r="E95" s="40">
        <v>377.2166666666667</v>
      </c>
      <c r="F95" s="40">
        <v>373.28333333333336</v>
      </c>
      <c r="G95" s="40">
        <v>366.56666666666672</v>
      </c>
      <c r="H95" s="40">
        <v>387.86666666666667</v>
      </c>
      <c r="I95" s="40">
        <v>394.58333333333326</v>
      </c>
      <c r="J95" s="40">
        <v>398.51666666666665</v>
      </c>
      <c r="K95" s="31">
        <v>390.65</v>
      </c>
      <c r="L95" s="31">
        <v>380</v>
      </c>
      <c r="M95" s="31">
        <v>2.6021299999999998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841.55</v>
      </c>
      <c r="D96" s="40">
        <v>838.44999999999993</v>
      </c>
      <c r="E96" s="40">
        <v>829.09999999999991</v>
      </c>
      <c r="F96" s="40">
        <v>816.65</v>
      </c>
      <c r="G96" s="40">
        <v>807.3</v>
      </c>
      <c r="H96" s="40">
        <v>850.89999999999986</v>
      </c>
      <c r="I96" s="40">
        <v>860.25</v>
      </c>
      <c r="J96" s="40">
        <v>872.69999999999982</v>
      </c>
      <c r="K96" s="31">
        <v>847.8</v>
      </c>
      <c r="L96" s="31">
        <v>826</v>
      </c>
      <c r="M96" s="31">
        <v>4.21774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3100.7</v>
      </c>
      <c r="D97" s="40">
        <v>3016.5666666666671</v>
      </c>
      <c r="E97" s="40">
        <v>2823.1333333333341</v>
      </c>
      <c r="F97" s="40">
        <v>2545.5666666666671</v>
      </c>
      <c r="G97" s="40">
        <v>2352.1333333333341</v>
      </c>
      <c r="H97" s="40">
        <v>3294.1333333333341</v>
      </c>
      <c r="I97" s="40">
        <v>3487.5666666666675</v>
      </c>
      <c r="J97" s="40">
        <v>3765.1333333333341</v>
      </c>
      <c r="K97" s="31">
        <v>3210</v>
      </c>
      <c r="L97" s="31">
        <v>2739</v>
      </c>
      <c r="M97" s="31">
        <v>10.29256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341.95</v>
      </c>
      <c r="D98" s="40">
        <v>346.48333333333329</v>
      </c>
      <c r="E98" s="40">
        <v>336.06666666666661</v>
      </c>
      <c r="F98" s="40">
        <v>330.18333333333334</v>
      </c>
      <c r="G98" s="40">
        <v>319.76666666666665</v>
      </c>
      <c r="H98" s="40">
        <v>352.36666666666656</v>
      </c>
      <c r="I98" s="40">
        <v>362.78333333333319</v>
      </c>
      <c r="J98" s="40">
        <v>368.66666666666652</v>
      </c>
      <c r="K98" s="31">
        <v>356.9</v>
      </c>
      <c r="L98" s="31">
        <v>340.6</v>
      </c>
      <c r="M98" s="31">
        <v>3.1237900000000001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639.5</v>
      </c>
      <c r="D99" s="40">
        <v>642.4666666666667</v>
      </c>
      <c r="E99" s="40">
        <v>634.03333333333342</v>
      </c>
      <c r="F99" s="40">
        <v>628.56666666666672</v>
      </c>
      <c r="G99" s="40">
        <v>620.13333333333344</v>
      </c>
      <c r="H99" s="40">
        <v>647.93333333333339</v>
      </c>
      <c r="I99" s="40">
        <v>656.36666666666679</v>
      </c>
      <c r="J99" s="40">
        <v>661.83333333333337</v>
      </c>
      <c r="K99" s="31">
        <v>650.9</v>
      </c>
      <c r="L99" s="31">
        <v>637</v>
      </c>
      <c r="M99" s="31">
        <v>36.668109999999999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533.1</v>
      </c>
      <c r="D100" s="40">
        <v>535.31666666666672</v>
      </c>
      <c r="E100" s="40">
        <v>528.73333333333346</v>
      </c>
      <c r="F100" s="40">
        <v>524.36666666666679</v>
      </c>
      <c r="G100" s="40">
        <v>517.78333333333353</v>
      </c>
      <c r="H100" s="40">
        <v>539.68333333333339</v>
      </c>
      <c r="I100" s="40">
        <v>546.26666666666665</v>
      </c>
      <c r="J100" s="40">
        <v>550.63333333333333</v>
      </c>
      <c r="K100" s="31">
        <v>541.9</v>
      </c>
      <c r="L100" s="31">
        <v>530.95000000000005</v>
      </c>
      <c r="M100" s="31">
        <v>2.3848500000000001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148.15</v>
      </c>
      <c r="D101" s="40">
        <v>148.68333333333334</v>
      </c>
      <c r="E101" s="40">
        <v>146.66666666666669</v>
      </c>
      <c r="F101" s="40">
        <v>145.18333333333334</v>
      </c>
      <c r="G101" s="40">
        <v>143.16666666666669</v>
      </c>
      <c r="H101" s="40">
        <v>150.16666666666669</v>
      </c>
      <c r="I101" s="40">
        <v>152.18333333333334</v>
      </c>
      <c r="J101" s="40">
        <v>153.66666666666669</v>
      </c>
      <c r="K101" s="31">
        <v>150.69999999999999</v>
      </c>
      <c r="L101" s="31">
        <v>147.19999999999999</v>
      </c>
      <c r="M101" s="31">
        <v>75.26446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703.45</v>
      </c>
      <c r="D102" s="40">
        <v>698.61666666666667</v>
      </c>
      <c r="E102" s="40">
        <v>686.23333333333335</v>
      </c>
      <c r="F102" s="40">
        <v>669.01666666666665</v>
      </c>
      <c r="G102" s="40">
        <v>656.63333333333333</v>
      </c>
      <c r="H102" s="40">
        <v>715.83333333333337</v>
      </c>
      <c r="I102" s="40">
        <v>728.21666666666681</v>
      </c>
      <c r="J102" s="40">
        <v>745.43333333333339</v>
      </c>
      <c r="K102" s="31">
        <v>711</v>
      </c>
      <c r="L102" s="31">
        <v>681.4</v>
      </c>
      <c r="M102" s="31">
        <v>2.5360999999999998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528.95000000000005</v>
      </c>
      <c r="D103" s="40">
        <v>531.78333333333342</v>
      </c>
      <c r="E103" s="40">
        <v>523.61666666666679</v>
      </c>
      <c r="F103" s="40">
        <v>518.28333333333342</v>
      </c>
      <c r="G103" s="40">
        <v>510.11666666666679</v>
      </c>
      <c r="H103" s="40">
        <v>537.11666666666679</v>
      </c>
      <c r="I103" s="40">
        <v>545.28333333333353</v>
      </c>
      <c r="J103" s="40">
        <v>550.61666666666679</v>
      </c>
      <c r="K103" s="31">
        <v>539.95000000000005</v>
      </c>
      <c r="L103" s="31">
        <v>526.45000000000005</v>
      </c>
      <c r="M103" s="31">
        <v>0.20749000000000001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636.04999999999995</v>
      </c>
      <c r="D104" s="40">
        <v>638.80000000000007</v>
      </c>
      <c r="E104" s="40">
        <v>623.60000000000014</v>
      </c>
      <c r="F104" s="40">
        <v>611.15000000000009</v>
      </c>
      <c r="G104" s="40">
        <v>595.95000000000016</v>
      </c>
      <c r="H104" s="40">
        <v>651.25000000000011</v>
      </c>
      <c r="I104" s="40">
        <v>666.45000000000016</v>
      </c>
      <c r="J104" s="40">
        <v>678.90000000000009</v>
      </c>
      <c r="K104" s="31">
        <v>654</v>
      </c>
      <c r="L104" s="31">
        <v>626.35</v>
      </c>
      <c r="M104" s="31">
        <v>1.60639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143.44999999999999</v>
      </c>
      <c r="D105" s="40">
        <v>143.38333333333333</v>
      </c>
      <c r="E105" s="40">
        <v>142.66666666666666</v>
      </c>
      <c r="F105" s="40">
        <v>141.88333333333333</v>
      </c>
      <c r="G105" s="40">
        <v>141.16666666666666</v>
      </c>
      <c r="H105" s="40">
        <v>144.16666666666666</v>
      </c>
      <c r="I105" s="40">
        <v>144.88333333333335</v>
      </c>
      <c r="J105" s="40">
        <v>145.66666666666666</v>
      </c>
      <c r="K105" s="31">
        <v>144.1</v>
      </c>
      <c r="L105" s="31">
        <v>142.6</v>
      </c>
      <c r="M105" s="31">
        <v>3.6168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1425.45</v>
      </c>
      <c r="D106" s="40">
        <v>1429.95</v>
      </c>
      <c r="E106" s="40">
        <v>1410.9</v>
      </c>
      <c r="F106" s="40">
        <v>1396.3500000000001</v>
      </c>
      <c r="G106" s="40">
        <v>1377.3000000000002</v>
      </c>
      <c r="H106" s="40">
        <v>1444.5</v>
      </c>
      <c r="I106" s="40">
        <v>1463.5499999999997</v>
      </c>
      <c r="J106" s="40">
        <v>1478.1</v>
      </c>
      <c r="K106" s="31">
        <v>1449</v>
      </c>
      <c r="L106" s="31">
        <v>1415.4</v>
      </c>
      <c r="M106" s="31">
        <v>2.5533299999999999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24.7</v>
      </c>
      <c r="D107" s="40">
        <v>24.816666666666666</v>
      </c>
      <c r="E107" s="40">
        <v>24.433333333333334</v>
      </c>
      <c r="F107" s="40">
        <v>24.166666666666668</v>
      </c>
      <c r="G107" s="40">
        <v>23.783333333333335</v>
      </c>
      <c r="H107" s="40">
        <v>25.083333333333332</v>
      </c>
      <c r="I107" s="40">
        <v>25.466666666666665</v>
      </c>
      <c r="J107" s="40">
        <v>25.733333333333331</v>
      </c>
      <c r="K107" s="31">
        <v>25.2</v>
      </c>
      <c r="L107" s="31">
        <v>24.55</v>
      </c>
      <c r="M107" s="31">
        <v>85.515079999999998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1537.45</v>
      </c>
      <c r="D108" s="40">
        <v>1487.1666666666667</v>
      </c>
      <c r="E108" s="40">
        <v>1395.3333333333335</v>
      </c>
      <c r="F108" s="40">
        <v>1253.2166666666667</v>
      </c>
      <c r="G108" s="40">
        <v>1161.3833333333334</v>
      </c>
      <c r="H108" s="40">
        <v>1629.2833333333335</v>
      </c>
      <c r="I108" s="40">
        <v>1721.116666666667</v>
      </c>
      <c r="J108" s="40">
        <v>1863.2333333333336</v>
      </c>
      <c r="K108" s="31">
        <v>1579</v>
      </c>
      <c r="L108" s="31">
        <v>1345.05</v>
      </c>
      <c r="M108" s="31">
        <v>47.628779999999999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420.7</v>
      </c>
      <c r="D109" s="40">
        <v>418.2</v>
      </c>
      <c r="E109" s="40">
        <v>414.4</v>
      </c>
      <c r="F109" s="40">
        <v>408.09999999999997</v>
      </c>
      <c r="G109" s="40">
        <v>404.29999999999995</v>
      </c>
      <c r="H109" s="40">
        <v>424.5</v>
      </c>
      <c r="I109" s="40">
        <v>428.30000000000007</v>
      </c>
      <c r="J109" s="40">
        <v>434.6</v>
      </c>
      <c r="K109" s="31">
        <v>422</v>
      </c>
      <c r="L109" s="31">
        <v>411.9</v>
      </c>
      <c r="M109" s="31">
        <v>2.8587199999999999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719.55</v>
      </c>
      <c r="D110" s="40">
        <v>721.85</v>
      </c>
      <c r="E110" s="40">
        <v>707.7</v>
      </c>
      <c r="F110" s="40">
        <v>695.85</v>
      </c>
      <c r="G110" s="40">
        <v>681.7</v>
      </c>
      <c r="H110" s="40">
        <v>733.7</v>
      </c>
      <c r="I110" s="40">
        <v>747.84999999999991</v>
      </c>
      <c r="J110" s="40">
        <v>759.7</v>
      </c>
      <c r="K110" s="31">
        <v>736</v>
      </c>
      <c r="L110" s="31">
        <v>710</v>
      </c>
      <c r="M110" s="31">
        <v>6.8220299999999998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4430.8</v>
      </c>
      <c r="D111" s="40">
        <v>4448.8166666666666</v>
      </c>
      <c r="E111" s="40">
        <v>4373.2333333333336</v>
      </c>
      <c r="F111" s="40">
        <v>4315.666666666667</v>
      </c>
      <c r="G111" s="40">
        <v>4240.0833333333339</v>
      </c>
      <c r="H111" s="40">
        <v>4506.3833333333332</v>
      </c>
      <c r="I111" s="40">
        <v>4581.9666666666672</v>
      </c>
      <c r="J111" s="40">
        <v>4639.5333333333328</v>
      </c>
      <c r="K111" s="31">
        <v>4524.3999999999996</v>
      </c>
      <c r="L111" s="31">
        <v>4391.25</v>
      </c>
      <c r="M111" s="31">
        <v>9.6140000000000003E-2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178.05</v>
      </c>
      <c r="D112" s="40">
        <v>178.28333333333333</v>
      </c>
      <c r="E112" s="40">
        <v>175.76666666666665</v>
      </c>
      <c r="F112" s="40">
        <v>173.48333333333332</v>
      </c>
      <c r="G112" s="40">
        <v>170.96666666666664</v>
      </c>
      <c r="H112" s="40">
        <v>180.56666666666666</v>
      </c>
      <c r="I112" s="40">
        <v>183.08333333333337</v>
      </c>
      <c r="J112" s="40">
        <v>185.36666666666667</v>
      </c>
      <c r="K112" s="31">
        <v>180.8</v>
      </c>
      <c r="L112" s="31">
        <v>176</v>
      </c>
      <c r="M112" s="31">
        <v>4.33751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304.60000000000002</v>
      </c>
      <c r="D113" s="40">
        <v>304.2166666666667</v>
      </c>
      <c r="E113" s="40">
        <v>299.38333333333338</v>
      </c>
      <c r="F113" s="40">
        <v>294.16666666666669</v>
      </c>
      <c r="G113" s="40">
        <v>289.33333333333337</v>
      </c>
      <c r="H113" s="40">
        <v>309.43333333333339</v>
      </c>
      <c r="I113" s="40">
        <v>314.26666666666665</v>
      </c>
      <c r="J113" s="40">
        <v>319.48333333333341</v>
      </c>
      <c r="K113" s="31">
        <v>309.05</v>
      </c>
      <c r="L113" s="31">
        <v>299</v>
      </c>
      <c r="M113" s="31">
        <v>12.775829999999999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659.6</v>
      </c>
      <c r="D114" s="40">
        <v>653.7833333333333</v>
      </c>
      <c r="E114" s="40">
        <v>638.46666666666658</v>
      </c>
      <c r="F114" s="40">
        <v>617.33333333333326</v>
      </c>
      <c r="G114" s="40">
        <v>602.01666666666654</v>
      </c>
      <c r="H114" s="40">
        <v>674.91666666666663</v>
      </c>
      <c r="I114" s="40">
        <v>690.23333333333323</v>
      </c>
      <c r="J114" s="40">
        <v>711.36666666666667</v>
      </c>
      <c r="K114" s="31">
        <v>669.1</v>
      </c>
      <c r="L114" s="31">
        <v>632.65</v>
      </c>
      <c r="M114" s="31">
        <v>2.2470699999999999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506.5</v>
      </c>
      <c r="D115" s="40">
        <v>508.9666666666667</v>
      </c>
      <c r="E115" s="40">
        <v>501.53333333333342</v>
      </c>
      <c r="F115" s="40">
        <v>496.56666666666672</v>
      </c>
      <c r="G115" s="40">
        <v>489.13333333333344</v>
      </c>
      <c r="H115" s="40">
        <v>513.93333333333339</v>
      </c>
      <c r="I115" s="40">
        <v>521.36666666666679</v>
      </c>
      <c r="J115" s="40">
        <v>526.33333333333337</v>
      </c>
      <c r="K115" s="31">
        <v>516.4</v>
      </c>
      <c r="L115" s="31">
        <v>504</v>
      </c>
      <c r="M115" s="31">
        <v>27.295570000000001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974</v>
      </c>
      <c r="D116" s="40">
        <v>976.2833333333333</v>
      </c>
      <c r="E116" s="40">
        <v>968.96666666666658</v>
      </c>
      <c r="F116" s="40">
        <v>963.93333333333328</v>
      </c>
      <c r="G116" s="40">
        <v>956.61666666666656</v>
      </c>
      <c r="H116" s="40">
        <v>981.31666666666661</v>
      </c>
      <c r="I116" s="40">
        <v>988.63333333333321</v>
      </c>
      <c r="J116" s="40">
        <v>993.66666666666663</v>
      </c>
      <c r="K116" s="31">
        <v>983.6</v>
      </c>
      <c r="L116" s="31">
        <v>971.25</v>
      </c>
      <c r="M116" s="31">
        <v>8.5434699999999992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158.65</v>
      </c>
      <c r="D117" s="40">
        <v>159.04999999999998</v>
      </c>
      <c r="E117" s="40">
        <v>157.09999999999997</v>
      </c>
      <c r="F117" s="40">
        <v>155.54999999999998</v>
      </c>
      <c r="G117" s="40">
        <v>153.59999999999997</v>
      </c>
      <c r="H117" s="40">
        <v>160.59999999999997</v>
      </c>
      <c r="I117" s="40">
        <v>162.54999999999995</v>
      </c>
      <c r="J117" s="40">
        <v>164.09999999999997</v>
      </c>
      <c r="K117" s="31">
        <v>161</v>
      </c>
      <c r="L117" s="31">
        <v>157.5</v>
      </c>
      <c r="M117" s="31">
        <v>26.257770000000001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144.44999999999999</v>
      </c>
      <c r="D118" s="40">
        <v>144.95000000000002</v>
      </c>
      <c r="E118" s="40">
        <v>143.50000000000003</v>
      </c>
      <c r="F118" s="40">
        <v>142.55000000000001</v>
      </c>
      <c r="G118" s="40">
        <v>141.10000000000002</v>
      </c>
      <c r="H118" s="40">
        <v>145.90000000000003</v>
      </c>
      <c r="I118" s="40">
        <v>147.35000000000002</v>
      </c>
      <c r="J118" s="40">
        <v>148.30000000000004</v>
      </c>
      <c r="K118" s="31">
        <v>146.4</v>
      </c>
      <c r="L118" s="31">
        <v>144</v>
      </c>
      <c r="M118" s="31">
        <v>51.587380000000003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380.7</v>
      </c>
      <c r="D119" s="40">
        <v>382.40000000000003</v>
      </c>
      <c r="E119" s="40">
        <v>378.30000000000007</v>
      </c>
      <c r="F119" s="40">
        <v>375.90000000000003</v>
      </c>
      <c r="G119" s="40">
        <v>371.80000000000007</v>
      </c>
      <c r="H119" s="40">
        <v>384.80000000000007</v>
      </c>
      <c r="I119" s="40">
        <v>388.90000000000009</v>
      </c>
      <c r="J119" s="40">
        <v>391.30000000000007</v>
      </c>
      <c r="K119" s="31">
        <v>386.5</v>
      </c>
      <c r="L119" s="31">
        <v>380</v>
      </c>
      <c r="M119" s="31">
        <v>2.0315699999999999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4544.45</v>
      </c>
      <c r="D120" s="40">
        <v>4570.8166666666666</v>
      </c>
      <c r="E120" s="40">
        <v>4478.6333333333332</v>
      </c>
      <c r="F120" s="40">
        <v>4412.8166666666666</v>
      </c>
      <c r="G120" s="40">
        <v>4320.6333333333332</v>
      </c>
      <c r="H120" s="40">
        <v>4636.6333333333332</v>
      </c>
      <c r="I120" s="40">
        <v>4728.8166666666657</v>
      </c>
      <c r="J120" s="40">
        <v>4794.6333333333332</v>
      </c>
      <c r="K120" s="31">
        <v>4663</v>
      </c>
      <c r="L120" s="31">
        <v>4505</v>
      </c>
      <c r="M120" s="31">
        <v>3.48508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1753.3</v>
      </c>
      <c r="D121" s="40">
        <v>1748.2666666666667</v>
      </c>
      <c r="E121" s="40">
        <v>1737.8333333333333</v>
      </c>
      <c r="F121" s="40">
        <v>1722.3666666666666</v>
      </c>
      <c r="G121" s="40">
        <v>1711.9333333333332</v>
      </c>
      <c r="H121" s="40">
        <v>1763.7333333333333</v>
      </c>
      <c r="I121" s="40">
        <v>1774.1666666666667</v>
      </c>
      <c r="J121" s="40">
        <v>1789.6333333333334</v>
      </c>
      <c r="K121" s="31">
        <v>1758.7</v>
      </c>
      <c r="L121" s="31">
        <v>1732.8</v>
      </c>
      <c r="M121" s="31">
        <v>2.2404500000000001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3446.5</v>
      </c>
      <c r="D122" s="40">
        <v>3441.5166666666664</v>
      </c>
      <c r="E122" s="40">
        <v>3353.0333333333328</v>
      </c>
      <c r="F122" s="40">
        <v>3259.5666666666666</v>
      </c>
      <c r="G122" s="40">
        <v>3171.083333333333</v>
      </c>
      <c r="H122" s="40">
        <v>3534.9833333333327</v>
      </c>
      <c r="I122" s="40">
        <v>3623.4666666666662</v>
      </c>
      <c r="J122" s="40">
        <v>3716.9333333333325</v>
      </c>
      <c r="K122" s="31">
        <v>3530</v>
      </c>
      <c r="L122" s="31">
        <v>3348.05</v>
      </c>
      <c r="M122" s="31">
        <v>6.2679499999999999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658</v>
      </c>
      <c r="D123" s="40">
        <v>658.18333333333328</v>
      </c>
      <c r="E123" s="40">
        <v>651.81666666666661</v>
      </c>
      <c r="F123" s="40">
        <v>645.63333333333333</v>
      </c>
      <c r="G123" s="40">
        <v>639.26666666666665</v>
      </c>
      <c r="H123" s="40">
        <v>664.36666666666656</v>
      </c>
      <c r="I123" s="40">
        <v>670.73333333333312</v>
      </c>
      <c r="J123" s="40">
        <v>676.91666666666652</v>
      </c>
      <c r="K123" s="31">
        <v>664.55</v>
      </c>
      <c r="L123" s="31">
        <v>652</v>
      </c>
      <c r="M123" s="31">
        <v>14.093730000000001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870</v>
      </c>
      <c r="D124" s="40">
        <v>868.86666666666667</v>
      </c>
      <c r="E124" s="40">
        <v>856.0333333333333</v>
      </c>
      <c r="F124" s="40">
        <v>842.06666666666661</v>
      </c>
      <c r="G124" s="40">
        <v>829.23333333333323</v>
      </c>
      <c r="H124" s="40">
        <v>882.83333333333337</v>
      </c>
      <c r="I124" s="40">
        <v>895.66666666666663</v>
      </c>
      <c r="J124" s="40">
        <v>909.63333333333344</v>
      </c>
      <c r="K124" s="31">
        <v>881.7</v>
      </c>
      <c r="L124" s="31">
        <v>854.9</v>
      </c>
      <c r="M124" s="31">
        <v>2.5511300000000001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717.8</v>
      </c>
      <c r="D125" s="40">
        <v>724.5333333333333</v>
      </c>
      <c r="E125" s="40">
        <v>708.26666666666665</v>
      </c>
      <c r="F125" s="40">
        <v>698.73333333333335</v>
      </c>
      <c r="G125" s="40">
        <v>682.4666666666667</v>
      </c>
      <c r="H125" s="40">
        <v>734.06666666666661</v>
      </c>
      <c r="I125" s="40">
        <v>750.33333333333326</v>
      </c>
      <c r="J125" s="40">
        <v>759.86666666666656</v>
      </c>
      <c r="K125" s="31">
        <v>740.8</v>
      </c>
      <c r="L125" s="31">
        <v>715</v>
      </c>
      <c r="M125" s="31">
        <v>0.52417000000000002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465.35</v>
      </c>
      <c r="D126" s="40">
        <v>467.4666666666667</v>
      </c>
      <c r="E126" s="40">
        <v>457.93333333333339</v>
      </c>
      <c r="F126" s="40">
        <v>450.51666666666671</v>
      </c>
      <c r="G126" s="40">
        <v>440.98333333333341</v>
      </c>
      <c r="H126" s="40">
        <v>474.88333333333338</v>
      </c>
      <c r="I126" s="40">
        <v>484.41666666666669</v>
      </c>
      <c r="J126" s="40">
        <v>491.83333333333337</v>
      </c>
      <c r="K126" s="31">
        <v>477</v>
      </c>
      <c r="L126" s="31">
        <v>460.05</v>
      </c>
      <c r="M126" s="31">
        <v>12.521190000000001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861.6</v>
      </c>
      <c r="D127" s="40">
        <v>858.2166666666667</v>
      </c>
      <c r="E127" s="40">
        <v>849.58333333333337</v>
      </c>
      <c r="F127" s="40">
        <v>837.56666666666672</v>
      </c>
      <c r="G127" s="40">
        <v>828.93333333333339</v>
      </c>
      <c r="H127" s="40">
        <v>870.23333333333335</v>
      </c>
      <c r="I127" s="40">
        <v>878.86666666666656</v>
      </c>
      <c r="J127" s="40">
        <v>890.88333333333333</v>
      </c>
      <c r="K127" s="31">
        <v>866.85</v>
      </c>
      <c r="L127" s="31">
        <v>846.2</v>
      </c>
      <c r="M127" s="31">
        <v>7.5311599999999999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1014.2</v>
      </c>
      <c r="D128" s="40">
        <v>1019.7333333333332</v>
      </c>
      <c r="E128" s="40">
        <v>994.46666666666647</v>
      </c>
      <c r="F128" s="40">
        <v>974.73333333333323</v>
      </c>
      <c r="G128" s="40">
        <v>949.46666666666647</v>
      </c>
      <c r="H128" s="40">
        <v>1039.4666666666665</v>
      </c>
      <c r="I128" s="40">
        <v>1064.7333333333331</v>
      </c>
      <c r="J128" s="40">
        <v>1084.4666666666665</v>
      </c>
      <c r="K128" s="31">
        <v>1045</v>
      </c>
      <c r="L128" s="31">
        <v>1000</v>
      </c>
      <c r="M128" s="31">
        <v>7.4088000000000003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106.4</v>
      </c>
      <c r="D129" s="40">
        <v>107.15000000000002</v>
      </c>
      <c r="E129" s="40">
        <v>105.40000000000003</v>
      </c>
      <c r="F129" s="40">
        <v>104.40000000000002</v>
      </c>
      <c r="G129" s="40">
        <v>102.65000000000003</v>
      </c>
      <c r="H129" s="40">
        <v>108.15000000000003</v>
      </c>
      <c r="I129" s="40">
        <v>109.9</v>
      </c>
      <c r="J129" s="40">
        <v>110.90000000000003</v>
      </c>
      <c r="K129" s="31">
        <v>108.9</v>
      </c>
      <c r="L129" s="31">
        <v>106.15</v>
      </c>
      <c r="M129" s="31">
        <v>10.224919999999999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1052.8</v>
      </c>
      <c r="D130" s="40">
        <v>1091</v>
      </c>
      <c r="E130" s="40">
        <v>982</v>
      </c>
      <c r="F130" s="40">
        <v>911.2</v>
      </c>
      <c r="G130" s="40">
        <v>802.2</v>
      </c>
      <c r="H130" s="40">
        <v>1161.8</v>
      </c>
      <c r="I130" s="40">
        <v>1270.8</v>
      </c>
      <c r="J130" s="40">
        <v>1341.6</v>
      </c>
      <c r="K130" s="31">
        <v>1200</v>
      </c>
      <c r="L130" s="31">
        <v>1020.2</v>
      </c>
      <c r="M130" s="31">
        <v>34.387450000000001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331.25</v>
      </c>
      <c r="D131" s="40">
        <v>331.5</v>
      </c>
      <c r="E131" s="40">
        <v>324.2</v>
      </c>
      <c r="F131" s="40">
        <v>317.14999999999998</v>
      </c>
      <c r="G131" s="40">
        <v>309.84999999999997</v>
      </c>
      <c r="H131" s="40">
        <v>338.55</v>
      </c>
      <c r="I131" s="40">
        <v>345.84999999999997</v>
      </c>
      <c r="J131" s="40">
        <v>352.90000000000003</v>
      </c>
      <c r="K131" s="31">
        <v>338.8</v>
      </c>
      <c r="L131" s="31">
        <v>324.45</v>
      </c>
      <c r="M131" s="31">
        <v>236.22887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588.79999999999995</v>
      </c>
      <c r="D132" s="40">
        <v>584.93333333333328</v>
      </c>
      <c r="E132" s="40">
        <v>579.86666666666656</v>
      </c>
      <c r="F132" s="40">
        <v>570.93333333333328</v>
      </c>
      <c r="G132" s="40">
        <v>565.86666666666656</v>
      </c>
      <c r="H132" s="40">
        <v>593.86666666666656</v>
      </c>
      <c r="I132" s="40">
        <v>598.93333333333339</v>
      </c>
      <c r="J132" s="40">
        <v>607.86666666666656</v>
      </c>
      <c r="K132" s="31">
        <v>590</v>
      </c>
      <c r="L132" s="31">
        <v>576</v>
      </c>
      <c r="M132" s="31">
        <v>19.53706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2227.1999999999998</v>
      </c>
      <c r="D133" s="40">
        <v>2238.2666666666664</v>
      </c>
      <c r="E133" s="40">
        <v>2194.1833333333329</v>
      </c>
      <c r="F133" s="40">
        <v>2161.1666666666665</v>
      </c>
      <c r="G133" s="40">
        <v>2117.083333333333</v>
      </c>
      <c r="H133" s="40">
        <v>2271.2833333333328</v>
      </c>
      <c r="I133" s="40">
        <v>2315.3666666666668</v>
      </c>
      <c r="J133" s="40">
        <v>2348.3833333333328</v>
      </c>
      <c r="K133" s="31">
        <v>2282.35</v>
      </c>
      <c r="L133" s="31">
        <v>2205.25</v>
      </c>
      <c r="M133" s="31">
        <v>1.7212099999999999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1958.05</v>
      </c>
      <c r="D134" s="40">
        <v>1955.7333333333333</v>
      </c>
      <c r="E134" s="40">
        <v>1940.7666666666667</v>
      </c>
      <c r="F134" s="40">
        <v>1923.4833333333333</v>
      </c>
      <c r="G134" s="40">
        <v>1908.5166666666667</v>
      </c>
      <c r="H134" s="40">
        <v>1973.0166666666667</v>
      </c>
      <c r="I134" s="40">
        <v>1987.9833333333333</v>
      </c>
      <c r="J134" s="40">
        <v>2005.2666666666667</v>
      </c>
      <c r="K134" s="31">
        <v>1970.7</v>
      </c>
      <c r="L134" s="31">
        <v>1938.45</v>
      </c>
      <c r="M134" s="31">
        <v>6.2324200000000003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180.1</v>
      </c>
      <c r="D135" s="40">
        <v>181.56666666666669</v>
      </c>
      <c r="E135" s="40">
        <v>177.83333333333337</v>
      </c>
      <c r="F135" s="40">
        <v>175.56666666666669</v>
      </c>
      <c r="G135" s="40">
        <v>171.83333333333337</v>
      </c>
      <c r="H135" s="40">
        <v>183.83333333333337</v>
      </c>
      <c r="I135" s="40">
        <v>187.56666666666666</v>
      </c>
      <c r="J135" s="40">
        <v>189.83333333333337</v>
      </c>
      <c r="K135" s="31">
        <v>185.3</v>
      </c>
      <c r="L135" s="31">
        <v>179.3</v>
      </c>
      <c r="M135" s="31">
        <v>17.842559999999999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211.3</v>
      </c>
      <c r="D136" s="40">
        <v>210.25</v>
      </c>
      <c r="E136" s="40">
        <v>208.05</v>
      </c>
      <c r="F136" s="40">
        <v>204.8</v>
      </c>
      <c r="G136" s="40">
        <v>202.60000000000002</v>
      </c>
      <c r="H136" s="40">
        <v>213.5</v>
      </c>
      <c r="I136" s="40">
        <v>215.7</v>
      </c>
      <c r="J136" s="40">
        <v>218.95</v>
      </c>
      <c r="K136" s="31">
        <v>212.45</v>
      </c>
      <c r="L136" s="31">
        <v>207</v>
      </c>
      <c r="M136" s="31">
        <v>13.6479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998.3</v>
      </c>
      <c r="D137" s="40">
        <v>996.73333333333323</v>
      </c>
      <c r="E137" s="40">
        <v>981.46666666666647</v>
      </c>
      <c r="F137" s="40">
        <v>964.63333333333321</v>
      </c>
      <c r="G137" s="40">
        <v>949.36666666666645</v>
      </c>
      <c r="H137" s="40">
        <v>1013.5666666666665</v>
      </c>
      <c r="I137" s="40">
        <v>1028.833333333333</v>
      </c>
      <c r="J137" s="40">
        <v>1045.6666666666665</v>
      </c>
      <c r="K137" s="31">
        <v>1012</v>
      </c>
      <c r="L137" s="31">
        <v>979.9</v>
      </c>
      <c r="M137" s="31">
        <v>1.25214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577.95000000000005</v>
      </c>
      <c r="D138" s="40">
        <v>576.9</v>
      </c>
      <c r="E138" s="40">
        <v>570.04999999999995</v>
      </c>
      <c r="F138" s="40">
        <v>562.15</v>
      </c>
      <c r="G138" s="40">
        <v>555.29999999999995</v>
      </c>
      <c r="H138" s="40">
        <v>584.79999999999995</v>
      </c>
      <c r="I138" s="40">
        <v>591.65000000000009</v>
      </c>
      <c r="J138" s="40">
        <v>599.54999999999995</v>
      </c>
      <c r="K138" s="31">
        <v>583.75</v>
      </c>
      <c r="L138" s="31">
        <v>569</v>
      </c>
      <c r="M138" s="31">
        <v>4.2779299999999996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14.45</v>
      </c>
      <c r="D139" s="40">
        <v>14.516666666666666</v>
      </c>
      <c r="E139" s="40">
        <v>14.083333333333332</v>
      </c>
      <c r="F139" s="40">
        <v>13.716666666666667</v>
      </c>
      <c r="G139" s="40">
        <v>13.283333333333333</v>
      </c>
      <c r="H139" s="40">
        <v>14.883333333333331</v>
      </c>
      <c r="I139" s="40">
        <v>15.316666666666665</v>
      </c>
      <c r="J139" s="40">
        <v>15.68333333333333</v>
      </c>
      <c r="K139" s="31">
        <v>14.95</v>
      </c>
      <c r="L139" s="31">
        <v>14.15</v>
      </c>
      <c r="M139" s="31">
        <v>100.28892999999999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228.8</v>
      </c>
      <c r="D140" s="40">
        <v>223.9</v>
      </c>
      <c r="E140" s="40">
        <v>215</v>
      </c>
      <c r="F140" s="40">
        <v>201.2</v>
      </c>
      <c r="G140" s="40">
        <v>192.29999999999998</v>
      </c>
      <c r="H140" s="40">
        <v>237.70000000000002</v>
      </c>
      <c r="I140" s="40">
        <v>246.60000000000005</v>
      </c>
      <c r="J140" s="40">
        <v>260.40000000000003</v>
      </c>
      <c r="K140" s="31">
        <v>232.8</v>
      </c>
      <c r="L140" s="31">
        <v>210.1</v>
      </c>
      <c r="M140" s="31">
        <v>44.22034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4807.45</v>
      </c>
      <c r="D141" s="40">
        <v>4791.9000000000005</v>
      </c>
      <c r="E141" s="40">
        <v>4751.1000000000013</v>
      </c>
      <c r="F141" s="40">
        <v>4694.7500000000009</v>
      </c>
      <c r="G141" s="40">
        <v>4653.9500000000016</v>
      </c>
      <c r="H141" s="40">
        <v>4848.2500000000009</v>
      </c>
      <c r="I141" s="40">
        <v>4889.05</v>
      </c>
      <c r="J141" s="40">
        <v>4945.4000000000005</v>
      </c>
      <c r="K141" s="31">
        <v>4832.7</v>
      </c>
      <c r="L141" s="31">
        <v>4735.55</v>
      </c>
      <c r="M141" s="31">
        <v>4.9315499999999997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4562.3999999999996</v>
      </c>
      <c r="D142" s="40">
        <v>4580.45</v>
      </c>
      <c r="E142" s="40">
        <v>4511.95</v>
      </c>
      <c r="F142" s="40">
        <v>4461.5</v>
      </c>
      <c r="G142" s="40">
        <v>4393</v>
      </c>
      <c r="H142" s="40">
        <v>4630.8999999999996</v>
      </c>
      <c r="I142" s="40">
        <v>4699.3999999999996</v>
      </c>
      <c r="J142" s="40">
        <v>4749.8499999999995</v>
      </c>
      <c r="K142" s="31">
        <v>4648.95</v>
      </c>
      <c r="L142" s="31">
        <v>4530</v>
      </c>
      <c r="M142" s="31">
        <v>1.8485100000000001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3451.45</v>
      </c>
      <c r="D143" s="40">
        <v>3439.4833333333336</v>
      </c>
      <c r="E143" s="40">
        <v>3374.9666666666672</v>
      </c>
      <c r="F143" s="40">
        <v>3298.4833333333336</v>
      </c>
      <c r="G143" s="40">
        <v>3233.9666666666672</v>
      </c>
      <c r="H143" s="40">
        <v>3515.9666666666672</v>
      </c>
      <c r="I143" s="40">
        <v>3580.4833333333336</v>
      </c>
      <c r="J143" s="40">
        <v>3656.9666666666672</v>
      </c>
      <c r="K143" s="31">
        <v>3504</v>
      </c>
      <c r="L143" s="31">
        <v>3363</v>
      </c>
      <c r="M143" s="31">
        <v>1.8787499999999999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5419.35</v>
      </c>
      <c r="D144" s="40">
        <v>5415.4833333333336</v>
      </c>
      <c r="E144" s="40">
        <v>5385.9666666666672</v>
      </c>
      <c r="F144" s="40">
        <v>5352.5833333333339</v>
      </c>
      <c r="G144" s="40">
        <v>5323.0666666666675</v>
      </c>
      <c r="H144" s="40">
        <v>5448.8666666666668</v>
      </c>
      <c r="I144" s="40">
        <v>5478.3833333333332</v>
      </c>
      <c r="J144" s="40">
        <v>5511.7666666666664</v>
      </c>
      <c r="K144" s="31">
        <v>5445</v>
      </c>
      <c r="L144" s="31">
        <v>5382.1</v>
      </c>
      <c r="M144" s="31">
        <v>2.4085800000000002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418.2</v>
      </c>
      <c r="D145" s="40">
        <v>417.7833333333333</v>
      </c>
      <c r="E145" s="40">
        <v>411.56666666666661</v>
      </c>
      <c r="F145" s="40">
        <v>404.93333333333328</v>
      </c>
      <c r="G145" s="40">
        <v>398.71666666666658</v>
      </c>
      <c r="H145" s="40">
        <v>424.41666666666663</v>
      </c>
      <c r="I145" s="40">
        <v>430.63333333333333</v>
      </c>
      <c r="J145" s="40">
        <v>437.26666666666665</v>
      </c>
      <c r="K145" s="31">
        <v>424</v>
      </c>
      <c r="L145" s="31">
        <v>411.15</v>
      </c>
      <c r="M145" s="31">
        <v>6.01708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113.9</v>
      </c>
      <c r="D146" s="40">
        <v>114.60000000000001</v>
      </c>
      <c r="E146" s="40">
        <v>112.50000000000001</v>
      </c>
      <c r="F146" s="40">
        <v>111.10000000000001</v>
      </c>
      <c r="G146" s="40">
        <v>109.00000000000001</v>
      </c>
      <c r="H146" s="40">
        <v>116.00000000000001</v>
      </c>
      <c r="I146" s="40">
        <v>118.10000000000001</v>
      </c>
      <c r="J146" s="40">
        <v>119.50000000000001</v>
      </c>
      <c r="K146" s="31">
        <v>116.7</v>
      </c>
      <c r="L146" s="31">
        <v>113.2</v>
      </c>
      <c r="M146" s="31">
        <v>6.9197199999999999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246.65</v>
      </c>
      <c r="D147" s="40">
        <v>248.86666666666667</v>
      </c>
      <c r="E147" s="40">
        <v>241.78333333333336</v>
      </c>
      <c r="F147" s="40">
        <v>236.91666666666669</v>
      </c>
      <c r="G147" s="40">
        <v>229.83333333333337</v>
      </c>
      <c r="H147" s="40">
        <v>253.73333333333335</v>
      </c>
      <c r="I147" s="40">
        <v>260.81666666666666</v>
      </c>
      <c r="J147" s="40">
        <v>265.68333333333334</v>
      </c>
      <c r="K147" s="31">
        <v>255.95</v>
      </c>
      <c r="L147" s="31">
        <v>244</v>
      </c>
      <c r="M147" s="31">
        <v>3.9004099999999999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92.95</v>
      </c>
      <c r="D148" s="40">
        <v>92.483333333333348</v>
      </c>
      <c r="E148" s="40">
        <v>89.816666666666691</v>
      </c>
      <c r="F148" s="40">
        <v>86.683333333333337</v>
      </c>
      <c r="G148" s="40">
        <v>84.01666666666668</v>
      </c>
      <c r="H148" s="40">
        <v>95.616666666666703</v>
      </c>
      <c r="I148" s="40">
        <v>98.28333333333336</v>
      </c>
      <c r="J148" s="40">
        <v>101.41666666666671</v>
      </c>
      <c r="K148" s="31">
        <v>95.15</v>
      </c>
      <c r="L148" s="31">
        <v>89.35</v>
      </c>
      <c r="M148" s="31">
        <v>89.352680000000007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2579.75</v>
      </c>
      <c r="D149" s="40">
        <v>2589.3333333333335</v>
      </c>
      <c r="E149" s="40">
        <v>2561.416666666667</v>
      </c>
      <c r="F149" s="40">
        <v>2543.0833333333335</v>
      </c>
      <c r="G149" s="40">
        <v>2515.166666666667</v>
      </c>
      <c r="H149" s="40">
        <v>2607.666666666667</v>
      </c>
      <c r="I149" s="40">
        <v>2635.5833333333339</v>
      </c>
      <c r="J149" s="40">
        <v>2653.916666666667</v>
      </c>
      <c r="K149" s="31">
        <v>2617.25</v>
      </c>
      <c r="L149" s="31">
        <v>2571</v>
      </c>
      <c r="M149" s="31">
        <v>5.61172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209.75</v>
      </c>
      <c r="D150" s="40">
        <v>210.61666666666667</v>
      </c>
      <c r="E150" s="40">
        <v>207.23333333333335</v>
      </c>
      <c r="F150" s="40">
        <v>204.71666666666667</v>
      </c>
      <c r="G150" s="40">
        <v>201.33333333333334</v>
      </c>
      <c r="H150" s="40">
        <v>213.13333333333335</v>
      </c>
      <c r="I150" s="40">
        <v>216.51666666666668</v>
      </c>
      <c r="J150" s="40">
        <v>219.03333333333336</v>
      </c>
      <c r="K150" s="31">
        <v>214</v>
      </c>
      <c r="L150" s="31">
        <v>208.1</v>
      </c>
      <c r="M150" s="31">
        <v>1.0183599999999999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542.20000000000005</v>
      </c>
      <c r="D151" s="40">
        <v>543.93333333333339</v>
      </c>
      <c r="E151" s="40">
        <v>530.51666666666677</v>
      </c>
      <c r="F151" s="40">
        <v>518.83333333333337</v>
      </c>
      <c r="G151" s="40">
        <v>505.41666666666674</v>
      </c>
      <c r="H151" s="40">
        <v>555.61666666666679</v>
      </c>
      <c r="I151" s="40">
        <v>569.0333333333333</v>
      </c>
      <c r="J151" s="40">
        <v>580.71666666666681</v>
      </c>
      <c r="K151" s="31">
        <v>557.35</v>
      </c>
      <c r="L151" s="31">
        <v>532.25</v>
      </c>
      <c r="M151" s="31">
        <v>3.3361399999999999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1624.8</v>
      </c>
      <c r="D152" s="40">
        <v>1634.1000000000001</v>
      </c>
      <c r="E152" s="40">
        <v>1603.7000000000003</v>
      </c>
      <c r="F152" s="40">
        <v>1582.6000000000001</v>
      </c>
      <c r="G152" s="40">
        <v>1552.2000000000003</v>
      </c>
      <c r="H152" s="40">
        <v>1655.2000000000003</v>
      </c>
      <c r="I152" s="40">
        <v>1685.6000000000004</v>
      </c>
      <c r="J152" s="40">
        <v>1706.7000000000003</v>
      </c>
      <c r="K152" s="31">
        <v>1664.5</v>
      </c>
      <c r="L152" s="31">
        <v>1613</v>
      </c>
      <c r="M152" s="31">
        <v>0.58597999999999995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77.150000000000006</v>
      </c>
      <c r="D153" s="40">
        <v>77.166666666666671</v>
      </c>
      <c r="E153" s="40">
        <v>76.583333333333343</v>
      </c>
      <c r="F153" s="40">
        <v>76.016666666666666</v>
      </c>
      <c r="G153" s="40">
        <v>75.433333333333337</v>
      </c>
      <c r="H153" s="40">
        <v>77.733333333333348</v>
      </c>
      <c r="I153" s="40">
        <v>78.316666666666691</v>
      </c>
      <c r="J153" s="40">
        <v>78.883333333333354</v>
      </c>
      <c r="K153" s="31">
        <v>77.75</v>
      </c>
      <c r="L153" s="31">
        <v>76.599999999999994</v>
      </c>
      <c r="M153" s="31">
        <v>12.405239999999999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128.1</v>
      </c>
      <c r="D154" s="40">
        <v>127.86666666666667</v>
      </c>
      <c r="E154" s="40">
        <v>125.73333333333335</v>
      </c>
      <c r="F154" s="40">
        <v>123.36666666666667</v>
      </c>
      <c r="G154" s="40">
        <v>121.23333333333335</v>
      </c>
      <c r="H154" s="40">
        <v>130.23333333333335</v>
      </c>
      <c r="I154" s="40">
        <v>132.36666666666667</v>
      </c>
      <c r="J154" s="40">
        <v>134.73333333333335</v>
      </c>
      <c r="K154" s="31">
        <v>130</v>
      </c>
      <c r="L154" s="31">
        <v>125.5</v>
      </c>
      <c r="M154" s="31">
        <v>20.464690000000001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756.35</v>
      </c>
      <c r="D155" s="40">
        <v>760.20000000000016</v>
      </c>
      <c r="E155" s="40">
        <v>748.45000000000027</v>
      </c>
      <c r="F155" s="40">
        <v>740.55000000000007</v>
      </c>
      <c r="G155" s="40">
        <v>728.80000000000018</v>
      </c>
      <c r="H155" s="40">
        <v>768.10000000000036</v>
      </c>
      <c r="I155" s="40">
        <v>779.85000000000014</v>
      </c>
      <c r="J155" s="40">
        <v>787.75000000000045</v>
      </c>
      <c r="K155" s="31">
        <v>771.95</v>
      </c>
      <c r="L155" s="31">
        <v>752.3</v>
      </c>
      <c r="M155" s="31">
        <v>0.65337000000000001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1192.7</v>
      </c>
      <c r="D156" s="40">
        <v>1193.6000000000001</v>
      </c>
      <c r="E156" s="40">
        <v>1183.5000000000002</v>
      </c>
      <c r="F156" s="40">
        <v>1174.3000000000002</v>
      </c>
      <c r="G156" s="40">
        <v>1164.2000000000003</v>
      </c>
      <c r="H156" s="40">
        <v>1202.8000000000002</v>
      </c>
      <c r="I156" s="40">
        <v>1212.9000000000001</v>
      </c>
      <c r="J156" s="40">
        <v>1222.1000000000001</v>
      </c>
      <c r="K156" s="31">
        <v>1203.7</v>
      </c>
      <c r="L156" s="31">
        <v>1184.4000000000001</v>
      </c>
      <c r="M156" s="31">
        <v>6.9894499999999997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181.7</v>
      </c>
      <c r="D157" s="40">
        <v>182.20000000000002</v>
      </c>
      <c r="E157" s="40">
        <v>180.65000000000003</v>
      </c>
      <c r="F157" s="40">
        <v>179.60000000000002</v>
      </c>
      <c r="G157" s="40">
        <v>178.05000000000004</v>
      </c>
      <c r="H157" s="40">
        <v>183.25000000000003</v>
      </c>
      <c r="I157" s="40">
        <v>184.80000000000004</v>
      </c>
      <c r="J157" s="40">
        <v>185.85000000000002</v>
      </c>
      <c r="K157" s="31">
        <v>183.75</v>
      </c>
      <c r="L157" s="31">
        <v>181.15</v>
      </c>
      <c r="M157" s="31">
        <v>15.749230000000001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374.3</v>
      </c>
      <c r="D158" s="40">
        <v>374.95</v>
      </c>
      <c r="E158" s="40">
        <v>371.2</v>
      </c>
      <c r="F158" s="40">
        <v>368.1</v>
      </c>
      <c r="G158" s="40">
        <v>364.35</v>
      </c>
      <c r="H158" s="40">
        <v>378.04999999999995</v>
      </c>
      <c r="I158" s="40">
        <v>381.79999999999995</v>
      </c>
      <c r="J158" s="40">
        <v>384.89999999999992</v>
      </c>
      <c r="K158" s="31">
        <v>378.7</v>
      </c>
      <c r="L158" s="31">
        <v>371.85</v>
      </c>
      <c r="M158" s="31">
        <v>1.67699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86</v>
      </c>
      <c r="D159" s="40">
        <v>86.399999999999991</v>
      </c>
      <c r="E159" s="40">
        <v>85.399999999999977</v>
      </c>
      <c r="F159" s="40">
        <v>84.799999999999983</v>
      </c>
      <c r="G159" s="40">
        <v>83.799999999999969</v>
      </c>
      <c r="H159" s="40">
        <v>86.999999999999986</v>
      </c>
      <c r="I159" s="40">
        <v>88.000000000000014</v>
      </c>
      <c r="J159" s="40">
        <v>88.6</v>
      </c>
      <c r="K159" s="31">
        <v>87.4</v>
      </c>
      <c r="L159" s="31">
        <v>85.8</v>
      </c>
      <c r="M159" s="31">
        <v>117.27934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2919.7</v>
      </c>
      <c r="D160" s="40">
        <v>2947.4</v>
      </c>
      <c r="E160" s="40">
        <v>2877.8500000000004</v>
      </c>
      <c r="F160" s="40">
        <v>2836.0000000000005</v>
      </c>
      <c r="G160" s="40">
        <v>2766.4500000000007</v>
      </c>
      <c r="H160" s="40">
        <v>2989.25</v>
      </c>
      <c r="I160" s="40">
        <v>3058.8</v>
      </c>
      <c r="J160" s="40">
        <v>3100.6499999999996</v>
      </c>
      <c r="K160" s="31">
        <v>3016.95</v>
      </c>
      <c r="L160" s="31">
        <v>2905.55</v>
      </c>
      <c r="M160" s="31">
        <v>0.28322999999999998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531.75</v>
      </c>
      <c r="D161" s="40">
        <v>535.08333333333337</v>
      </c>
      <c r="E161" s="40">
        <v>523.51666666666677</v>
      </c>
      <c r="F161" s="40">
        <v>515.28333333333342</v>
      </c>
      <c r="G161" s="40">
        <v>503.71666666666681</v>
      </c>
      <c r="H161" s="40">
        <v>543.31666666666672</v>
      </c>
      <c r="I161" s="40">
        <v>554.88333333333333</v>
      </c>
      <c r="J161" s="40">
        <v>563.11666666666667</v>
      </c>
      <c r="K161" s="31">
        <v>546.65</v>
      </c>
      <c r="L161" s="31">
        <v>526.85</v>
      </c>
      <c r="M161" s="31">
        <v>2.1057600000000001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175.75</v>
      </c>
      <c r="D162" s="40">
        <v>176.25</v>
      </c>
      <c r="E162" s="40">
        <v>174.5</v>
      </c>
      <c r="F162" s="40">
        <v>173.25</v>
      </c>
      <c r="G162" s="40">
        <v>171.5</v>
      </c>
      <c r="H162" s="40">
        <v>177.5</v>
      </c>
      <c r="I162" s="40">
        <v>179.25</v>
      </c>
      <c r="J162" s="40">
        <v>180.5</v>
      </c>
      <c r="K162" s="31">
        <v>178</v>
      </c>
      <c r="L162" s="31">
        <v>175</v>
      </c>
      <c r="M162" s="31">
        <v>5.6525499999999997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227</v>
      </c>
      <c r="D163" s="40">
        <v>230.70000000000002</v>
      </c>
      <c r="E163" s="40">
        <v>218.55000000000004</v>
      </c>
      <c r="F163" s="40">
        <v>210.10000000000002</v>
      </c>
      <c r="G163" s="40">
        <v>197.95000000000005</v>
      </c>
      <c r="H163" s="40">
        <v>239.15000000000003</v>
      </c>
      <c r="I163" s="40">
        <v>251.3</v>
      </c>
      <c r="J163" s="40">
        <v>259.75</v>
      </c>
      <c r="K163" s="31">
        <v>242.85</v>
      </c>
      <c r="L163" s="31">
        <v>222.25</v>
      </c>
      <c r="M163" s="31">
        <v>204.59801999999999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236.8</v>
      </c>
      <c r="D164" s="40">
        <v>237.01666666666665</v>
      </c>
      <c r="E164" s="40">
        <v>231.5333333333333</v>
      </c>
      <c r="F164" s="40">
        <v>226.26666666666665</v>
      </c>
      <c r="G164" s="40">
        <v>220.7833333333333</v>
      </c>
      <c r="H164" s="40">
        <v>242.2833333333333</v>
      </c>
      <c r="I164" s="40">
        <v>247.76666666666665</v>
      </c>
      <c r="J164" s="40">
        <v>253.0333333333333</v>
      </c>
      <c r="K164" s="31">
        <v>242.5</v>
      </c>
      <c r="L164" s="31">
        <v>231.75</v>
      </c>
      <c r="M164" s="31">
        <v>31.95842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9.1</v>
      </c>
      <c r="D165" s="40">
        <v>9.1166666666666671</v>
      </c>
      <c r="E165" s="40">
        <v>8.9833333333333343</v>
      </c>
      <c r="F165" s="40">
        <v>8.8666666666666671</v>
      </c>
      <c r="G165" s="40">
        <v>8.7333333333333343</v>
      </c>
      <c r="H165" s="40">
        <v>9.2333333333333343</v>
      </c>
      <c r="I165" s="40">
        <v>9.3666666666666671</v>
      </c>
      <c r="J165" s="40">
        <v>9.4833333333333343</v>
      </c>
      <c r="K165" s="31">
        <v>9.25</v>
      </c>
      <c r="L165" s="31">
        <v>9</v>
      </c>
      <c r="M165" s="31">
        <v>63.977069999999998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63.35</v>
      </c>
      <c r="D166" s="40">
        <v>63.383333333333333</v>
      </c>
      <c r="E166" s="40">
        <v>62.816666666666663</v>
      </c>
      <c r="F166" s="40">
        <v>62.283333333333331</v>
      </c>
      <c r="G166" s="40">
        <v>61.716666666666661</v>
      </c>
      <c r="H166" s="40">
        <v>63.916666666666664</v>
      </c>
      <c r="I166" s="40">
        <v>64.483333333333348</v>
      </c>
      <c r="J166" s="40">
        <v>65.016666666666666</v>
      </c>
      <c r="K166" s="31">
        <v>63.95</v>
      </c>
      <c r="L166" s="31">
        <v>62.85</v>
      </c>
      <c r="M166" s="31">
        <v>15.276529999999999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144.35</v>
      </c>
      <c r="D167" s="40">
        <v>145.38333333333335</v>
      </c>
      <c r="E167" s="40">
        <v>142.76666666666671</v>
      </c>
      <c r="F167" s="40">
        <v>141.18333333333337</v>
      </c>
      <c r="G167" s="40">
        <v>138.56666666666672</v>
      </c>
      <c r="H167" s="40">
        <v>146.9666666666667</v>
      </c>
      <c r="I167" s="40">
        <v>149.58333333333331</v>
      </c>
      <c r="J167" s="40">
        <v>151.16666666666669</v>
      </c>
      <c r="K167" s="31">
        <v>148</v>
      </c>
      <c r="L167" s="31">
        <v>143.80000000000001</v>
      </c>
      <c r="M167" s="31">
        <v>131.84154000000001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331.65</v>
      </c>
      <c r="D168" s="40">
        <v>333.86666666666662</v>
      </c>
      <c r="E168" s="40">
        <v>327.78333333333325</v>
      </c>
      <c r="F168" s="40">
        <v>323.91666666666663</v>
      </c>
      <c r="G168" s="40">
        <v>317.83333333333326</v>
      </c>
      <c r="H168" s="40">
        <v>337.73333333333323</v>
      </c>
      <c r="I168" s="40">
        <v>343.81666666666661</v>
      </c>
      <c r="J168" s="40">
        <v>347.68333333333322</v>
      </c>
      <c r="K168" s="31">
        <v>339.95</v>
      </c>
      <c r="L168" s="31">
        <v>330</v>
      </c>
      <c r="M168" s="31">
        <v>1.0002599999999999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4605.2</v>
      </c>
      <c r="D169" s="40">
        <v>4622.3</v>
      </c>
      <c r="E169" s="40">
        <v>4577.1500000000005</v>
      </c>
      <c r="F169" s="40">
        <v>4549.1000000000004</v>
      </c>
      <c r="G169" s="40">
        <v>4503.9500000000007</v>
      </c>
      <c r="H169" s="40">
        <v>4650.3500000000004</v>
      </c>
      <c r="I169" s="40">
        <v>4695.5</v>
      </c>
      <c r="J169" s="40">
        <v>4723.55</v>
      </c>
      <c r="K169" s="31">
        <v>4667.45</v>
      </c>
      <c r="L169" s="31">
        <v>4594.25</v>
      </c>
      <c r="M169" s="31">
        <v>0.24465000000000001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30.25</v>
      </c>
      <c r="D170" s="40">
        <v>30.416666666666668</v>
      </c>
      <c r="E170" s="40">
        <v>29.983333333333334</v>
      </c>
      <c r="F170" s="40">
        <v>29.716666666666665</v>
      </c>
      <c r="G170" s="40">
        <v>29.283333333333331</v>
      </c>
      <c r="H170" s="40">
        <v>30.683333333333337</v>
      </c>
      <c r="I170" s="40">
        <v>31.116666666666667</v>
      </c>
      <c r="J170" s="40">
        <v>31.38333333333334</v>
      </c>
      <c r="K170" s="31">
        <v>30.85</v>
      </c>
      <c r="L170" s="31">
        <v>30.15</v>
      </c>
      <c r="M170" s="31">
        <v>103.26116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3104.5</v>
      </c>
      <c r="D171" s="40">
        <v>3095.3666666666668</v>
      </c>
      <c r="E171" s="40">
        <v>3060.1333333333337</v>
      </c>
      <c r="F171" s="40">
        <v>3015.7666666666669</v>
      </c>
      <c r="G171" s="40">
        <v>2980.5333333333338</v>
      </c>
      <c r="H171" s="40">
        <v>3139.7333333333336</v>
      </c>
      <c r="I171" s="40">
        <v>3174.9666666666672</v>
      </c>
      <c r="J171" s="40">
        <v>3219.3333333333335</v>
      </c>
      <c r="K171" s="31">
        <v>3130.6</v>
      </c>
      <c r="L171" s="31">
        <v>3051</v>
      </c>
      <c r="M171" s="31">
        <v>0.20097000000000001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203.8</v>
      </c>
      <c r="D172" s="40">
        <v>202.76666666666665</v>
      </c>
      <c r="E172" s="40">
        <v>198.5333333333333</v>
      </c>
      <c r="F172" s="40">
        <v>193.26666666666665</v>
      </c>
      <c r="G172" s="40">
        <v>189.0333333333333</v>
      </c>
      <c r="H172" s="40">
        <v>208.0333333333333</v>
      </c>
      <c r="I172" s="40">
        <v>212.26666666666665</v>
      </c>
      <c r="J172" s="40">
        <v>217.5333333333333</v>
      </c>
      <c r="K172" s="31">
        <v>207</v>
      </c>
      <c r="L172" s="31">
        <v>197.5</v>
      </c>
      <c r="M172" s="31">
        <v>2.7859099999999999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3353.15</v>
      </c>
      <c r="D173" s="40">
        <v>3346.2666666666664</v>
      </c>
      <c r="E173" s="40">
        <v>3309.083333333333</v>
      </c>
      <c r="F173" s="40">
        <v>3265.0166666666664</v>
      </c>
      <c r="G173" s="40">
        <v>3227.833333333333</v>
      </c>
      <c r="H173" s="40">
        <v>3390.333333333333</v>
      </c>
      <c r="I173" s="40">
        <v>3427.5166666666664</v>
      </c>
      <c r="J173" s="40">
        <v>3471.583333333333</v>
      </c>
      <c r="K173" s="31">
        <v>3383.45</v>
      </c>
      <c r="L173" s="31">
        <v>3302.2</v>
      </c>
      <c r="M173" s="31">
        <v>0.12209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183.25</v>
      </c>
      <c r="D174" s="40">
        <v>183.4666666666667</v>
      </c>
      <c r="E174" s="40">
        <v>181.5833333333334</v>
      </c>
      <c r="F174" s="40">
        <v>179.91666666666671</v>
      </c>
      <c r="G174" s="40">
        <v>178.03333333333342</v>
      </c>
      <c r="H174" s="40">
        <v>185.13333333333338</v>
      </c>
      <c r="I174" s="40">
        <v>187.01666666666671</v>
      </c>
      <c r="J174" s="40">
        <v>188.68333333333337</v>
      </c>
      <c r="K174" s="31">
        <v>185.35</v>
      </c>
      <c r="L174" s="31">
        <v>181.8</v>
      </c>
      <c r="M174" s="31">
        <v>4.1193600000000004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6083.5</v>
      </c>
      <c r="D175" s="40">
        <v>6095.166666666667</v>
      </c>
      <c r="E175" s="40">
        <v>5941.3333333333339</v>
      </c>
      <c r="F175" s="40">
        <v>5799.166666666667</v>
      </c>
      <c r="G175" s="40">
        <v>5645.3333333333339</v>
      </c>
      <c r="H175" s="40">
        <v>6237.3333333333339</v>
      </c>
      <c r="I175" s="40">
        <v>6391.1666666666679</v>
      </c>
      <c r="J175" s="40">
        <v>6533.3333333333339</v>
      </c>
      <c r="K175" s="31">
        <v>6249</v>
      </c>
      <c r="L175" s="31">
        <v>5953</v>
      </c>
      <c r="M175" s="31">
        <v>0.37108000000000002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3858.6</v>
      </c>
      <c r="D176" s="40">
        <v>3883.2000000000003</v>
      </c>
      <c r="E176" s="40">
        <v>3810.4000000000005</v>
      </c>
      <c r="F176" s="40">
        <v>3762.2000000000003</v>
      </c>
      <c r="G176" s="40">
        <v>3689.4000000000005</v>
      </c>
      <c r="H176" s="40">
        <v>3931.4000000000005</v>
      </c>
      <c r="I176" s="40">
        <v>4004.2000000000007</v>
      </c>
      <c r="J176" s="40">
        <v>4052.4000000000005</v>
      </c>
      <c r="K176" s="31">
        <v>3956</v>
      </c>
      <c r="L176" s="31">
        <v>3835</v>
      </c>
      <c r="M176" s="31">
        <v>2.0531999999999999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1607.55</v>
      </c>
      <c r="D177" s="40">
        <v>1602.6000000000001</v>
      </c>
      <c r="E177" s="40">
        <v>1553.2000000000003</v>
      </c>
      <c r="F177" s="40">
        <v>1498.8500000000001</v>
      </c>
      <c r="G177" s="40">
        <v>1449.4500000000003</v>
      </c>
      <c r="H177" s="40">
        <v>1656.9500000000003</v>
      </c>
      <c r="I177" s="40">
        <v>1706.3500000000004</v>
      </c>
      <c r="J177" s="40">
        <v>1760.7000000000003</v>
      </c>
      <c r="K177" s="31">
        <v>1652</v>
      </c>
      <c r="L177" s="31">
        <v>1548.25</v>
      </c>
      <c r="M177" s="31">
        <v>2.1858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682.55</v>
      </c>
      <c r="D178" s="40">
        <v>683.16666666666663</v>
      </c>
      <c r="E178" s="40">
        <v>675.38333333333321</v>
      </c>
      <c r="F178" s="40">
        <v>668.21666666666658</v>
      </c>
      <c r="G178" s="40">
        <v>660.43333333333317</v>
      </c>
      <c r="H178" s="40">
        <v>690.33333333333326</v>
      </c>
      <c r="I178" s="40">
        <v>698.11666666666679</v>
      </c>
      <c r="J178" s="40">
        <v>705.2833333333333</v>
      </c>
      <c r="K178" s="31">
        <v>690.95</v>
      </c>
      <c r="L178" s="31">
        <v>676</v>
      </c>
      <c r="M178" s="31">
        <v>18.582100000000001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1044.8</v>
      </c>
      <c r="D179" s="40">
        <v>1045.4333333333334</v>
      </c>
      <c r="E179" s="40">
        <v>1025.3666666666668</v>
      </c>
      <c r="F179" s="40">
        <v>1005.9333333333334</v>
      </c>
      <c r="G179" s="40">
        <v>985.86666666666679</v>
      </c>
      <c r="H179" s="40">
        <v>1064.8666666666668</v>
      </c>
      <c r="I179" s="40">
        <v>1084.9333333333334</v>
      </c>
      <c r="J179" s="40">
        <v>1104.3666666666668</v>
      </c>
      <c r="K179" s="31">
        <v>1065.5</v>
      </c>
      <c r="L179" s="31">
        <v>1026</v>
      </c>
      <c r="M179" s="31">
        <v>0.71984999999999999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654.65</v>
      </c>
      <c r="D180" s="40">
        <v>652.20000000000005</v>
      </c>
      <c r="E180" s="40">
        <v>645.40000000000009</v>
      </c>
      <c r="F180" s="40">
        <v>636.15000000000009</v>
      </c>
      <c r="G180" s="40">
        <v>629.35000000000014</v>
      </c>
      <c r="H180" s="40">
        <v>661.45</v>
      </c>
      <c r="I180" s="40">
        <v>668.25</v>
      </c>
      <c r="J180" s="40">
        <v>677.5</v>
      </c>
      <c r="K180" s="31">
        <v>659</v>
      </c>
      <c r="L180" s="31">
        <v>642.95000000000005</v>
      </c>
      <c r="M180" s="31">
        <v>1.98637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944</v>
      </c>
      <c r="D181" s="40">
        <v>948.18333333333339</v>
      </c>
      <c r="E181" s="40">
        <v>937.91666666666674</v>
      </c>
      <c r="F181" s="40">
        <v>931.83333333333337</v>
      </c>
      <c r="G181" s="40">
        <v>921.56666666666672</v>
      </c>
      <c r="H181" s="40">
        <v>954.26666666666677</v>
      </c>
      <c r="I181" s="40">
        <v>964.53333333333342</v>
      </c>
      <c r="J181" s="40">
        <v>970.61666666666679</v>
      </c>
      <c r="K181" s="31">
        <v>958.45</v>
      </c>
      <c r="L181" s="31">
        <v>942.1</v>
      </c>
      <c r="M181" s="31">
        <v>6.1358499999999996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553.1</v>
      </c>
      <c r="D182" s="40">
        <v>554.41666666666663</v>
      </c>
      <c r="E182" s="40">
        <v>547.68333333333328</v>
      </c>
      <c r="F182" s="40">
        <v>542.26666666666665</v>
      </c>
      <c r="G182" s="40">
        <v>535.5333333333333</v>
      </c>
      <c r="H182" s="40">
        <v>559.83333333333326</v>
      </c>
      <c r="I182" s="40">
        <v>566.56666666666661</v>
      </c>
      <c r="J182" s="40">
        <v>571.98333333333323</v>
      </c>
      <c r="K182" s="31">
        <v>561.15</v>
      </c>
      <c r="L182" s="31">
        <v>549</v>
      </c>
      <c r="M182" s="31">
        <v>1.4574400000000001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1568.95</v>
      </c>
      <c r="D183" s="40">
        <v>1571.2666666666667</v>
      </c>
      <c r="E183" s="40">
        <v>1545.7333333333333</v>
      </c>
      <c r="F183" s="40">
        <v>1522.5166666666667</v>
      </c>
      <c r="G183" s="40">
        <v>1496.9833333333333</v>
      </c>
      <c r="H183" s="40">
        <v>1594.4833333333333</v>
      </c>
      <c r="I183" s="40">
        <v>1620.0166666666667</v>
      </c>
      <c r="J183" s="40">
        <v>1643.2333333333333</v>
      </c>
      <c r="K183" s="31">
        <v>1596.8</v>
      </c>
      <c r="L183" s="31">
        <v>1548.05</v>
      </c>
      <c r="M183" s="31">
        <v>10.9588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377.8</v>
      </c>
      <c r="D184" s="40">
        <v>382.11666666666662</v>
      </c>
      <c r="E184" s="40">
        <v>367.68333333333322</v>
      </c>
      <c r="F184" s="40">
        <v>357.56666666666661</v>
      </c>
      <c r="G184" s="40">
        <v>343.13333333333321</v>
      </c>
      <c r="H184" s="40">
        <v>392.23333333333323</v>
      </c>
      <c r="I184" s="40">
        <v>406.66666666666663</v>
      </c>
      <c r="J184" s="40">
        <v>416.78333333333325</v>
      </c>
      <c r="K184" s="31">
        <v>396.55</v>
      </c>
      <c r="L184" s="31">
        <v>372</v>
      </c>
      <c r="M184" s="31">
        <v>83.742559999999997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652.9</v>
      </c>
      <c r="D185" s="40">
        <v>656.55000000000007</v>
      </c>
      <c r="E185" s="40">
        <v>646.20000000000016</v>
      </c>
      <c r="F185" s="40">
        <v>639.50000000000011</v>
      </c>
      <c r="G185" s="40">
        <v>629.1500000000002</v>
      </c>
      <c r="H185" s="40">
        <v>663.25000000000011</v>
      </c>
      <c r="I185" s="40">
        <v>673.6</v>
      </c>
      <c r="J185" s="40">
        <v>680.30000000000007</v>
      </c>
      <c r="K185" s="31">
        <v>666.9</v>
      </c>
      <c r="L185" s="31">
        <v>649.85</v>
      </c>
      <c r="M185" s="31">
        <v>4.2404200000000003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1558.8</v>
      </c>
      <c r="D186" s="40">
        <v>1559.75</v>
      </c>
      <c r="E186" s="40">
        <v>1543.9</v>
      </c>
      <c r="F186" s="40">
        <v>1529</v>
      </c>
      <c r="G186" s="40">
        <v>1513.15</v>
      </c>
      <c r="H186" s="40">
        <v>1574.65</v>
      </c>
      <c r="I186" s="40">
        <v>1590.5</v>
      </c>
      <c r="J186" s="40">
        <v>1605.4</v>
      </c>
      <c r="K186" s="31">
        <v>1575.6</v>
      </c>
      <c r="L186" s="31">
        <v>1544.85</v>
      </c>
      <c r="M186" s="31">
        <v>5.5980699999999999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382.2</v>
      </c>
      <c r="D187" s="40">
        <v>381.75</v>
      </c>
      <c r="E187" s="40">
        <v>378.5</v>
      </c>
      <c r="F187" s="40">
        <v>374.8</v>
      </c>
      <c r="G187" s="40">
        <v>371.55</v>
      </c>
      <c r="H187" s="40">
        <v>385.45</v>
      </c>
      <c r="I187" s="40">
        <v>388.7</v>
      </c>
      <c r="J187" s="40">
        <v>392.4</v>
      </c>
      <c r="K187" s="31">
        <v>385</v>
      </c>
      <c r="L187" s="31">
        <v>378.05</v>
      </c>
      <c r="M187" s="31">
        <v>3.3168099999999998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166.55</v>
      </c>
      <c r="D188" s="40">
        <v>167.03333333333333</v>
      </c>
      <c r="E188" s="40">
        <v>165.11666666666667</v>
      </c>
      <c r="F188" s="40">
        <v>163.68333333333334</v>
      </c>
      <c r="G188" s="40">
        <v>161.76666666666668</v>
      </c>
      <c r="H188" s="40">
        <v>168.46666666666667</v>
      </c>
      <c r="I188" s="40">
        <v>170.38333333333335</v>
      </c>
      <c r="J188" s="40">
        <v>171.81666666666666</v>
      </c>
      <c r="K188" s="31">
        <v>168.95</v>
      </c>
      <c r="L188" s="31">
        <v>165.6</v>
      </c>
      <c r="M188" s="31">
        <v>19.670750000000002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1272.8</v>
      </c>
      <c r="D189" s="40">
        <v>1286.2666666666667</v>
      </c>
      <c r="E189" s="40">
        <v>1246.5333333333333</v>
      </c>
      <c r="F189" s="40">
        <v>1220.2666666666667</v>
      </c>
      <c r="G189" s="40">
        <v>1180.5333333333333</v>
      </c>
      <c r="H189" s="40">
        <v>1312.5333333333333</v>
      </c>
      <c r="I189" s="40">
        <v>1352.2666666666664</v>
      </c>
      <c r="J189" s="40">
        <v>1378.5333333333333</v>
      </c>
      <c r="K189" s="31">
        <v>1326</v>
      </c>
      <c r="L189" s="31">
        <v>1260</v>
      </c>
      <c r="M189" s="31">
        <v>0.56457999999999997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468.1</v>
      </c>
      <c r="D190" s="40">
        <v>466.7166666666667</v>
      </c>
      <c r="E190" s="40">
        <v>453.43333333333339</v>
      </c>
      <c r="F190" s="40">
        <v>438.76666666666671</v>
      </c>
      <c r="G190" s="40">
        <v>425.48333333333341</v>
      </c>
      <c r="H190" s="40">
        <v>481.38333333333338</v>
      </c>
      <c r="I190" s="40">
        <v>494.66666666666669</v>
      </c>
      <c r="J190" s="40">
        <v>509.33333333333337</v>
      </c>
      <c r="K190" s="31">
        <v>480</v>
      </c>
      <c r="L190" s="31">
        <v>452.05</v>
      </c>
      <c r="M190" s="31">
        <v>7.0399900000000004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183.3</v>
      </c>
      <c r="D191" s="40">
        <v>184.4</v>
      </c>
      <c r="E191" s="40">
        <v>180</v>
      </c>
      <c r="F191" s="40">
        <v>176.7</v>
      </c>
      <c r="G191" s="40">
        <v>172.29999999999998</v>
      </c>
      <c r="H191" s="40">
        <v>187.70000000000002</v>
      </c>
      <c r="I191" s="40">
        <v>192.10000000000005</v>
      </c>
      <c r="J191" s="40">
        <v>195.40000000000003</v>
      </c>
      <c r="K191" s="31">
        <v>188.8</v>
      </c>
      <c r="L191" s="31">
        <v>181.1</v>
      </c>
      <c r="M191" s="31">
        <v>4.1412300000000002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1500.05</v>
      </c>
      <c r="D192" s="40">
        <v>1493.3666666666668</v>
      </c>
      <c r="E192" s="40">
        <v>1442.9833333333336</v>
      </c>
      <c r="F192" s="40">
        <v>1385.9166666666667</v>
      </c>
      <c r="G192" s="40">
        <v>1335.5333333333335</v>
      </c>
      <c r="H192" s="40">
        <v>1550.4333333333336</v>
      </c>
      <c r="I192" s="40">
        <v>1600.8166666666668</v>
      </c>
      <c r="J192" s="40">
        <v>1657.8833333333337</v>
      </c>
      <c r="K192" s="31">
        <v>1543.75</v>
      </c>
      <c r="L192" s="31">
        <v>1436.3</v>
      </c>
      <c r="M192" s="31">
        <v>2.0116100000000001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684.55</v>
      </c>
      <c r="D193" s="40">
        <v>681.85</v>
      </c>
      <c r="E193" s="40">
        <v>673.7</v>
      </c>
      <c r="F193" s="40">
        <v>662.85</v>
      </c>
      <c r="G193" s="40">
        <v>654.70000000000005</v>
      </c>
      <c r="H193" s="40">
        <v>692.7</v>
      </c>
      <c r="I193" s="40">
        <v>700.84999999999991</v>
      </c>
      <c r="J193" s="40">
        <v>711.7</v>
      </c>
      <c r="K193" s="31">
        <v>690</v>
      </c>
      <c r="L193" s="31">
        <v>671</v>
      </c>
      <c r="M193" s="31">
        <v>7.8330900000000003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362.4</v>
      </c>
      <c r="D194" s="40">
        <v>362.14999999999992</v>
      </c>
      <c r="E194" s="40">
        <v>358.34999999999985</v>
      </c>
      <c r="F194" s="40">
        <v>354.29999999999995</v>
      </c>
      <c r="G194" s="40">
        <v>350.49999999999989</v>
      </c>
      <c r="H194" s="40">
        <v>366.19999999999982</v>
      </c>
      <c r="I194" s="40">
        <v>369.99999999999989</v>
      </c>
      <c r="J194" s="40">
        <v>374.04999999999978</v>
      </c>
      <c r="K194" s="31">
        <v>365.95</v>
      </c>
      <c r="L194" s="31">
        <v>358.1</v>
      </c>
      <c r="M194" s="31">
        <v>4.0753700000000004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106.7</v>
      </c>
      <c r="D195" s="40">
        <v>107.08333333333333</v>
      </c>
      <c r="E195" s="40">
        <v>105.26666666666665</v>
      </c>
      <c r="F195" s="40">
        <v>103.83333333333333</v>
      </c>
      <c r="G195" s="40">
        <v>102.01666666666665</v>
      </c>
      <c r="H195" s="40">
        <v>108.51666666666665</v>
      </c>
      <c r="I195" s="40">
        <v>110.33333333333334</v>
      </c>
      <c r="J195" s="40">
        <v>111.76666666666665</v>
      </c>
      <c r="K195" s="31">
        <v>108.9</v>
      </c>
      <c r="L195" s="31">
        <v>105.65</v>
      </c>
      <c r="M195" s="31">
        <v>6.5894899999999996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114.65</v>
      </c>
      <c r="D196" s="40">
        <v>114.64999999999999</v>
      </c>
      <c r="E196" s="40">
        <v>112.99999999999999</v>
      </c>
      <c r="F196" s="40">
        <v>111.35</v>
      </c>
      <c r="G196" s="40">
        <v>109.69999999999999</v>
      </c>
      <c r="H196" s="40">
        <v>116.29999999999998</v>
      </c>
      <c r="I196" s="40">
        <v>117.94999999999999</v>
      </c>
      <c r="J196" s="40">
        <v>119.59999999999998</v>
      </c>
      <c r="K196" s="31">
        <v>116.3</v>
      </c>
      <c r="L196" s="31">
        <v>113</v>
      </c>
      <c r="M196" s="31">
        <v>16.566269999999999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327.55</v>
      </c>
      <c r="D197" s="40">
        <v>330.4</v>
      </c>
      <c r="E197" s="40">
        <v>319.79999999999995</v>
      </c>
      <c r="F197" s="40">
        <v>312.04999999999995</v>
      </c>
      <c r="G197" s="40">
        <v>301.44999999999993</v>
      </c>
      <c r="H197" s="40">
        <v>338.15</v>
      </c>
      <c r="I197" s="40">
        <v>348.75</v>
      </c>
      <c r="J197" s="40">
        <v>356.5</v>
      </c>
      <c r="K197" s="31">
        <v>341</v>
      </c>
      <c r="L197" s="31">
        <v>322.64999999999998</v>
      </c>
      <c r="M197" s="31">
        <v>7.75542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665.55</v>
      </c>
      <c r="D198" s="40">
        <v>667.58333333333337</v>
      </c>
      <c r="E198" s="40">
        <v>662.61666666666679</v>
      </c>
      <c r="F198" s="40">
        <v>659.68333333333339</v>
      </c>
      <c r="G198" s="40">
        <v>654.71666666666681</v>
      </c>
      <c r="H198" s="40">
        <v>670.51666666666677</v>
      </c>
      <c r="I198" s="40">
        <v>675.48333333333323</v>
      </c>
      <c r="J198" s="40">
        <v>678.41666666666674</v>
      </c>
      <c r="K198" s="31">
        <v>672.55</v>
      </c>
      <c r="L198" s="31">
        <v>664.65</v>
      </c>
      <c r="M198" s="31">
        <v>0.41294999999999998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2217.1</v>
      </c>
      <c r="D199" s="40">
        <v>2211.6333333333332</v>
      </c>
      <c r="E199" s="40">
        <v>2186.4666666666662</v>
      </c>
      <c r="F199" s="40">
        <v>2155.833333333333</v>
      </c>
      <c r="G199" s="40">
        <v>2130.6666666666661</v>
      </c>
      <c r="H199" s="40">
        <v>2242.2666666666664</v>
      </c>
      <c r="I199" s="40">
        <v>2267.4333333333334</v>
      </c>
      <c r="J199" s="40">
        <v>2298.0666666666666</v>
      </c>
      <c r="K199" s="31">
        <v>2236.8000000000002</v>
      </c>
      <c r="L199" s="31">
        <v>2181</v>
      </c>
      <c r="M199" s="31">
        <v>0.75868000000000002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1000.2</v>
      </c>
      <c r="D200" s="40">
        <v>1003.6666666666666</v>
      </c>
      <c r="E200" s="40">
        <v>989.0333333333333</v>
      </c>
      <c r="F200" s="40">
        <v>977.86666666666667</v>
      </c>
      <c r="G200" s="40">
        <v>963.23333333333335</v>
      </c>
      <c r="H200" s="40">
        <v>1014.8333333333333</v>
      </c>
      <c r="I200" s="40">
        <v>1029.4666666666667</v>
      </c>
      <c r="J200" s="40">
        <v>1040.6333333333332</v>
      </c>
      <c r="K200" s="31">
        <v>1018.3</v>
      </c>
      <c r="L200" s="31">
        <v>992.5</v>
      </c>
      <c r="M200" s="31">
        <v>46.445999999999998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2992.25</v>
      </c>
      <c r="D201" s="40">
        <v>3004.4166666666665</v>
      </c>
      <c r="E201" s="40">
        <v>2958.833333333333</v>
      </c>
      <c r="F201" s="40">
        <v>2925.4166666666665</v>
      </c>
      <c r="G201" s="40">
        <v>2879.833333333333</v>
      </c>
      <c r="H201" s="40">
        <v>3037.833333333333</v>
      </c>
      <c r="I201" s="40">
        <v>3083.4166666666661</v>
      </c>
      <c r="J201" s="40">
        <v>3116.833333333333</v>
      </c>
      <c r="K201" s="31">
        <v>3050</v>
      </c>
      <c r="L201" s="31">
        <v>2971</v>
      </c>
      <c r="M201" s="31">
        <v>7.5842200000000002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1471</v>
      </c>
      <c r="D202" s="40">
        <v>1475.2833333333335</v>
      </c>
      <c r="E202" s="40">
        <v>1461.7166666666672</v>
      </c>
      <c r="F202" s="40">
        <v>1452.4333333333336</v>
      </c>
      <c r="G202" s="40">
        <v>1438.8666666666672</v>
      </c>
      <c r="H202" s="40">
        <v>1484.5666666666671</v>
      </c>
      <c r="I202" s="40">
        <v>1498.1333333333332</v>
      </c>
      <c r="J202" s="40">
        <v>1507.416666666667</v>
      </c>
      <c r="K202" s="31">
        <v>1488.85</v>
      </c>
      <c r="L202" s="31">
        <v>1466</v>
      </c>
      <c r="M202" s="31">
        <v>125.55800000000001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678.7</v>
      </c>
      <c r="D203" s="40">
        <v>684.06666666666661</v>
      </c>
      <c r="E203" s="40">
        <v>671.63333333333321</v>
      </c>
      <c r="F203" s="40">
        <v>664.56666666666661</v>
      </c>
      <c r="G203" s="40">
        <v>652.13333333333321</v>
      </c>
      <c r="H203" s="40">
        <v>691.13333333333321</v>
      </c>
      <c r="I203" s="40">
        <v>703.56666666666661</v>
      </c>
      <c r="J203" s="40">
        <v>710.63333333333321</v>
      </c>
      <c r="K203" s="31">
        <v>696.5</v>
      </c>
      <c r="L203" s="31">
        <v>677</v>
      </c>
      <c r="M203" s="31">
        <v>28.66929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81.8</v>
      </c>
      <c r="D204" s="40">
        <v>81.266666666666666</v>
      </c>
      <c r="E204" s="40">
        <v>78.533333333333331</v>
      </c>
      <c r="F204" s="40">
        <v>75.266666666666666</v>
      </c>
      <c r="G204" s="40">
        <v>72.533333333333331</v>
      </c>
      <c r="H204" s="40">
        <v>84.533333333333331</v>
      </c>
      <c r="I204" s="40">
        <v>87.266666666666652</v>
      </c>
      <c r="J204" s="40">
        <v>90.533333333333331</v>
      </c>
      <c r="K204" s="31">
        <v>84</v>
      </c>
      <c r="L204" s="31">
        <v>78</v>
      </c>
      <c r="M204" s="31">
        <v>54.90652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1526.1</v>
      </c>
      <c r="D205" s="40">
        <v>1501.0333333333335</v>
      </c>
      <c r="E205" s="40">
        <v>1445.0666666666671</v>
      </c>
      <c r="F205" s="40">
        <v>1364.0333333333335</v>
      </c>
      <c r="G205" s="40">
        <v>1308.0666666666671</v>
      </c>
      <c r="H205" s="40">
        <v>1582.0666666666671</v>
      </c>
      <c r="I205" s="40">
        <v>1638.0333333333338</v>
      </c>
      <c r="J205" s="40">
        <v>1719.0666666666671</v>
      </c>
      <c r="K205" s="31">
        <v>1557</v>
      </c>
      <c r="L205" s="31">
        <v>1420</v>
      </c>
      <c r="M205" s="31">
        <v>51.953919999999997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966.1</v>
      </c>
      <c r="D206" s="40">
        <v>975.16666666666663</v>
      </c>
      <c r="E206" s="40">
        <v>951.38333333333321</v>
      </c>
      <c r="F206" s="40">
        <v>936.66666666666663</v>
      </c>
      <c r="G206" s="40">
        <v>912.88333333333321</v>
      </c>
      <c r="H206" s="40">
        <v>989.88333333333321</v>
      </c>
      <c r="I206" s="40">
        <v>1013.6666666666667</v>
      </c>
      <c r="J206" s="40">
        <v>1028.3833333333332</v>
      </c>
      <c r="K206" s="31">
        <v>998.95</v>
      </c>
      <c r="L206" s="31">
        <v>960.45</v>
      </c>
      <c r="M206" s="31">
        <v>0.45111000000000001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1089.6500000000001</v>
      </c>
      <c r="D207" s="40">
        <v>1088.9666666666667</v>
      </c>
      <c r="E207" s="40">
        <v>1069.9333333333334</v>
      </c>
      <c r="F207" s="40">
        <v>1050.2166666666667</v>
      </c>
      <c r="G207" s="40">
        <v>1031.1833333333334</v>
      </c>
      <c r="H207" s="40">
        <v>1108.6833333333334</v>
      </c>
      <c r="I207" s="40">
        <v>1127.7166666666667</v>
      </c>
      <c r="J207" s="40">
        <v>1147.4333333333334</v>
      </c>
      <c r="K207" s="31">
        <v>1108</v>
      </c>
      <c r="L207" s="31">
        <v>1069.25</v>
      </c>
      <c r="M207" s="31">
        <v>32.164540000000002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263.3</v>
      </c>
      <c r="D208" s="40">
        <v>263.16666666666669</v>
      </c>
      <c r="E208" s="40">
        <v>260.33333333333337</v>
      </c>
      <c r="F208" s="40">
        <v>257.36666666666667</v>
      </c>
      <c r="G208" s="40">
        <v>254.53333333333336</v>
      </c>
      <c r="H208" s="40">
        <v>266.13333333333338</v>
      </c>
      <c r="I208" s="40">
        <v>268.96666666666675</v>
      </c>
      <c r="J208" s="40">
        <v>271.93333333333339</v>
      </c>
      <c r="K208" s="31">
        <v>266</v>
      </c>
      <c r="L208" s="31">
        <v>260.2</v>
      </c>
      <c r="M208" s="31">
        <v>2.74688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155.25</v>
      </c>
      <c r="D209" s="40">
        <v>155.5</v>
      </c>
      <c r="E209" s="40">
        <v>150</v>
      </c>
      <c r="F209" s="40">
        <v>144.75</v>
      </c>
      <c r="G209" s="40">
        <v>139.25</v>
      </c>
      <c r="H209" s="40">
        <v>160.75</v>
      </c>
      <c r="I209" s="40">
        <v>166.25</v>
      </c>
      <c r="J209" s="40">
        <v>171.5</v>
      </c>
      <c r="K209" s="31">
        <v>161</v>
      </c>
      <c r="L209" s="31">
        <v>150.25</v>
      </c>
      <c r="M209" s="31">
        <v>30.074560000000002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2887.1</v>
      </c>
      <c r="D210" s="40">
        <v>2883.8666666666668</v>
      </c>
      <c r="E210" s="40">
        <v>2873.3333333333335</v>
      </c>
      <c r="F210" s="40">
        <v>2859.5666666666666</v>
      </c>
      <c r="G210" s="40">
        <v>2849.0333333333333</v>
      </c>
      <c r="H210" s="40">
        <v>2897.6333333333337</v>
      </c>
      <c r="I210" s="40">
        <v>2908.1666666666665</v>
      </c>
      <c r="J210" s="40">
        <v>2921.9333333333338</v>
      </c>
      <c r="K210" s="31">
        <v>2894.4</v>
      </c>
      <c r="L210" s="31">
        <v>2870.1</v>
      </c>
      <c r="M210" s="31">
        <v>3.3846799999999999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53.4</v>
      </c>
      <c r="D211" s="40">
        <v>53.716666666666669</v>
      </c>
      <c r="E211" s="40">
        <v>52.833333333333336</v>
      </c>
      <c r="F211" s="40">
        <v>52.266666666666666</v>
      </c>
      <c r="G211" s="40">
        <v>51.383333333333333</v>
      </c>
      <c r="H211" s="40">
        <v>54.283333333333339</v>
      </c>
      <c r="I211" s="40">
        <v>55.166666666666664</v>
      </c>
      <c r="J211" s="40">
        <v>55.733333333333341</v>
      </c>
      <c r="K211" s="31">
        <v>54.6</v>
      </c>
      <c r="L211" s="31">
        <v>53.15</v>
      </c>
      <c r="M211" s="31">
        <v>46.044110000000003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396.95</v>
      </c>
      <c r="D212" s="40">
        <v>399.36666666666662</v>
      </c>
      <c r="E212" s="40">
        <v>393.78333333333325</v>
      </c>
      <c r="F212" s="40">
        <v>390.61666666666662</v>
      </c>
      <c r="G212" s="40">
        <v>385.03333333333325</v>
      </c>
      <c r="H212" s="40">
        <v>402.53333333333325</v>
      </c>
      <c r="I212" s="40">
        <v>408.11666666666662</v>
      </c>
      <c r="J212" s="40">
        <v>411.28333333333325</v>
      </c>
      <c r="K212" s="31">
        <v>404.95</v>
      </c>
      <c r="L212" s="31">
        <v>396.2</v>
      </c>
      <c r="M212" s="31">
        <v>57.083669999999998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1082.0999999999999</v>
      </c>
      <c r="D213" s="40">
        <v>1080.3666666666666</v>
      </c>
      <c r="E213" s="40">
        <v>1069.7333333333331</v>
      </c>
      <c r="F213" s="40">
        <v>1057.3666666666666</v>
      </c>
      <c r="G213" s="40">
        <v>1046.7333333333331</v>
      </c>
      <c r="H213" s="40">
        <v>1092.7333333333331</v>
      </c>
      <c r="I213" s="40">
        <v>1103.3666666666668</v>
      </c>
      <c r="J213" s="40">
        <v>1115.7333333333331</v>
      </c>
      <c r="K213" s="31">
        <v>1091</v>
      </c>
      <c r="L213" s="31">
        <v>1068</v>
      </c>
      <c r="M213" s="31">
        <v>1.95211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140.25</v>
      </c>
      <c r="D214" s="40">
        <v>141.21666666666667</v>
      </c>
      <c r="E214" s="40">
        <v>138.13333333333333</v>
      </c>
      <c r="F214" s="40">
        <v>136.01666666666665</v>
      </c>
      <c r="G214" s="40">
        <v>132.93333333333331</v>
      </c>
      <c r="H214" s="40">
        <v>143.33333333333334</v>
      </c>
      <c r="I214" s="40">
        <v>146.41666666666666</v>
      </c>
      <c r="J214" s="40">
        <v>148.53333333333336</v>
      </c>
      <c r="K214" s="31">
        <v>144.30000000000001</v>
      </c>
      <c r="L214" s="31">
        <v>139.1</v>
      </c>
      <c r="M214" s="31">
        <v>22.704170000000001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272.05</v>
      </c>
      <c r="D215" s="40">
        <v>271.76666666666671</v>
      </c>
      <c r="E215" s="40">
        <v>268.63333333333344</v>
      </c>
      <c r="F215" s="40">
        <v>265.21666666666675</v>
      </c>
      <c r="G215" s="40">
        <v>262.08333333333348</v>
      </c>
      <c r="H215" s="40">
        <v>275.18333333333339</v>
      </c>
      <c r="I215" s="40">
        <v>278.31666666666672</v>
      </c>
      <c r="J215" s="40">
        <v>281.73333333333335</v>
      </c>
      <c r="K215" s="31">
        <v>274.89999999999998</v>
      </c>
      <c r="L215" s="31">
        <v>268.35000000000002</v>
      </c>
      <c r="M215" s="31">
        <v>62.862020000000001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2408.65</v>
      </c>
      <c r="D216" s="40">
        <v>2408.0499999999997</v>
      </c>
      <c r="E216" s="40">
        <v>2399.0999999999995</v>
      </c>
      <c r="F216" s="40">
        <v>2389.5499999999997</v>
      </c>
      <c r="G216" s="40">
        <v>2380.5999999999995</v>
      </c>
      <c r="H216" s="40">
        <v>2417.5999999999995</v>
      </c>
      <c r="I216" s="40">
        <v>2426.5499999999993</v>
      </c>
      <c r="J216" s="40">
        <v>2436.0999999999995</v>
      </c>
      <c r="K216" s="31">
        <v>2417</v>
      </c>
      <c r="L216" s="31">
        <v>2398.5</v>
      </c>
      <c r="M216" s="31">
        <v>4.6387299999999998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339.95</v>
      </c>
      <c r="D217" s="40">
        <v>340.91666666666669</v>
      </c>
      <c r="E217" s="40">
        <v>336.83333333333337</v>
      </c>
      <c r="F217" s="40">
        <v>333.7166666666667</v>
      </c>
      <c r="G217" s="40">
        <v>329.63333333333338</v>
      </c>
      <c r="H217" s="40">
        <v>344.03333333333336</v>
      </c>
      <c r="I217" s="40">
        <v>348.11666666666673</v>
      </c>
      <c r="J217" s="40">
        <v>351.23333333333335</v>
      </c>
      <c r="K217" s="31">
        <v>345</v>
      </c>
      <c r="L217" s="31">
        <v>337.8</v>
      </c>
      <c r="M217" s="31">
        <v>7.6783700000000001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44045.7</v>
      </c>
      <c r="D218" s="40">
        <v>43798.683333333327</v>
      </c>
      <c r="E218" s="40">
        <v>43380.016666666656</v>
      </c>
      <c r="F218" s="40">
        <v>42714.333333333328</v>
      </c>
      <c r="G218" s="40">
        <v>42295.666666666657</v>
      </c>
      <c r="H218" s="40">
        <v>44464.366666666654</v>
      </c>
      <c r="I218" s="40">
        <v>44883.033333333326</v>
      </c>
      <c r="J218" s="40">
        <v>45548.716666666653</v>
      </c>
      <c r="K218" s="31">
        <v>44217.35</v>
      </c>
      <c r="L218" s="31">
        <v>43133</v>
      </c>
      <c r="M218" s="31">
        <v>2.5950000000000001E-2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51.7</v>
      </c>
      <c r="D219" s="40">
        <v>51.833333333333336</v>
      </c>
      <c r="E219" s="40">
        <v>51.216666666666669</v>
      </c>
      <c r="F219" s="40">
        <v>50.733333333333334</v>
      </c>
      <c r="G219" s="40">
        <v>50.116666666666667</v>
      </c>
      <c r="H219" s="40">
        <v>52.31666666666667</v>
      </c>
      <c r="I219" s="40">
        <v>52.93333333333333</v>
      </c>
      <c r="J219" s="40">
        <v>53.416666666666671</v>
      </c>
      <c r="K219" s="31">
        <v>52.45</v>
      </c>
      <c r="L219" s="31">
        <v>51.35</v>
      </c>
      <c r="M219" s="31">
        <v>16.587119999999999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2481.65</v>
      </c>
      <c r="D220" s="40">
        <v>2483.4166666666665</v>
      </c>
      <c r="E220" s="40">
        <v>2469.1333333333332</v>
      </c>
      <c r="F220" s="40">
        <v>2456.6166666666668</v>
      </c>
      <c r="G220" s="40">
        <v>2442.3333333333335</v>
      </c>
      <c r="H220" s="40">
        <v>2495.9333333333329</v>
      </c>
      <c r="I220" s="40">
        <v>2510.2166666666667</v>
      </c>
      <c r="J220" s="40">
        <v>2522.7333333333327</v>
      </c>
      <c r="K220" s="31">
        <v>2497.6999999999998</v>
      </c>
      <c r="L220" s="31">
        <v>2470.9</v>
      </c>
      <c r="M220" s="31">
        <v>22.623249999999999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309.14999999999998</v>
      </c>
      <c r="D221" s="40">
        <v>309.51666666666665</v>
      </c>
      <c r="E221" s="40">
        <v>305.08333333333331</v>
      </c>
      <c r="F221" s="40">
        <v>301.01666666666665</v>
      </c>
      <c r="G221" s="40">
        <v>296.58333333333331</v>
      </c>
      <c r="H221" s="40">
        <v>313.58333333333331</v>
      </c>
      <c r="I221" s="40">
        <v>318.01666666666671</v>
      </c>
      <c r="J221" s="40">
        <v>322.08333333333331</v>
      </c>
      <c r="K221" s="31">
        <v>313.95</v>
      </c>
      <c r="L221" s="31">
        <v>305.45</v>
      </c>
      <c r="M221" s="31">
        <v>1.24502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655.9</v>
      </c>
      <c r="D222" s="40">
        <v>652.7833333333333</v>
      </c>
      <c r="E222" s="40">
        <v>648.66666666666663</v>
      </c>
      <c r="F222" s="40">
        <v>641.43333333333328</v>
      </c>
      <c r="G222" s="40">
        <v>637.31666666666661</v>
      </c>
      <c r="H222" s="40">
        <v>660.01666666666665</v>
      </c>
      <c r="I222" s="40">
        <v>664.13333333333344</v>
      </c>
      <c r="J222" s="40">
        <v>671.36666666666667</v>
      </c>
      <c r="K222" s="31">
        <v>656.9</v>
      </c>
      <c r="L222" s="31">
        <v>645.54999999999995</v>
      </c>
      <c r="M222" s="31">
        <v>91.217370000000003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1489.75</v>
      </c>
      <c r="D223" s="40">
        <v>1502.3166666666666</v>
      </c>
      <c r="E223" s="40">
        <v>1470.4833333333331</v>
      </c>
      <c r="F223" s="40">
        <v>1451.2166666666665</v>
      </c>
      <c r="G223" s="40">
        <v>1419.383333333333</v>
      </c>
      <c r="H223" s="40">
        <v>1521.5833333333333</v>
      </c>
      <c r="I223" s="40">
        <v>1553.4166666666667</v>
      </c>
      <c r="J223" s="40">
        <v>1572.6833333333334</v>
      </c>
      <c r="K223" s="31">
        <v>1534.15</v>
      </c>
      <c r="L223" s="31">
        <v>1483.05</v>
      </c>
      <c r="M223" s="31">
        <v>6.3932200000000003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626.25</v>
      </c>
      <c r="D224" s="40">
        <v>624.56666666666672</v>
      </c>
      <c r="E224" s="40">
        <v>619.68333333333339</v>
      </c>
      <c r="F224" s="40">
        <v>613.11666666666667</v>
      </c>
      <c r="G224" s="40">
        <v>608.23333333333335</v>
      </c>
      <c r="H224" s="40">
        <v>631.13333333333344</v>
      </c>
      <c r="I224" s="40">
        <v>636.01666666666688</v>
      </c>
      <c r="J224" s="40">
        <v>642.58333333333348</v>
      </c>
      <c r="K224" s="31">
        <v>629.45000000000005</v>
      </c>
      <c r="L224" s="31">
        <v>618</v>
      </c>
      <c r="M224" s="31">
        <v>5.7831799999999998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774.6</v>
      </c>
      <c r="D225" s="40">
        <v>774.18333333333339</v>
      </c>
      <c r="E225" s="40">
        <v>753.46666666666681</v>
      </c>
      <c r="F225" s="40">
        <v>732.33333333333337</v>
      </c>
      <c r="G225" s="40">
        <v>711.61666666666679</v>
      </c>
      <c r="H225" s="40">
        <v>795.31666666666683</v>
      </c>
      <c r="I225" s="40">
        <v>816.03333333333353</v>
      </c>
      <c r="J225" s="40">
        <v>837.16666666666686</v>
      </c>
      <c r="K225" s="31">
        <v>794.9</v>
      </c>
      <c r="L225" s="31">
        <v>753.05</v>
      </c>
      <c r="M225" s="31">
        <v>24.05452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37.85</v>
      </c>
      <c r="D226" s="40">
        <v>37.85</v>
      </c>
      <c r="E226" s="40">
        <v>37.5</v>
      </c>
      <c r="F226" s="40">
        <v>37.15</v>
      </c>
      <c r="G226" s="40">
        <v>36.799999999999997</v>
      </c>
      <c r="H226" s="40">
        <v>38.200000000000003</v>
      </c>
      <c r="I226" s="40">
        <v>38.550000000000011</v>
      </c>
      <c r="J226" s="40">
        <v>38.900000000000006</v>
      </c>
      <c r="K226" s="31">
        <v>38.200000000000003</v>
      </c>
      <c r="L226" s="31">
        <v>37.5</v>
      </c>
      <c r="M226" s="31">
        <v>69.267889999999994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52.6</v>
      </c>
      <c r="D227" s="40">
        <v>52.883333333333333</v>
      </c>
      <c r="E227" s="40">
        <v>52.066666666666663</v>
      </c>
      <c r="F227" s="40">
        <v>51.533333333333331</v>
      </c>
      <c r="G227" s="40">
        <v>50.716666666666661</v>
      </c>
      <c r="H227" s="40">
        <v>53.416666666666664</v>
      </c>
      <c r="I227" s="40">
        <v>54.233333333333341</v>
      </c>
      <c r="J227" s="40">
        <v>54.766666666666666</v>
      </c>
      <c r="K227" s="31">
        <v>53.7</v>
      </c>
      <c r="L227" s="31">
        <v>52.35</v>
      </c>
      <c r="M227" s="31">
        <v>272.11664999999999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53.6</v>
      </c>
      <c r="D228" s="40">
        <v>54.183333333333337</v>
      </c>
      <c r="E228" s="40">
        <v>52.816666666666677</v>
      </c>
      <c r="F228" s="40">
        <v>52.033333333333339</v>
      </c>
      <c r="G228" s="40">
        <v>50.666666666666679</v>
      </c>
      <c r="H228" s="40">
        <v>54.966666666666676</v>
      </c>
      <c r="I228" s="40">
        <v>56.333333333333336</v>
      </c>
      <c r="J228" s="40">
        <v>57.116666666666674</v>
      </c>
      <c r="K228" s="31">
        <v>55.55</v>
      </c>
      <c r="L228" s="31">
        <v>53.4</v>
      </c>
      <c r="M228" s="31">
        <v>64.209350000000001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1028</v>
      </c>
      <c r="D229" s="40">
        <v>1032.2666666666667</v>
      </c>
      <c r="E229" s="40">
        <v>1020.8833333333332</v>
      </c>
      <c r="F229" s="40">
        <v>1013.7666666666667</v>
      </c>
      <c r="G229" s="40">
        <v>1002.3833333333332</v>
      </c>
      <c r="H229" s="40">
        <v>1039.3833333333332</v>
      </c>
      <c r="I229" s="40">
        <v>1050.7666666666669</v>
      </c>
      <c r="J229" s="40">
        <v>1057.8833333333332</v>
      </c>
      <c r="K229" s="31">
        <v>1043.6500000000001</v>
      </c>
      <c r="L229" s="31">
        <v>1025.1500000000001</v>
      </c>
      <c r="M229" s="31">
        <v>0.16524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265.39999999999998</v>
      </c>
      <c r="D230" s="40">
        <v>264.25</v>
      </c>
      <c r="E230" s="40">
        <v>258.14999999999998</v>
      </c>
      <c r="F230" s="40">
        <v>250.89999999999998</v>
      </c>
      <c r="G230" s="40">
        <v>244.79999999999995</v>
      </c>
      <c r="H230" s="40">
        <v>271.5</v>
      </c>
      <c r="I230" s="40">
        <v>277.60000000000002</v>
      </c>
      <c r="J230" s="40">
        <v>284.85000000000002</v>
      </c>
      <c r="K230" s="31">
        <v>270.35000000000002</v>
      </c>
      <c r="L230" s="31">
        <v>257</v>
      </c>
      <c r="M230" s="31">
        <v>1.25604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1386.35</v>
      </c>
      <c r="D231" s="40">
        <v>1386.5</v>
      </c>
      <c r="E231" s="40">
        <v>1357.85</v>
      </c>
      <c r="F231" s="40">
        <v>1329.35</v>
      </c>
      <c r="G231" s="40">
        <v>1300.6999999999998</v>
      </c>
      <c r="H231" s="40">
        <v>1415</v>
      </c>
      <c r="I231" s="40">
        <v>1443.65</v>
      </c>
      <c r="J231" s="40">
        <v>1472.15</v>
      </c>
      <c r="K231" s="31">
        <v>1415.15</v>
      </c>
      <c r="L231" s="31">
        <v>1358</v>
      </c>
      <c r="M231" s="31">
        <v>1.498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648</v>
      </c>
      <c r="D232" s="40">
        <v>650.65</v>
      </c>
      <c r="E232" s="40">
        <v>643.34999999999991</v>
      </c>
      <c r="F232" s="40">
        <v>638.69999999999993</v>
      </c>
      <c r="G232" s="40">
        <v>631.39999999999986</v>
      </c>
      <c r="H232" s="40">
        <v>655.29999999999995</v>
      </c>
      <c r="I232" s="40">
        <v>662.59999999999991</v>
      </c>
      <c r="J232" s="40">
        <v>667.25</v>
      </c>
      <c r="K232" s="31">
        <v>657.95</v>
      </c>
      <c r="L232" s="31">
        <v>646</v>
      </c>
      <c r="M232" s="31">
        <v>3.5008400000000002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178.3</v>
      </c>
      <c r="D233" s="40">
        <v>180.70000000000002</v>
      </c>
      <c r="E233" s="40">
        <v>175.20000000000005</v>
      </c>
      <c r="F233" s="40">
        <v>172.10000000000002</v>
      </c>
      <c r="G233" s="40">
        <v>166.60000000000005</v>
      </c>
      <c r="H233" s="40">
        <v>183.80000000000004</v>
      </c>
      <c r="I233" s="40">
        <v>189.29999999999998</v>
      </c>
      <c r="J233" s="40">
        <v>192.40000000000003</v>
      </c>
      <c r="K233" s="31">
        <v>186.2</v>
      </c>
      <c r="L233" s="31">
        <v>177.6</v>
      </c>
      <c r="M233" s="31">
        <v>25.141960000000001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46.15</v>
      </c>
      <c r="D234" s="40">
        <v>46.199999999999996</v>
      </c>
      <c r="E234" s="40">
        <v>45.949999999999989</v>
      </c>
      <c r="F234" s="40">
        <v>45.749999999999993</v>
      </c>
      <c r="G234" s="40">
        <v>45.499999999999986</v>
      </c>
      <c r="H234" s="40">
        <v>46.399999999999991</v>
      </c>
      <c r="I234" s="40">
        <v>46.650000000000006</v>
      </c>
      <c r="J234" s="40">
        <v>46.849999999999994</v>
      </c>
      <c r="K234" s="31">
        <v>46.45</v>
      </c>
      <c r="L234" s="31">
        <v>46</v>
      </c>
      <c r="M234" s="31">
        <v>14.379619999999999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207.75</v>
      </c>
      <c r="D235" s="40">
        <v>207.86666666666667</v>
      </c>
      <c r="E235" s="40">
        <v>206.23333333333335</v>
      </c>
      <c r="F235" s="40">
        <v>204.71666666666667</v>
      </c>
      <c r="G235" s="40">
        <v>203.08333333333334</v>
      </c>
      <c r="H235" s="40">
        <v>209.38333333333335</v>
      </c>
      <c r="I235" s="40">
        <v>211.01666666666668</v>
      </c>
      <c r="J235" s="40">
        <v>212.53333333333336</v>
      </c>
      <c r="K235" s="31">
        <v>209.5</v>
      </c>
      <c r="L235" s="31">
        <v>206.35</v>
      </c>
      <c r="M235" s="31">
        <v>164.64973000000001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133.55000000000001</v>
      </c>
      <c r="D236" s="40">
        <v>134.28333333333333</v>
      </c>
      <c r="E236" s="40">
        <v>132.01666666666665</v>
      </c>
      <c r="F236" s="40">
        <v>130.48333333333332</v>
      </c>
      <c r="G236" s="40">
        <v>128.21666666666664</v>
      </c>
      <c r="H236" s="40">
        <v>135.81666666666666</v>
      </c>
      <c r="I236" s="40">
        <v>138.08333333333337</v>
      </c>
      <c r="J236" s="40">
        <v>139.61666666666667</v>
      </c>
      <c r="K236" s="31">
        <v>136.55000000000001</v>
      </c>
      <c r="L236" s="31">
        <v>132.75</v>
      </c>
      <c r="M236" s="31">
        <v>12.53345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192.45</v>
      </c>
      <c r="D237" s="40">
        <v>192.5</v>
      </c>
      <c r="E237" s="40">
        <v>190.3</v>
      </c>
      <c r="F237" s="40">
        <v>188.15</v>
      </c>
      <c r="G237" s="40">
        <v>185.95000000000002</v>
      </c>
      <c r="H237" s="40">
        <v>194.65</v>
      </c>
      <c r="I237" s="40">
        <v>196.85</v>
      </c>
      <c r="J237" s="40">
        <v>199</v>
      </c>
      <c r="K237" s="31">
        <v>194.7</v>
      </c>
      <c r="L237" s="31">
        <v>190.35</v>
      </c>
      <c r="M237" s="31">
        <v>13.12405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270.85000000000002</v>
      </c>
      <c r="D238" s="40">
        <v>272.7166666666667</v>
      </c>
      <c r="E238" s="40">
        <v>266.63333333333338</v>
      </c>
      <c r="F238" s="40">
        <v>262.41666666666669</v>
      </c>
      <c r="G238" s="40">
        <v>256.33333333333337</v>
      </c>
      <c r="H238" s="40">
        <v>276.93333333333339</v>
      </c>
      <c r="I238" s="40">
        <v>283.01666666666665</v>
      </c>
      <c r="J238" s="40">
        <v>287.23333333333341</v>
      </c>
      <c r="K238" s="31">
        <v>278.8</v>
      </c>
      <c r="L238" s="31">
        <v>268.5</v>
      </c>
      <c r="M238" s="31">
        <v>105.8117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159.30000000000001</v>
      </c>
      <c r="D239" s="40">
        <v>154.4</v>
      </c>
      <c r="E239" s="40">
        <v>145.9</v>
      </c>
      <c r="F239" s="40">
        <v>132.5</v>
      </c>
      <c r="G239" s="40">
        <v>124</v>
      </c>
      <c r="H239" s="40">
        <v>167.8</v>
      </c>
      <c r="I239" s="40">
        <v>176.3</v>
      </c>
      <c r="J239" s="40">
        <v>189.70000000000002</v>
      </c>
      <c r="K239" s="31">
        <v>162.9</v>
      </c>
      <c r="L239" s="31">
        <v>141</v>
      </c>
      <c r="M239" s="31">
        <v>804.73782000000006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7054.3</v>
      </c>
      <c r="D240" s="40">
        <v>7074.8666666666659</v>
      </c>
      <c r="E240" s="40">
        <v>6984.7333333333318</v>
      </c>
      <c r="F240" s="40">
        <v>6915.1666666666661</v>
      </c>
      <c r="G240" s="40">
        <v>6825.0333333333319</v>
      </c>
      <c r="H240" s="40">
        <v>7144.4333333333316</v>
      </c>
      <c r="I240" s="40">
        <v>7234.5666666666648</v>
      </c>
      <c r="J240" s="40">
        <v>7304.1333333333314</v>
      </c>
      <c r="K240" s="31">
        <v>7165</v>
      </c>
      <c r="L240" s="31">
        <v>7005.3</v>
      </c>
      <c r="M240" s="31">
        <v>1.6662999999999999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139.30000000000001</v>
      </c>
      <c r="D241" s="40">
        <v>140.28333333333333</v>
      </c>
      <c r="E241" s="40">
        <v>136.76666666666665</v>
      </c>
      <c r="F241" s="40">
        <v>134.23333333333332</v>
      </c>
      <c r="G241" s="40">
        <v>130.71666666666664</v>
      </c>
      <c r="H241" s="40">
        <v>142.81666666666666</v>
      </c>
      <c r="I241" s="40">
        <v>146.33333333333337</v>
      </c>
      <c r="J241" s="40">
        <v>148.86666666666667</v>
      </c>
      <c r="K241" s="31">
        <v>143.80000000000001</v>
      </c>
      <c r="L241" s="31">
        <v>137.75</v>
      </c>
      <c r="M241" s="31">
        <v>121.24643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435.95</v>
      </c>
      <c r="D242" s="40">
        <v>429.73333333333335</v>
      </c>
      <c r="E242" s="40">
        <v>414.76666666666671</v>
      </c>
      <c r="F242" s="40">
        <v>393.58333333333337</v>
      </c>
      <c r="G242" s="40">
        <v>378.61666666666673</v>
      </c>
      <c r="H242" s="40">
        <v>450.91666666666669</v>
      </c>
      <c r="I242" s="40">
        <v>465.88333333333338</v>
      </c>
      <c r="J242" s="40">
        <v>487.06666666666666</v>
      </c>
      <c r="K242" s="31">
        <v>444.7</v>
      </c>
      <c r="L242" s="31">
        <v>408.55</v>
      </c>
      <c r="M242" s="31">
        <v>106.56393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150.19999999999999</v>
      </c>
      <c r="D243" s="40">
        <v>149.96666666666667</v>
      </c>
      <c r="E243" s="40">
        <v>148.38333333333333</v>
      </c>
      <c r="F243" s="40">
        <v>146.56666666666666</v>
      </c>
      <c r="G243" s="40">
        <v>144.98333333333332</v>
      </c>
      <c r="H243" s="40">
        <v>151.78333333333333</v>
      </c>
      <c r="I243" s="40">
        <v>153.36666666666665</v>
      </c>
      <c r="J243" s="40">
        <v>155.18333333333334</v>
      </c>
      <c r="K243" s="31">
        <v>151.55000000000001</v>
      </c>
      <c r="L243" s="31">
        <v>148.15</v>
      </c>
      <c r="M243" s="31">
        <v>19.957149999999999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105.95</v>
      </c>
      <c r="D244" s="40">
        <v>106.31666666666668</v>
      </c>
      <c r="E244" s="40">
        <v>104.73333333333335</v>
      </c>
      <c r="F244" s="40">
        <v>103.51666666666667</v>
      </c>
      <c r="G244" s="40">
        <v>101.93333333333334</v>
      </c>
      <c r="H244" s="40">
        <v>107.53333333333336</v>
      </c>
      <c r="I244" s="40">
        <v>109.1166666666667</v>
      </c>
      <c r="J244" s="40">
        <v>110.33333333333337</v>
      </c>
      <c r="K244" s="31">
        <v>107.9</v>
      </c>
      <c r="L244" s="31">
        <v>105.1</v>
      </c>
      <c r="M244" s="31">
        <v>116.88575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24.65</v>
      </c>
      <c r="D245" s="40">
        <v>24.766666666666666</v>
      </c>
      <c r="E245" s="40">
        <v>24.383333333333333</v>
      </c>
      <c r="F245" s="40">
        <v>24.116666666666667</v>
      </c>
      <c r="G245" s="40">
        <v>23.733333333333334</v>
      </c>
      <c r="H245" s="40">
        <v>25.033333333333331</v>
      </c>
      <c r="I245" s="40">
        <v>25.416666666666664</v>
      </c>
      <c r="J245" s="40">
        <v>25.68333333333333</v>
      </c>
      <c r="K245" s="31">
        <v>25.15</v>
      </c>
      <c r="L245" s="31">
        <v>24.5</v>
      </c>
      <c r="M245" s="31">
        <v>104.58291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2424.5</v>
      </c>
      <c r="D246" s="40">
        <v>2421.9833333333331</v>
      </c>
      <c r="E246" s="40">
        <v>2387.9666666666662</v>
      </c>
      <c r="F246" s="40">
        <v>2351.4333333333329</v>
      </c>
      <c r="G246" s="40">
        <v>2317.4166666666661</v>
      </c>
      <c r="H246" s="40">
        <v>2458.5166666666664</v>
      </c>
      <c r="I246" s="40">
        <v>2492.5333333333338</v>
      </c>
      <c r="J246" s="40">
        <v>2529.0666666666666</v>
      </c>
      <c r="K246" s="31">
        <v>2456</v>
      </c>
      <c r="L246" s="31">
        <v>2385.4499999999998</v>
      </c>
      <c r="M246" s="31">
        <v>23.595759999999999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205.95</v>
      </c>
      <c r="D247" s="40">
        <v>205.88333333333333</v>
      </c>
      <c r="E247" s="40">
        <v>197.76666666666665</v>
      </c>
      <c r="F247" s="40">
        <v>189.58333333333331</v>
      </c>
      <c r="G247" s="40">
        <v>181.46666666666664</v>
      </c>
      <c r="H247" s="40">
        <v>214.06666666666666</v>
      </c>
      <c r="I247" s="40">
        <v>222.18333333333334</v>
      </c>
      <c r="J247" s="40">
        <v>230.36666666666667</v>
      </c>
      <c r="K247" s="31">
        <v>214</v>
      </c>
      <c r="L247" s="31">
        <v>197.7</v>
      </c>
      <c r="M247" s="31">
        <v>17.021090000000001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438.6</v>
      </c>
      <c r="D248" s="40">
        <v>441.25</v>
      </c>
      <c r="E248" s="40">
        <v>433.5</v>
      </c>
      <c r="F248" s="40">
        <v>428.4</v>
      </c>
      <c r="G248" s="40">
        <v>420.65</v>
      </c>
      <c r="H248" s="40">
        <v>446.35</v>
      </c>
      <c r="I248" s="40">
        <v>454.1</v>
      </c>
      <c r="J248" s="40">
        <v>459.20000000000005</v>
      </c>
      <c r="K248" s="31">
        <v>449</v>
      </c>
      <c r="L248" s="31">
        <v>436.15</v>
      </c>
      <c r="M248" s="31">
        <v>1.55104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549.70000000000005</v>
      </c>
      <c r="D249" s="40">
        <v>551.11666666666667</v>
      </c>
      <c r="E249" s="40">
        <v>546.23333333333335</v>
      </c>
      <c r="F249" s="40">
        <v>542.76666666666665</v>
      </c>
      <c r="G249" s="40">
        <v>537.88333333333333</v>
      </c>
      <c r="H249" s="40">
        <v>554.58333333333337</v>
      </c>
      <c r="I249" s="40">
        <v>559.46666666666681</v>
      </c>
      <c r="J249" s="40">
        <v>562.93333333333339</v>
      </c>
      <c r="K249" s="31">
        <v>556</v>
      </c>
      <c r="L249" s="31">
        <v>547.65</v>
      </c>
      <c r="M249" s="31">
        <v>15.080220000000001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229.75</v>
      </c>
      <c r="D250" s="40">
        <v>229.65</v>
      </c>
      <c r="E250" s="40">
        <v>217.8</v>
      </c>
      <c r="F250" s="40">
        <v>205.85</v>
      </c>
      <c r="G250" s="40">
        <v>194</v>
      </c>
      <c r="H250" s="40">
        <v>241.60000000000002</v>
      </c>
      <c r="I250" s="40">
        <v>253.45</v>
      </c>
      <c r="J250" s="40">
        <v>265.40000000000003</v>
      </c>
      <c r="K250" s="31">
        <v>241.5</v>
      </c>
      <c r="L250" s="31">
        <v>217.7</v>
      </c>
      <c r="M250" s="31">
        <v>43.368400000000001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1015.85</v>
      </c>
      <c r="D251" s="40">
        <v>1018.7000000000002</v>
      </c>
      <c r="E251" s="40">
        <v>1002.7000000000003</v>
      </c>
      <c r="F251" s="40">
        <v>989.55000000000007</v>
      </c>
      <c r="G251" s="40">
        <v>973.55000000000018</v>
      </c>
      <c r="H251" s="40">
        <v>1031.8500000000004</v>
      </c>
      <c r="I251" s="40">
        <v>1047.8500000000001</v>
      </c>
      <c r="J251" s="40">
        <v>1061.0000000000005</v>
      </c>
      <c r="K251" s="31">
        <v>1034.7</v>
      </c>
      <c r="L251" s="31">
        <v>1005.55</v>
      </c>
      <c r="M251" s="31">
        <v>26.448460000000001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49</v>
      </c>
      <c r="D252" s="40">
        <v>49.833333333333336</v>
      </c>
      <c r="E252" s="40">
        <v>47.06666666666667</v>
      </c>
      <c r="F252" s="40">
        <v>45.133333333333333</v>
      </c>
      <c r="G252" s="40">
        <v>42.366666666666667</v>
      </c>
      <c r="H252" s="40">
        <v>51.766666666666673</v>
      </c>
      <c r="I252" s="40">
        <v>54.533333333333339</v>
      </c>
      <c r="J252" s="40">
        <v>56.466666666666676</v>
      </c>
      <c r="K252" s="31">
        <v>52.6</v>
      </c>
      <c r="L252" s="31">
        <v>47.9</v>
      </c>
      <c r="M252" s="31">
        <v>179.25443999999999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5122.75</v>
      </c>
      <c r="D253" s="40">
        <v>5103.583333333333</v>
      </c>
      <c r="E253" s="40">
        <v>5037.1666666666661</v>
      </c>
      <c r="F253" s="40">
        <v>4951.583333333333</v>
      </c>
      <c r="G253" s="40">
        <v>4885.1666666666661</v>
      </c>
      <c r="H253" s="40">
        <v>5189.1666666666661</v>
      </c>
      <c r="I253" s="40">
        <v>5255.5833333333321</v>
      </c>
      <c r="J253" s="40">
        <v>5341.1666666666661</v>
      </c>
      <c r="K253" s="31">
        <v>5170</v>
      </c>
      <c r="L253" s="31">
        <v>5018</v>
      </c>
      <c r="M253" s="31">
        <v>3.3279899999999998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1541.7</v>
      </c>
      <c r="D254" s="40">
        <v>1544.0500000000002</v>
      </c>
      <c r="E254" s="40">
        <v>1535.2000000000003</v>
      </c>
      <c r="F254" s="40">
        <v>1528.7</v>
      </c>
      <c r="G254" s="40">
        <v>1519.8500000000001</v>
      </c>
      <c r="H254" s="40">
        <v>1550.5500000000004</v>
      </c>
      <c r="I254" s="40">
        <v>1559.4000000000003</v>
      </c>
      <c r="J254" s="40">
        <v>1565.9000000000005</v>
      </c>
      <c r="K254" s="31">
        <v>1552.9</v>
      </c>
      <c r="L254" s="31">
        <v>1537.55</v>
      </c>
      <c r="M254" s="31">
        <v>56.69162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1026.0999999999999</v>
      </c>
      <c r="D255" s="40">
        <v>1006.7166666666666</v>
      </c>
      <c r="E255" s="40">
        <v>980.43333333333317</v>
      </c>
      <c r="F255" s="40">
        <v>934.76666666666654</v>
      </c>
      <c r="G255" s="40">
        <v>908.48333333333312</v>
      </c>
      <c r="H255" s="40">
        <v>1052.3833333333332</v>
      </c>
      <c r="I255" s="40">
        <v>1078.6666666666667</v>
      </c>
      <c r="J255" s="40">
        <v>1124.3333333333333</v>
      </c>
      <c r="K255" s="31">
        <v>1033</v>
      </c>
      <c r="L255" s="31">
        <v>961.05</v>
      </c>
      <c r="M255" s="31">
        <v>1.5648899999999999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309.10000000000002</v>
      </c>
      <c r="D256" s="40">
        <v>309.03333333333336</v>
      </c>
      <c r="E256" s="40">
        <v>306.06666666666672</v>
      </c>
      <c r="F256" s="40">
        <v>303.03333333333336</v>
      </c>
      <c r="G256" s="40">
        <v>300.06666666666672</v>
      </c>
      <c r="H256" s="40">
        <v>312.06666666666672</v>
      </c>
      <c r="I256" s="40">
        <v>315.0333333333333</v>
      </c>
      <c r="J256" s="40">
        <v>318.06666666666672</v>
      </c>
      <c r="K256" s="31">
        <v>312</v>
      </c>
      <c r="L256" s="31">
        <v>306</v>
      </c>
      <c r="M256" s="31">
        <v>1.77373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774.45</v>
      </c>
      <c r="D257" s="40">
        <v>779.48333333333323</v>
      </c>
      <c r="E257" s="40">
        <v>754.96666666666647</v>
      </c>
      <c r="F257" s="40">
        <v>735.48333333333323</v>
      </c>
      <c r="G257" s="40">
        <v>710.96666666666647</v>
      </c>
      <c r="H257" s="40">
        <v>798.96666666666647</v>
      </c>
      <c r="I257" s="40">
        <v>823.48333333333312</v>
      </c>
      <c r="J257" s="40">
        <v>842.96666666666647</v>
      </c>
      <c r="K257" s="31">
        <v>804</v>
      </c>
      <c r="L257" s="31">
        <v>760</v>
      </c>
      <c r="M257" s="31">
        <v>6.06332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1765.9</v>
      </c>
      <c r="D258" s="40">
        <v>1775.3500000000001</v>
      </c>
      <c r="E258" s="40">
        <v>1750.7000000000003</v>
      </c>
      <c r="F258" s="40">
        <v>1735.5000000000002</v>
      </c>
      <c r="G258" s="40">
        <v>1710.8500000000004</v>
      </c>
      <c r="H258" s="40">
        <v>1790.5500000000002</v>
      </c>
      <c r="I258" s="40">
        <v>1815.2000000000003</v>
      </c>
      <c r="J258" s="40">
        <v>1830.4</v>
      </c>
      <c r="K258" s="31">
        <v>1800</v>
      </c>
      <c r="L258" s="31">
        <v>1760.15</v>
      </c>
      <c r="M258" s="31">
        <v>5.2682200000000003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2115.9</v>
      </c>
      <c r="D259" s="40">
        <v>2099.4</v>
      </c>
      <c r="E259" s="40">
        <v>2065.75</v>
      </c>
      <c r="F259" s="40">
        <v>2015.6</v>
      </c>
      <c r="G259" s="40">
        <v>1981.9499999999998</v>
      </c>
      <c r="H259" s="40">
        <v>2149.5500000000002</v>
      </c>
      <c r="I259" s="40">
        <v>2183.2000000000007</v>
      </c>
      <c r="J259" s="40">
        <v>2233.3500000000004</v>
      </c>
      <c r="K259" s="31">
        <v>2133.0500000000002</v>
      </c>
      <c r="L259" s="31">
        <v>2049.25</v>
      </c>
      <c r="M259" s="31">
        <v>2.1010900000000001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1899.7</v>
      </c>
      <c r="D260" s="40">
        <v>1893.25</v>
      </c>
      <c r="E260" s="40">
        <v>1857.5</v>
      </c>
      <c r="F260" s="40">
        <v>1815.3</v>
      </c>
      <c r="G260" s="40">
        <v>1779.55</v>
      </c>
      <c r="H260" s="40">
        <v>1935.45</v>
      </c>
      <c r="I260" s="40">
        <v>1971.2</v>
      </c>
      <c r="J260" s="40">
        <v>2013.4</v>
      </c>
      <c r="K260" s="31">
        <v>1929</v>
      </c>
      <c r="L260" s="31">
        <v>1851.05</v>
      </c>
      <c r="M260" s="31">
        <v>2.4015200000000001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3186.4</v>
      </c>
      <c r="D261" s="40">
        <v>3182.1333333333332</v>
      </c>
      <c r="E261" s="40">
        <v>3144.2666666666664</v>
      </c>
      <c r="F261" s="40">
        <v>3102.1333333333332</v>
      </c>
      <c r="G261" s="40">
        <v>3064.2666666666664</v>
      </c>
      <c r="H261" s="40">
        <v>3224.2666666666664</v>
      </c>
      <c r="I261" s="40">
        <v>3262.1333333333332</v>
      </c>
      <c r="J261" s="40">
        <v>3304.2666666666664</v>
      </c>
      <c r="K261" s="31">
        <v>3220</v>
      </c>
      <c r="L261" s="31">
        <v>3140</v>
      </c>
      <c r="M261" s="31">
        <v>0.39839000000000002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659.7</v>
      </c>
      <c r="D262" s="40">
        <v>659.56666666666672</v>
      </c>
      <c r="E262" s="40">
        <v>653.18333333333339</v>
      </c>
      <c r="F262" s="40">
        <v>646.66666666666663</v>
      </c>
      <c r="G262" s="40">
        <v>640.2833333333333</v>
      </c>
      <c r="H262" s="40">
        <v>666.08333333333348</v>
      </c>
      <c r="I262" s="40">
        <v>672.46666666666692</v>
      </c>
      <c r="J262" s="40">
        <v>678.98333333333358</v>
      </c>
      <c r="K262" s="31">
        <v>665.95</v>
      </c>
      <c r="L262" s="31">
        <v>653.04999999999995</v>
      </c>
      <c r="M262" s="31">
        <v>3.5224899999999999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223.15</v>
      </c>
      <c r="D263" s="40">
        <v>223.70000000000002</v>
      </c>
      <c r="E263" s="40">
        <v>212.70000000000005</v>
      </c>
      <c r="F263" s="40">
        <v>202.25000000000003</v>
      </c>
      <c r="G263" s="40">
        <v>191.25000000000006</v>
      </c>
      <c r="H263" s="40">
        <v>234.15000000000003</v>
      </c>
      <c r="I263" s="40">
        <v>245.14999999999998</v>
      </c>
      <c r="J263" s="40">
        <v>255.60000000000002</v>
      </c>
      <c r="K263" s="31">
        <v>234.7</v>
      </c>
      <c r="L263" s="31">
        <v>213.25</v>
      </c>
      <c r="M263" s="31">
        <v>25.99952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144.80000000000001</v>
      </c>
      <c r="D264" s="40">
        <v>144.63333333333335</v>
      </c>
      <c r="E264" s="40">
        <v>142.3666666666667</v>
      </c>
      <c r="F264" s="40">
        <v>139.93333333333334</v>
      </c>
      <c r="G264" s="40">
        <v>137.66666666666669</v>
      </c>
      <c r="H264" s="40">
        <v>147.06666666666672</v>
      </c>
      <c r="I264" s="40">
        <v>149.33333333333337</v>
      </c>
      <c r="J264" s="40">
        <v>151.76666666666674</v>
      </c>
      <c r="K264" s="31">
        <v>146.9</v>
      </c>
      <c r="L264" s="31">
        <v>142.19999999999999</v>
      </c>
      <c r="M264" s="31">
        <v>12.398680000000001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109.65</v>
      </c>
      <c r="D265" s="40">
        <v>110.40000000000002</v>
      </c>
      <c r="E265" s="40">
        <v>106.40000000000003</v>
      </c>
      <c r="F265" s="40">
        <v>103.15000000000002</v>
      </c>
      <c r="G265" s="40">
        <v>99.150000000000034</v>
      </c>
      <c r="H265" s="40">
        <v>113.65000000000003</v>
      </c>
      <c r="I265" s="40">
        <v>117.65</v>
      </c>
      <c r="J265" s="40">
        <v>120.90000000000003</v>
      </c>
      <c r="K265" s="31">
        <v>114.4</v>
      </c>
      <c r="L265" s="31">
        <v>107.15</v>
      </c>
      <c r="M265" s="31">
        <v>90.975650000000002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196.5</v>
      </c>
      <c r="D266" s="40">
        <v>195.91666666666666</v>
      </c>
      <c r="E266" s="40">
        <v>189.83333333333331</v>
      </c>
      <c r="F266" s="40">
        <v>183.16666666666666</v>
      </c>
      <c r="G266" s="40">
        <v>177.08333333333331</v>
      </c>
      <c r="H266" s="40">
        <v>202.58333333333331</v>
      </c>
      <c r="I266" s="40">
        <v>208.66666666666663</v>
      </c>
      <c r="J266" s="40">
        <v>215.33333333333331</v>
      </c>
      <c r="K266" s="31">
        <v>202</v>
      </c>
      <c r="L266" s="31">
        <v>189.25</v>
      </c>
      <c r="M266" s="31">
        <v>70.883870000000002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698.4</v>
      </c>
      <c r="D267" s="40">
        <v>701.58333333333337</v>
      </c>
      <c r="E267" s="40">
        <v>690.81666666666672</v>
      </c>
      <c r="F267" s="40">
        <v>683.23333333333335</v>
      </c>
      <c r="G267" s="40">
        <v>672.4666666666667</v>
      </c>
      <c r="H267" s="40">
        <v>709.16666666666674</v>
      </c>
      <c r="I267" s="40">
        <v>719.93333333333339</v>
      </c>
      <c r="J267" s="40">
        <v>727.51666666666677</v>
      </c>
      <c r="K267" s="31">
        <v>712.35</v>
      </c>
      <c r="L267" s="31">
        <v>694</v>
      </c>
      <c r="M267" s="31">
        <v>53.772269999999999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114.7</v>
      </c>
      <c r="D268" s="40">
        <v>115.16666666666667</v>
      </c>
      <c r="E268" s="40">
        <v>111.53333333333335</v>
      </c>
      <c r="F268" s="40">
        <v>108.36666666666667</v>
      </c>
      <c r="G268" s="40">
        <v>104.73333333333335</v>
      </c>
      <c r="H268" s="40">
        <v>118.33333333333334</v>
      </c>
      <c r="I268" s="40">
        <v>121.96666666666667</v>
      </c>
      <c r="J268" s="40">
        <v>125.13333333333334</v>
      </c>
      <c r="K268" s="31">
        <v>118.8</v>
      </c>
      <c r="L268" s="31">
        <v>112</v>
      </c>
      <c r="M268" s="31">
        <v>10.37777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85.75</v>
      </c>
      <c r="D269" s="40">
        <v>86.216666666666654</v>
      </c>
      <c r="E269" s="40">
        <v>84.933333333333309</v>
      </c>
      <c r="F269" s="40">
        <v>84.11666666666666</v>
      </c>
      <c r="G269" s="40">
        <v>82.833333333333314</v>
      </c>
      <c r="H269" s="40">
        <v>87.033333333333303</v>
      </c>
      <c r="I269" s="40">
        <v>88.316666666666634</v>
      </c>
      <c r="J269" s="40">
        <v>89.133333333333297</v>
      </c>
      <c r="K269" s="31">
        <v>87.5</v>
      </c>
      <c r="L269" s="31">
        <v>85.4</v>
      </c>
      <c r="M269" s="31">
        <v>3.8954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125.25</v>
      </c>
      <c r="D270" s="40">
        <v>126.06666666666666</v>
      </c>
      <c r="E270" s="40">
        <v>123.53333333333333</v>
      </c>
      <c r="F270" s="40">
        <v>121.81666666666666</v>
      </c>
      <c r="G270" s="40">
        <v>119.28333333333333</v>
      </c>
      <c r="H270" s="40">
        <v>127.78333333333333</v>
      </c>
      <c r="I270" s="40">
        <v>130.31666666666666</v>
      </c>
      <c r="J270" s="40">
        <v>132.03333333333333</v>
      </c>
      <c r="K270" s="31">
        <v>128.6</v>
      </c>
      <c r="L270" s="31">
        <v>124.35</v>
      </c>
      <c r="M270" s="31">
        <v>19.245760000000001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231.85</v>
      </c>
      <c r="D271" s="40">
        <v>231.81666666666669</v>
      </c>
      <c r="E271" s="40">
        <v>227.83333333333337</v>
      </c>
      <c r="F271" s="40">
        <v>223.81666666666669</v>
      </c>
      <c r="G271" s="40">
        <v>219.83333333333337</v>
      </c>
      <c r="H271" s="40">
        <v>235.83333333333337</v>
      </c>
      <c r="I271" s="40">
        <v>239.81666666666666</v>
      </c>
      <c r="J271" s="40">
        <v>243.83333333333337</v>
      </c>
      <c r="K271" s="31">
        <v>235.8</v>
      </c>
      <c r="L271" s="31">
        <v>227.8</v>
      </c>
      <c r="M271" s="31">
        <v>6.5922599999999996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124.9</v>
      </c>
      <c r="D272" s="40">
        <v>124.63333333333333</v>
      </c>
      <c r="E272" s="40">
        <v>122.76666666666665</v>
      </c>
      <c r="F272" s="40">
        <v>120.63333333333333</v>
      </c>
      <c r="G272" s="40">
        <v>118.76666666666665</v>
      </c>
      <c r="H272" s="40">
        <v>126.76666666666665</v>
      </c>
      <c r="I272" s="40">
        <v>128.63333333333333</v>
      </c>
      <c r="J272" s="40">
        <v>130.76666666666665</v>
      </c>
      <c r="K272" s="31">
        <v>126.5</v>
      </c>
      <c r="L272" s="31">
        <v>122.5</v>
      </c>
      <c r="M272" s="31">
        <v>22.00123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393.45</v>
      </c>
      <c r="D273" s="40">
        <v>396</v>
      </c>
      <c r="E273" s="40">
        <v>387.45</v>
      </c>
      <c r="F273" s="40">
        <v>381.45</v>
      </c>
      <c r="G273" s="40">
        <v>372.9</v>
      </c>
      <c r="H273" s="40">
        <v>402</v>
      </c>
      <c r="I273" s="40">
        <v>410.54999999999995</v>
      </c>
      <c r="J273" s="40">
        <v>416.55</v>
      </c>
      <c r="K273" s="31">
        <v>404.55</v>
      </c>
      <c r="L273" s="31">
        <v>390</v>
      </c>
      <c r="M273" s="31">
        <v>99.457210000000003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2300.6999999999998</v>
      </c>
      <c r="D274" s="40">
        <v>2305.8166666666666</v>
      </c>
      <c r="E274" s="40">
        <v>2276.8833333333332</v>
      </c>
      <c r="F274" s="40">
        <v>2253.0666666666666</v>
      </c>
      <c r="G274" s="40">
        <v>2224.1333333333332</v>
      </c>
      <c r="H274" s="40">
        <v>2329.6333333333332</v>
      </c>
      <c r="I274" s="40">
        <v>2358.5666666666666</v>
      </c>
      <c r="J274" s="40">
        <v>2382.3833333333332</v>
      </c>
      <c r="K274" s="31">
        <v>2334.75</v>
      </c>
      <c r="L274" s="31">
        <v>2282</v>
      </c>
      <c r="M274" s="31">
        <v>0.34182000000000001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3082.65</v>
      </c>
      <c r="D275" s="40">
        <v>3095.5499999999997</v>
      </c>
      <c r="E275" s="40">
        <v>3063.0999999999995</v>
      </c>
      <c r="F275" s="40">
        <v>3043.5499999999997</v>
      </c>
      <c r="G275" s="40">
        <v>3011.0999999999995</v>
      </c>
      <c r="H275" s="40">
        <v>3115.0999999999995</v>
      </c>
      <c r="I275" s="40">
        <v>3147.5499999999993</v>
      </c>
      <c r="J275" s="40">
        <v>3167.0999999999995</v>
      </c>
      <c r="K275" s="31">
        <v>3128</v>
      </c>
      <c r="L275" s="31">
        <v>3076</v>
      </c>
      <c r="M275" s="31">
        <v>2.6437400000000002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1018.15</v>
      </c>
      <c r="D276" s="40">
        <v>1033.55</v>
      </c>
      <c r="E276" s="40">
        <v>994.59999999999991</v>
      </c>
      <c r="F276" s="40">
        <v>971.05</v>
      </c>
      <c r="G276" s="40">
        <v>932.09999999999991</v>
      </c>
      <c r="H276" s="40">
        <v>1057.0999999999999</v>
      </c>
      <c r="I276" s="40">
        <v>1096.0500000000002</v>
      </c>
      <c r="J276" s="40">
        <v>1119.5999999999999</v>
      </c>
      <c r="K276" s="31">
        <v>1072.5</v>
      </c>
      <c r="L276" s="31">
        <v>1010</v>
      </c>
      <c r="M276" s="31">
        <v>81.963849999999994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173.9</v>
      </c>
      <c r="D277" s="40">
        <v>174.60000000000002</v>
      </c>
      <c r="E277" s="40">
        <v>171.90000000000003</v>
      </c>
      <c r="F277" s="40">
        <v>169.9</v>
      </c>
      <c r="G277" s="40">
        <v>167.20000000000002</v>
      </c>
      <c r="H277" s="40">
        <v>176.60000000000005</v>
      </c>
      <c r="I277" s="40">
        <v>179.30000000000004</v>
      </c>
      <c r="J277" s="40">
        <v>181.30000000000007</v>
      </c>
      <c r="K277" s="31">
        <v>177.3</v>
      </c>
      <c r="L277" s="31">
        <v>172.6</v>
      </c>
      <c r="M277" s="31">
        <v>6.3786199999999997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1837.15</v>
      </c>
      <c r="D278" s="40">
        <v>1846.55</v>
      </c>
      <c r="E278" s="40">
        <v>1813.1</v>
      </c>
      <c r="F278" s="40">
        <v>1789.05</v>
      </c>
      <c r="G278" s="40">
        <v>1755.6</v>
      </c>
      <c r="H278" s="40">
        <v>1870.6</v>
      </c>
      <c r="I278" s="40">
        <v>1904.0500000000002</v>
      </c>
      <c r="J278" s="40">
        <v>1928.1</v>
      </c>
      <c r="K278" s="31">
        <v>1880</v>
      </c>
      <c r="L278" s="31">
        <v>1822.5</v>
      </c>
      <c r="M278" s="31">
        <v>0.45367000000000002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712.95</v>
      </c>
      <c r="D279" s="40">
        <v>717.35</v>
      </c>
      <c r="E279" s="40">
        <v>700.65000000000009</v>
      </c>
      <c r="F279" s="40">
        <v>688.35</v>
      </c>
      <c r="G279" s="40">
        <v>671.65000000000009</v>
      </c>
      <c r="H279" s="40">
        <v>729.65000000000009</v>
      </c>
      <c r="I279" s="40">
        <v>746.35000000000014</v>
      </c>
      <c r="J279" s="40">
        <v>758.65000000000009</v>
      </c>
      <c r="K279" s="31">
        <v>734.05</v>
      </c>
      <c r="L279" s="31">
        <v>705.05</v>
      </c>
      <c r="M279" s="31">
        <v>5.9350699999999996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262.75</v>
      </c>
      <c r="D280" s="40">
        <v>259</v>
      </c>
      <c r="E280" s="40">
        <v>253</v>
      </c>
      <c r="F280" s="40">
        <v>243.25</v>
      </c>
      <c r="G280" s="40">
        <v>237.25</v>
      </c>
      <c r="H280" s="40">
        <v>268.75</v>
      </c>
      <c r="I280" s="40">
        <v>274.75</v>
      </c>
      <c r="J280" s="40">
        <v>284.5</v>
      </c>
      <c r="K280" s="31">
        <v>265</v>
      </c>
      <c r="L280" s="31">
        <v>249.25</v>
      </c>
      <c r="M280" s="31">
        <v>15.265459999999999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269.25</v>
      </c>
      <c r="D281" s="40">
        <v>270.86666666666667</v>
      </c>
      <c r="E281" s="40">
        <v>263.73333333333335</v>
      </c>
      <c r="F281" s="40">
        <v>258.2166666666667</v>
      </c>
      <c r="G281" s="40">
        <v>251.08333333333337</v>
      </c>
      <c r="H281" s="40">
        <v>276.38333333333333</v>
      </c>
      <c r="I281" s="40">
        <v>283.51666666666665</v>
      </c>
      <c r="J281" s="40">
        <v>289.0333333333333</v>
      </c>
      <c r="K281" s="31">
        <v>278</v>
      </c>
      <c r="L281" s="31">
        <v>265.35000000000002</v>
      </c>
      <c r="M281" s="31">
        <v>26.343229999999998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286</v>
      </c>
      <c r="D282" s="40">
        <v>287</v>
      </c>
      <c r="E282" s="40">
        <v>281.45</v>
      </c>
      <c r="F282" s="40">
        <v>276.89999999999998</v>
      </c>
      <c r="G282" s="40">
        <v>271.34999999999997</v>
      </c>
      <c r="H282" s="40">
        <v>291.55</v>
      </c>
      <c r="I282" s="40">
        <v>297.09999999999997</v>
      </c>
      <c r="J282" s="40">
        <v>301.65000000000003</v>
      </c>
      <c r="K282" s="31">
        <v>292.55</v>
      </c>
      <c r="L282" s="31">
        <v>282.45</v>
      </c>
      <c r="M282" s="31">
        <v>8.5535999999999994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1069.4000000000001</v>
      </c>
      <c r="D283" s="40">
        <v>1064.8166666666668</v>
      </c>
      <c r="E283" s="40">
        <v>1039.7333333333336</v>
      </c>
      <c r="F283" s="40">
        <v>1010.0666666666668</v>
      </c>
      <c r="G283" s="40">
        <v>984.98333333333358</v>
      </c>
      <c r="H283" s="40">
        <v>1094.4833333333336</v>
      </c>
      <c r="I283" s="40">
        <v>1119.5666666666671</v>
      </c>
      <c r="J283" s="40">
        <v>1149.2333333333336</v>
      </c>
      <c r="K283" s="31">
        <v>1089.9000000000001</v>
      </c>
      <c r="L283" s="31">
        <v>1035.1500000000001</v>
      </c>
      <c r="M283" s="31">
        <v>0.28878999999999999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1001.1</v>
      </c>
      <c r="D284" s="40">
        <v>1000.9</v>
      </c>
      <c r="E284" s="40">
        <v>993.8</v>
      </c>
      <c r="F284" s="40">
        <v>986.5</v>
      </c>
      <c r="G284" s="40">
        <v>979.4</v>
      </c>
      <c r="H284" s="40">
        <v>1008.1999999999999</v>
      </c>
      <c r="I284" s="40">
        <v>1015.3000000000001</v>
      </c>
      <c r="J284" s="40">
        <v>1022.5999999999999</v>
      </c>
      <c r="K284" s="31">
        <v>1008</v>
      </c>
      <c r="L284" s="31">
        <v>993.6</v>
      </c>
      <c r="M284" s="31">
        <v>1.28505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473.85</v>
      </c>
      <c r="D285" s="40">
        <v>477.11666666666662</v>
      </c>
      <c r="E285" s="40">
        <v>459.73333333333323</v>
      </c>
      <c r="F285" s="40">
        <v>445.61666666666662</v>
      </c>
      <c r="G285" s="40">
        <v>428.23333333333323</v>
      </c>
      <c r="H285" s="40">
        <v>491.23333333333323</v>
      </c>
      <c r="I285" s="40">
        <v>508.61666666666656</v>
      </c>
      <c r="J285" s="40">
        <v>522.73333333333323</v>
      </c>
      <c r="K285" s="31">
        <v>494.5</v>
      </c>
      <c r="L285" s="31">
        <v>463</v>
      </c>
      <c r="M285" s="31">
        <v>15.028040000000001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600.75</v>
      </c>
      <c r="D286" s="40">
        <v>601.80000000000007</v>
      </c>
      <c r="E286" s="40">
        <v>595.65000000000009</v>
      </c>
      <c r="F286" s="40">
        <v>590.55000000000007</v>
      </c>
      <c r="G286" s="40">
        <v>584.40000000000009</v>
      </c>
      <c r="H286" s="40">
        <v>606.90000000000009</v>
      </c>
      <c r="I286" s="40">
        <v>613.04999999999995</v>
      </c>
      <c r="J286" s="40">
        <v>618.15000000000009</v>
      </c>
      <c r="K286" s="31">
        <v>607.95000000000005</v>
      </c>
      <c r="L286" s="31">
        <v>596.70000000000005</v>
      </c>
      <c r="M286" s="31">
        <v>2.7849499999999998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50.6</v>
      </c>
      <c r="D287" s="40">
        <v>50.75</v>
      </c>
      <c r="E287" s="40">
        <v>50.35</v>
      </c>
      <c r="F287" s="40">
        <v>50.1</v>
      </c>
      <c r="G287" s="40">
        <v>49.7</v>
      </c>
      <c r="H287" s="40">
        <v>51</v>
      </c>
      <c r="I287" s="40">
        <v>51.400000000000006</v>
      </c>
      <c r="J287" s="40">
        <v>51.65</v>
      </c>
      <c r="K287" s="31">
        <v>51.15</v>
      </c>
      <c r="L287" s="31">
        <v>50.5</v>
      </c>
      <c r="M287" s="31">
        <v>10.15415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724.1</v>
      </c>
      <c r="D288" s="40">
        <v>728.36666666666667</v>
      </c>
      <c r="E288" s="40">
        <v>717.73333333333335</v>
      </c>
      <c r="F288" s="40">
        <v>711.36666666666667</v>
      </c>
      <c r="G288" s="40">
        <v>700.73333333333335</v>
      </c>
      <c r="H288" s="40">
        <v>734.73333333333335</v>
      </c>
      <c r="I288" s="40">
        <v>745.36666666666679</v>
      </c>
      <c r="J288" s="40">
        <v>751.73333333333335</v>
      </c>
      <c r="K288" s="31">
        <v>739</v>
      </c>
      <c r="L288" s="31">
        <v>722</v>
      </c>
      <c r="M288" s="31">
        <v>1.31016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413.65</v>
      </c>
      <c r="D289" s="40">
        <v>416.25</v>
      </c>
      <c r="E289" s="40">
        <v>409.5</v>
      </c>
      <c r="F289" s="40">
        <v>405.35</v>
      </c>
      <c r="G289" s="40">
        <v>398.6</v>
      </c>
      <c r="H289" s="40">
        <v>420.4</v>
      </c>
      <c r="I289" s="40">
        <v>427.15</v>
      </c>
      <c r="J289" s="40">
        <v>431.29999999999995</v>
      </c>
      <c r="K289" s="31">
        <v>423</v>
      </c>
      <c r="L289" s="31">
        <v>412.1</v>
      </c>
      <c r="M289" s="31">
        <v>2.50888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1722.8</v>
      </c>
      <c r="D290" s="40">
        <v>1724.9333333333334</v>
      </c>
      <c r="E290" s="40">
        <v>1709.8666666666668</v>
      </c>
      <c r="F290" s="40">
        <v>1696.9333333333334</v>
      </c>
      <c r="G290" s="40">
        <v>1681.8666666666668</v>
      </c>
      <c r="H290" s="40">
        <v>1737.8666666666668</v>
      </c>
      <c r="I290" s="40">
        <v>1752.9333333333334</v>
      </c>
      <c r="J290" s="40">
        <v>1765.8666666666668</v>
      </c>
      <c r="K290" s="31">
        <v>1740</v>
      </c>
      <c r="L290" s="31">
        <v>1712</v>
      </c>
      <c r="M290" s="31">
        <v>21.463370000000001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90.55</v>
      </c>
      <c r="D291" s="40">
        <v>91.483333333333348</v>
      </c>
      <c r="E291" s="40">
        <v>88.966666666666697</v>
      </c>
      <c r="F291" s="40">
        <v>87.383333333333354</v>
      </c>
      <c r="G291" s="40">
        <v>84.866666666666703</v>
      </c>
      <c r="H291" s="40">
        <v>93.066666666666691</v>
      </c>
      <c r="I291" s="40">
        <v>95.583333333333343</v>
      </c>
      <c r="J291" s="40">
        <v>97.166666666666686</v>
      </c>
      <c r="K291" s="31">
        <v>94</v>
      </c>
      <c r="L291" s="31">
        <v>89.9</v>
      </c>
      <c r="M291" s="31">
        <v>254.67025000000001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3398.5</v>
      </c>
      <c r="D292" s="40">
        <v>3407.5166666666664</v>
      </c>
      <c r="E292" s="40">
        <v>3337.2333333333327</v>
      </c>
      <c r="F292" s="40">
        <v>3275.9666666666662</v>
      </c>
      <c r="G292" s="40">
        <v>3205.6833333333325</v>
      </c>
      <c r="H292" s="40">
        <v>3468.7833333333328</v>
      </c>
      <c r="I292" s="40">
        <v>3539.0666666666666</v>
      </c>
      <c r="J292" s="40">
        <v>3600.333333333333</v>
      </c>
      <c r="K292" s="31">
        <v>3477.8</v>
      </c>
      <c r="L292" s="31">
        <v>3346.25</v>
      </c>
      <c r="M292" s="31">
        <v>5.8967000000000001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460.75</v>
      </c>
      <c r="D293" s="40">
        <v>461.58333333333331</v>
      </c>
      <c r="E293" s="40">
        <v>457.16666666666663</v>
      </c>
      <c r="F293" s="40">
        <v>453.58333333333331</v>
      </c>
      <c r="G293" s="40">
        <v>449.16666666666663</v>
      </c>
      <c r="H293" s="40">
        <v>465.16666666666663</v>
      </c>
      <c r="I293" s="40">
        <v>469.58333333333326</v>
      </c>
      <c r="J293" s="40">
        <v>473.16666666666663</v>
      </c>
      <c r="K293" s="31">
        <v>466</v>
      </c>
      <c r="L293" s="31">
        <v>458</v>
      </c>
      <c r="M293" s="31">
        <v>15.275700000000001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270.05</v>
      </c>
      <c r="D294" s="40">
        <v>271.25</v>
      </c>
      <c r="E294" s="40">
        <v>267.2</v>
      </c>
      <c r="F294" s="40">
        <v>264.34999999999997</v>
      </c>
      <c r="G294" s="40">
        <v>260.29999999999995</v>
      </c>
      <c r="H294" s="40">
        <v>274.10000000000002</v>
      </c>
      <c r="I294" s="40">
        <v>278.14999999999998</v>
      </c>
      <c r="J294" s="40">
        <v>281.00000000000006</v>
      </c>
      <c r="K294" s="31">
        <v>275.3</v>
      </c>
      <c r="L294" s="31">
        <v>268.39999999999998</v>
      </c>
      <c r="M294" s="31">
        <v>0.65788999999999997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7830.7</v>
      </c>
      <c r="D295" s="40">
        <v>7840.1333333333341</v>
      </c>
      <c r="E295" s="40">
        <v>7630.2166666666681</v>
      </c>
      <c r="F295" s="40">
        <v>7429.7333333333336</v>
      </c>
      <c r="G295" s="40">
        <v>7219.8166666666675</v>
      </c>
      <c r="H295" s="40">
        <v>8040.6166666666686</v>
      </c>
      <c r="I295" s="40">
        <v>8250.5333333333347</v>
      </c>
      <c r="J295" s="40">
        <v>8451.0166666666701</v>
      </c>
      <c r="K295" s="31">
        <v>8050.05</v>
      </c>
      <c r="L295" s="31">
        <v>7639.65</v>
      </c>
      <c r="M295" s="31">
        <v>0.37435000000000002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4379.6000000000004</v>
      </c>
      <c r="D296" s="40">
        <v>4355.45</v>
      </c>
      <c r="E296" s="40">
        <v>4244.1499999999996</v>
      </c>
      <c r="F296" s="40">
        <v>4108.7</v>
      </c>
      <c r="G296" s="40">
        <v>3997.3999999999996</v>
      </c>
      <c r="H296" s="40">
        <v>4490.8999999999996</v>
      </c>
      <c r="I296" s="40">
        <v>4602.2000000000007</v>
      </c>
      <c r="J296" s="40">
        <v>4737.6499999999996</v>
      </c>
      <c r="K296" s="31">
        <v>4466.75</v>
      </c>
      <c r="L296" s="31">
        <v>4220</v>
      </c>
      <c r="M296" s="31">
        <v>9.0838099999999997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1609.6</v>
      </c>
      <c r="D297" s="40">
        <v>1615.5333333333335</v>
      </c>
      <c r="E297" s="40">
        <v>1591.666666666667</v>
      </c>
      <c r="F297" s="40">
        <v>1573.7333333333333</v>
      </c>
      <c r="G297" s="40">
        <v>1549.8666666666668</v>
      </c>
      <c r="H297" s="40">
        <v>1633.4666666666672</v>
      </c>
      <c r="I297" s="40">
        <v>1657.3333333333335</v>
      </c>
      <c r="J297" s="40">
        <v>1675.2666666666673</v>
      </c>
      <c r="K297" s="31">
        <v>1639.4</v>
      </c>
      <c r="L297" s="31">
        <v>1597.6</v>
      </c>
      <c r="M297" s="31">
        <v>30.27093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664.6</v>
      </c>
      <c r="D298" s="40">
        <v>665.91666666666663</v>
      </c>
      <c r="E298" s="40">
        <v>657.83333333333326</v>
      </c>
      <c r="F298" s="40">
        <v>651.06666666666661</v>
      </c>
      <c r="G298" s="40">
        <v>642.98333333333323</v>
      </c>
      <c r="H298" s="40">
        <v>672.68333333333328</v>
      </c>
      <c r="I298" s="40">
        <v>680.76666666666654</v>
      </c>
      <c r="J298" s="40">
        <v>687.5333333333333</v>
      </c>
      <c r="K298" s="31">
        <v>674</v>
      </c>
      <c r="L298" s="31">
        <v>659.15</v>
      </c>
      <c r="M298" s="31">
        <v>15.46785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41.85</v>
      </c>
      <c r="D299" s="40">
        <v>41.9</v>
      </c>
      <c r="E299" s="40">
        <v>41.15</v>
      </c>
      <c r="F299" s="40">
        <v>40.450000000000003</v>
      </c>
      <c r="G299" s="40">
        <v>39.700000000000003</v>
      </c>
      <c r="H299" s="40">
        <v>42.599999999999994</v>
      </c>
      <c r="I299" s="40">
        <v>43.349999999999994</v>
      </c>
      <c r="J299" s="40">
        <v>44.04999999999999</v>
      </c>
      <c r="K299" s="31">
        <v>42.65</v>
      </c>
      <c r="L299" s="31">
        <v>41.2</v>
      </c>
      <c r="M299" s="31">
        <v>27.533919999999998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1663.9</v>
      </c>
      <c r="D300" s="40">
        <v>1663.4833333333333</v>
      </c>
      <c r="E300" s="40">
        <v>1632.9666666666667</v>
      </c>
      <c r="F300" s="40">
        <v>1602.0333333333333</v>
      </c>
      <c r="G300" s="40">
        <v>1571.5166666666667</v>
      </c>
      <c r="H300" s="40">
        <v>1694.4166666666667</v>
      </c>
      <c r="I300" s="40">
        <v>1724.9333333333336</v>
      </c>
      <c r="J300" s="40">
        <v>1755.8666666666668</v>
      </c>
      <c r="K300" s="31">
        <v>1694</v>
      </c>
      <c r="L300" s="31">
        <v>1632.55</v>
      </c>
      <c r="M300" s="31">
        <v>0.82272999999999996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1186.6500000000001</v>
      </c>
      <c r="D301" s="40">
        <v>1182.7333333333333</v>
      </c>
      <c r="E301" s="40">
        <v>1173.9166666666667</v>
      </c>
      <c r="F301" s="40">
        <v>1161.1833333333334</v>
      </c>
      <c r="G301" s="40">
        <v>1152.3666666666668</v>
      </c>
      <c r="H301" s="40">
        <v>1195.4666666666667</v>
      </c>
      <c r="I301" s="40">
        <v>1204.2833333333333</v>
      </c>
      <c r="J301" s="40">
        <v>1217.0166666666667</v>
      </c>
      <c r="K301" s="31">
        <v>1191.55</v>
      </c>
      <c r="L301" s="31">
        <v>1170</v>
      </c>
      <c r="M301" s="31">
        <v>8.0448599999999999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3670.45</v>
      </c>
      <c r="D302" s="40">
        <v>3694.6333333333332</v>
      </c>
      <c r="E302" s="40">
        <v>3619.2666666666664</v>
      </c>
      <c r="F302" s="40">
        <v>3568.083333333333</v>
      </c>
      <c r="G302" s="40">
        <v>3492.7166666666662</v>
      </c>
      <c r="H302" s="40">
        <v>3745.8166666666666</v>
      </c>
      <c r="I302" s="40">
        <v>3821.1833333333334</v>
      </c>
      <c r="J302" s="40">
        <v>3872.3666666666668</v>
      </c>
      <c r="K302" s="31">
        <v>3770</v>
      </c>
      <c r="L302" s="31">
        <v>3643.45</v>
      </c>
      <c r="M302" s="31">
        <v>0.43548999999999999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868.9</v>
      </c>
      <c r="D303" s="40">
        <v>874.76666666666677</v>
      </c>
      <c r="E303" s="40">
        <v>856.13333333333355</v>
      </c>
      <c r="F303" s="40">
        <v>843.36666666666679</v>
      </c>
      <c r="G303" s="40">
        <v>824.73333333333358</v>
      </c>
      <c r="H303" s="40">
        <v>887.53333333333353</v>
      </c>
      <c r="I303" s="40">
        <v>906.16666666666674</v>
      </c>
      <c r="J303" s="40">
        <v>918.93333333333351</v>
      </c>
      <c r="K303" s="31">
        <v>893.4</v>
      </c>
      <c r="L303" s="31">
        <v>862</v>
      </c>
      <c r="M303" s="31">
        <v>0.21945000000000001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51.35</v>
      </c>
      <c r="D304" s="40">
        <v>51.699999999999996</v>
      </c>
      <c r="E304" s="40">
        <v>50.79999999999999</v>
      </c>
      <c r="F304" s="40">
        <v>50.249999999999993</v>
      </c>
      <c r="G304" s="40">
        <v>49.349999999999987</v>
      </c>
      <c r="H304" s="40">
        <v>52.249999999999993</v>
      </c>
      <c r="I304" s="40">
        <v>53.15</v>
      </c>
      <c r="J304" s="40">
        <v>53.699999999999996</v>
      </c>
      <c r="K304" s="31">
        <v>52.6</v>
      </c>
      <c r="L304" s="31">
        <v>51.15</v>
      </c>
      <c r="M304" s="31">
        <v>22.745999999999999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185.7</v>
      </c>
      <c r="D305" s="40">
        <v>186.5</v>
      </c>
      <c r="E305" s="40">
        <v>183.55</v>
      </c>
      <c r="F305" s="40">
        <v>181.4</v>
      </c>
      <c r="G305" s="40">
        <v>178.45000000000002</v>
      </c>
      <c r="H305" s="40">
        <v>188.65</v>
      </c>
      <c r="I305" s="40">
        <v>191.6</v>
      </c>
      <c r="J305" s="40">
        <v>193.75</v>
      </c>
      <c r="K305" s="31">
        <v>189.45</v>
      </c>
      <c r="L305" s="31">
        <v>184.35</v>
      </c>
      <c r="M305" s="31">
        <v>4.1046800000000001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82236.3</v>
      </c>
      <c r="D306" s="40">
        <v>82275.416666666672</v>
      </c>
      <c r="E306" s="40">
        <v>81585.883333333346</v>
      </c>
      <c r="F306" s="40">
        <v>80935.466666666674</v>
      </c>
      <c r="G306" s="40">
        <v>80245.933333333349</v>
      </c>
      <c r="H306" s="40">
        <v>82925.833333333343</v>
      </c>
      <c r="I306" s="40">
        <v>83615.366666666669</v>
      </c>
      <c r="J306" s="40">
        <v>84265.78333333334</v>
      </c>
      <c r="K306" s="31">
        <v>82964.95</v>
      </c>
      <c r="L306" s="31">
        <v>81625</v>
      </c>
      <c r="M306" s="31">
        <v>7.6920000000000002E-2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1148.75</v>
      </c>
      <c r="D307" s="40">
        <v>1148.5</v>
      </c>
      <c r="E307" s="40">
        <v>1138.3</v>
      </c>
      <c r="F307" s="40">
        <v>1127.8499999999999</v>
      </c>
      <c r="G307" s="40">
        <v>1117.6499999999999</v>
      </c>
      <c r="H307" s="40">
        <v>1158.95</v>
      </c>
      <c r="I307" s="40">
        <v>1169.1499999999999</v>
      </c>
      <c r="J307" s="40">
        <v>1179.6000000000001</v>
      </c>
      <c r="K307" s="31">
        <v>1158.7</v>
      </c>
      <c r="L307" s="31">
        <v>1138.05</v>
      </c>
      <c r="M307" s="31">
        <v>3.7323400000000002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3789.7</v>
      </c>
      <c r="D308" s="40">
        <v>3806.2333333333336</v>
      </c>
      <c r="E308" s="40">
        <v>3762.4666666666672</v>
      </c>
      <c r="F308" s="40">
        <v>3735.2333333333336</v>
      </c>
      <c r="G308" s="40">
        <v>3691.4666666666672</v>
      </c>
      <c r="H308" s="40">
        <v>3833.4666666666672</v>
      </c>
      <c r="I308" s="40">
        <v>3877.2333333333336</v>
      </c>
      <c r="J308" s="40">
        <v>3904.4666666666672</v>
      </c>
      <c r="K308" s="31">
        <v>3850</v>
      </c>
      <c r="L308" s="31">
        <v>3779</v>
      </c>
      <c r="M308" s="31">
        <v>3.4340000000000002E-2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311</v>
      </c>
      <c r="D309" s="40">
        <v>313.59999999999997</v>
      </c>
      <c r="E309" s="40">
        <v>307.39999999999992</v>
      </c>
      <c r="F309" s="40">
        <v>303.79999999999995</v>
      </c>
      <c r="G309" s="40">
        <v>297.59999999999991</v>
      </c>
      <c r="H309" s="40">
        <v>317.19999999999993</v>
      </c>
      <c r="I309" s="40">
        <v>323.39999999999998</v>
      </c>
      <c r="J309" s="40">
        <v>326.99999999999994</v>
      </c>
      <c r="K309" s="31">
        <v>319.8</v>
      </c>
      <c r="L309" s="31">
        <v>310</v>
      </c>
      <c r="M309" s="31">
        <v>1.14944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156.85</v>
      </c>
      <c r="D310" s="40">
        <v>158.11666666666665</v>
      </c>
      <c r="E310" s="40">
        <v>155.0333333333333</v>
      </c>
      <c r="F310" s="40">
        <v>153.21666666666667</v>
      </c>
      <c r="G310" s="40">
        <v>150.13333333333333</v>
      </c>
      <c r="H310" s="40">
        <v>159.93333333333328</v>
      </c>
      <c r="I310" s="40">
        <v>163.01666666666659</v>
      </c>
      <c r="J310" s="40">
        <v>164.83333333333326</v>
      </c>
      <c r="K310" s="31">
        <v>161.19999999999999</v>
      </c>
      <c r="L310" s="31">
        <v>156.30000000000001</v>
      </c>
      <c r="M310" s="31">
        <v>48.437130000000003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775.8</v>
      </c>
      <c r="D311" s="40">
        <v>775.5</v>
      </c>
      <c r="E311" s="40">
        <v>770.3</v>
      </c>
      <c r="F311" s="40">
        <v>764.8</v>
      </c>
      <c r="G311" s="40">
        <v>759.59999999999991</v>
      </c>
      <c r="H311" s="40">
        <v>781</v>
      </c>
      <c r="I311" s="40">
        <v>786.2</v>
      </c>
      <c r="J311" s="40">
        <v>791.7</v>
      </c>
      <c r="K311" s="31">
        <v>780.7</v>
      </c>
      <c r="L311" s="31">
        <v>770</v>
      </c>
      <c r="M311" s="31">
        <v>12.65906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246.95</v>
      </c>
      <c r="D312" s="40">
        <v>249.78333333333333</v>
      </c>
      <c r="E312" s="40">
        <v>240.56666666666666</v>
      </c>
      <c r="F312" s="40">
        <v>234.18333333333334</v>
      </c>
      <c r="G312" s="40">
        <v>224.96666666666667</v>
      </c>
      <c r="H312" s="40">
        <v>256.16666666666663</v>
      </c>
      <c r="I312" s="40">
        <v>265.38333333333333</v>
      </c>
      <c r="J312" s="40">
        <v>271.76666666666665</v>
      </c>
      <c r="K312" s="31">
        <v>259</v>
      </c>
      <c r="L312" s="31">
        <v>243.4</v>
      </c>
      <c r="M312" s="31">
        <v>8.9706700000000001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313.60000000000002</v>
      </c>
      <c r="D313" s="40">
        <v>313.50000000000006</v>
      </c>
      <c r="E313" s="40">
        <v>306.7000000000001</v>
      </c>
      <c r="F313" s="40">
        <v>299.80000000000007</v>
      </c>
      <c r="G313" s="40">
        <v>293.00000000000011</v>
      </c>
      <c r="H313" s="40">
        <v>320.40000000000009</v>
      </c>
      <c r="I313" s="40">
        <v>327.20000000000005</v>
      </c>
      <c r="J313" s="40">
        <v>334.10000000000008</v>
      </c>
      <c r="K313" s="31">
        <v>320.3</v>
      </c>
      <c r="L313" s="31">
        <v>306.60000000000002</v>
      </c>
      <c r="M313" s="31">
        <v>4.9981099999999996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580.04999999999995</v>
      </c>
      <c r="D314" s="40">
        <v>579.05000000000007</v>
      </c>
      <c r="E314" s="40">
        <v>574.00000000000011</v>
      </c>
      <c r="F314" s="40">
        <v>567.95000000000005</v>
      </c>
      <c r="G314" s="40">
        <v>562.90000000000009</v>
      </c>
      <c r="H314" s="40">
        <v>585.10000000000014</v>
      </c>
      <c r="I314" s="40">
        <v>590.15000000000009</v>
      </c>
      <c r="J314" s="40">
        <v>596.20000000000016</v>
      </c>
      <c r="K314" s="31">
        <v>584.1</v>
      </c>
      <c r="L314" s="31">
        <v>573</v>
      </c>
      <c r="M314" s="31">
        <v>0.39022000000000001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186.2</v>
      </c>
      <c r="D315" s="40">
        <v>186.30000000000004</v>
      </c>
      <c r="E315" s="40">
        <v>184.45000000000007</v>
      </c>
      <c r="F315" s="40">
        <v>182.70000000000005</v>
      </c>
      <c r="G315" s="40">
        <v>180.85000000000008</v>
      </c>
      <c r="H315" s="40">
        <v>188.05000000000007</v>
      </c>
      <c r="I315" s="40">
        <v>189.90000000000003</v>
      </c>
      <c r="J315" s="40">
        <v>191.65000000000006</v>
      </c>
      <c r="K315" s="31">
        <v>188.15</v>
      </c>
      <c r="L315" s="31">
        <v>184.55</v>
      </c>
      <c r="M315" s="31">
        <v>22.260010000000001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47.5</v>
      </c>
      <c r="D316" s="40">
        <v>47.550000000000004</v>
      </c>
      <c r="E316" s="40">
        <v>46.95000000000001</v>
      </c>
      <c r="F316" s="40">
        <v>46.400000000000006</v>
      </c>
      <c r="G316" s="40">
        <v>45.800000000000011</v>
      </c>
      <c r="H316" s="40">
        <v>48.100000000000009</v>
      </c>
      <c r="I316" s="40">
        <v>48.7</v>
      </c>
      <c r="J316" s="40">
        <v>49.250000000000007</v>
      </c>
      <c r="K316" s="31">
        <v>48.15</v>
      </c>
      <c r="L316" s="31">
        <v>47</v>
      </c>
      <c r="M316" s="31">
        <v>18.944980000000001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526</v>
      </c>
      <c r="D317" s="40">
        <v>526.01666666666665</v>
      </c>
      <c r="E317" s="40">
        <v>521.0333333333333</v>
      </c>
      <c r="F317" s="40">
        <v>516.06666666666661</v>
      </c>
      <c r="G317" s="40">
        <v>511.08333333333326</v>
      </c>
      <c r="H317" s="40">
        <v>530.98333333333335</v>
      </c>
      <c r="I317" s="40">
        <v>535.9666666666667</v>
      </c>
      <c r="J317" s="40">
        <v>540.93333333333339</v>
      </c>
      <c r="K317" s="31">
        <v>531</v>
      </c>
      <c r="L317" s="31">
        <v>521.04999999999995</v>
      </c>
      <c r="M317" s="31">
        <v>15.310129999999999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7165.55</v>
      </c>
      <c r="D318" s="40">
        <v>7204.55</v>
      </c>
      <c r="E318" s="40">
        <v>7112.1</v>
      </c>
      <c r="F318" s="40">
        <v>7058.6500000000005</v>
      </c>
      <c r="G318" s="40">
        <v>6966.2000000000007</v>
      </c>
      <c r="H318" s="40">
        <v>7258</v>
      </c>
      <c r="I318" s="40">
        <v>7350.4499999999989</v>
      </c>
      <c r="J318" s="40">
        <v>7403.9</v>
      </c>
      <c r="K318" s="31">
        <v>7297</v>
      </c>
      <c r="L318" s="31">
        <v>7151.1</v>
      </c>
      <c r="M318" s="31">
        <v>3.86598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1065</v>
      </c>
      <c r="D319" s="40">
        <v>1061.1166666666666</v>
      </c>
      <c r="E319" s="40">
        <v>1050.9833333333331</v>
      </c>
      <c r="F319" s="40">
        <v>1036.9666666666665</v>
      </c>
      <c r="G319" s="40">
        <v>1026.833333333333</v>
      </c>
      <c r="H319" s="40">
        <v>1075.1333333333332</v>
      </c>
      <c r="I319" s="40">
        <v>1085.2666666666669</v>
      </c>
      <c r="J319" s="40">
        <v>1099.2833333333333</v>
      </c>
      <c r="K319" s="31">
        <v>1071.25</v>
      </c>
      <c r="L319" s="31">
        <v>1047.0999999999999</v>
      </c>
      <c r="M319" s="31">
        <v>3.6556199999999999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267</v>
      </c>
      <c r="D320" s="40">
        <v>268.36666666666667</v>
      </c>
      <c r="E320" s="40">
        <v>264.88333333333333</v>
      </c>
      <c r="F320" s="40">
        <v>262.76666666666665</v>
      </c>
      <c r="G320" s="40">
        <v>259.2833333333333</v>
      </c>
      <c r="H320" s="40">
        <v>270.48333333333335</v>
      </c>
      <c r="I320" s="40">
        <v>273.9666666666667</v>
      </c>
      <c r="J320" s="40">
        <v>276.08333333333337</v>
      </c>
      <c r="K320" s="31">
        <v>271.85000000000002</v>
      </c>
      <c r="L320" s="31">
        <v>266.25</v>
      </c>
      <c r="M320" s="31">
        <v>3.24186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257.95</v>
      </c>
      <c r="D321" s="40">
        <v>258.98333333333335</v>
      </c>
      <c r="E321" s="40">
        <v>254.9666666666667</v>
      </c>
      <c r="F321" s="40">
        <v>251.98333333333335</v>
      </c>
      <c r="G321" s="40">
        <v>247.9666666666667</v>
      </c>
      <c r="H321" s="40">
        <v>261.9666666666667</v>
      </c>
      <c r="I321" s="40">
        <v>265.98333333333335</v>
      </c>
      <c r="J321" s="40">
        <v>268.9666666666667</v>
      </c>
      <c r="K321" s="31">
        <v>263</v>
      </c>
      <c r="L321" s="31">
        <v>256</v>
      </c>
      <c r="M321" s="31">
        <v>6.1385699999999996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2803.35</v>
      </c>
      <c r="D322" s="40">
        <v>2818.5166666666664</v>
      </c>
      <c r="E322" s="40">
        <v>2754.8833333333328</v>
      </c>
      <c r="F322" s="40">
        <v>2706.4166666666665</v>
      </c>
      <c r="G322" s="40">
        <v>2642.7833333333328</v>
      </c>
      <c r="H322" s="40">
        <v>2866.9833333333327</v>
      </c>
      <c r="I322" s="40">
        <v>2930.6166666666659</v>
      </c>
      <c r="J322" s="40">
        <v>2979.0833333333326</v>
      </c>
      <c r="K322" s="31">
        <v>2882.15</v>
      </c>
      <c r="L322" s="31">
        <v>2770.05</v>
      </c>
      <c r="M322" s="31">
        <v>1.1428799999999999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2729.65</v>
      </c>
      <c r="D323" s="40">
        <v>2745.8500000000004</v>
      </c>
      <c r="E323" s="40">
        <v>2698.1500000000005</v>
      </c>
      <c r="F323" s="40">
        <v>2666.65</v>
      </c>
      <c r="G323" s="40">
        <v>2618.9500000000003</v>
      </c>
      <c r="H323" s="40">
        <v>2777.3500000000008</v>
      </c>
      <c r="I323" s="40">
        <v>2825.0500000000006</v>
      </c>
      <c r="J323" s="40">
        <v>2856.5500000000011</v>
      </c>
      <c r="K323" s="31">
        <v>2793.55</v>
      </c>
      <c r="L323" s="31">
        <v>2714.35</v>
      </c>
      <c r="M323" s="31">
        <v>10.384829999999999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138.80000000000001</v>
      </c>
      <c r="D324" s="40">
        <v>139.91666666666666</v>
      </c>
      <c r="E324" s="40">
        <v>136.0333333333333</v>
      </c>
      <c r="F324" s="40">
        <v>133.26666666666665</v>
      </c>
      <c r="G324" s="40">
        <v>129.3833333333333</v>
      </c>
      <c r="H324" s="40">
        <v>142.68333333333331</v>
      </c>
      <c r="I324" s="40">
        <v>146.56666666666669</v>
      </c>
      <c r="J324" s="40">
        <v>149.33333333333331</v>
      </c>
      <c r="K324" s="31">
        <v>143.80000000000001</v>
      </c>
      <c r="L324" s="31">
        <v>137.15</v>
      </c>
      <c r="M324" s="31">
        <v>5.7937099999999999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723.95</v>
      </c>
      <c r="D325" s="40">
        <v>723.86666666666667</v>
      </c>
      <c r="E325" s="40">
        <v>705.73333333333335</v>
      </c>
      <c r="F325" s="40">
        <v>687.51666666666665</v>
      </c>
      <c r="G325" s="40">
        <v>669.38333333333333</v>
      </c>
      <c r="H325" s="40">
        <v>742.08333333333337</v>
      </c>
      <c r="I325" s="40">
        <v>760.21666666666681</v>
      </c>
      <c r="J325" s="40">
        <v>778.43333333333339</v>
      </c>
      <c r="K325" s="31">
        <v>742</v>
      </c>
      <c r="L325" s="31">
        <v>705.65</v>
      </c>
      <c r="M325" s="31">
        <v>4.5941599999999996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198.35</v>
      </c>
      <c r="D326" s="40">
        <v>199.16666666666666</v>
      </c>
      <c r="E326" s="40">
        <v>197.18333333333331</v>
      </c>
      <c r="F326" s="40">
        <v>196.01666666666665</v>
      </c>
      <c r="G326" s="40">
        <v>194.0333333333333</v>
      </c>
      <c r="H326" s="40">
        <v>200.33333333333331</v>
      </c>
      <c r="I326" s="40">
        <v>202.31666666666666</v>
      </c>
      <c r="J326" s="40">
        <v>203.48333333333332</v>
      </c>
      <c r="K326" s="31">
        <v>201.15</v>
      </c>
      <c r="L326" s="31">
        <v>198</v>
      </c>
      <c r="M326" s="31">
        <v>2.9178199999999999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1098.7</v>
      </c>
      <c r="D327" s="40">
        <v>1118.1166666666666</v>
      </c>
      <c r="E327" s="40">
        <v>1048.2333333333331</v>
      </c>
      <c r="F327" s="40">
        <v>997.76666666666665</v>
      </c>
      <c r="G327" s="40">
        <v>927.88333333333321</v>
      </c>
      <c r="H327" s="40">
        <v>1168.583333333333</v>
      </c>
      <c r="I327" s="40">
        <v>1238.4666666666667</v>
      </c>
      <c r="J327" s="40">
        <v>1288.9333333333329</v>
      </c>
      <c r="K327" s="31">
        <v>1188</v>
      </c>
      <c r="L327" s="31">
        <v>1067.6500000000001</v>
      </c>
      <c r="M327" s="31">
        <v>32.087789999999998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2342.8000000000002</v>
      </c>
      <c r="D328" s="40">
        <v>2360.3333333333335</v>
      </c>
      <c r="E328" s="40">
        <v>2313.416666666667</v>
      </c>
      <c r="F328" s="40">
        <v>2284.0333333333333</v>
      </c>
      <c r="G328" s="40">
        <v>2237.1166666666668</v>
      </c>
      <c r="H328" s="40">
        <v>2389.7166666666672</v>
      </c>
      <c r="I328" s="40">
        <v>2436.6333333333341</v>
      </c>
      <c r="J328" s="40">
        <v>2466.0166666666673</v>
      </c>
      <c r="K328" s="31">
        <v>2407.25</v>
      </c>
      <c r="L328" s="31">
        <v>2330.9499999999998</v>
      </c>
      <c r="M328" s="31">
        <v>5.0378299999999996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1777.7</v>
      </c>
      <c r="D329" s="40">
        <v>1768.95</v>
      </c>
      <c r="E329" s="40">
        <v>1690</v>
      </c>
      <c r="F329" s="40">
        <v>1602.3</v>
      </c>
      <c r="G329" s="40">
        <v>1523.35</v>
      </c>
      <c r="H329" s="40">
        <v>1856.65</v>
      </c>
      <c r="I329" s="40">
        <v>1935.6000000000004</v>
      </c>
      <c r="J329" s="40">
        <v>2023.3000000000002</v>
      </c>
      <c r="K329" s="31">
        <v>1847.9</v>
      </c>
      <c r="L329" s="31">
        <v>1681.25</v>
      </c>
      <c r="M329" s="31">
        <v>27.646740000000001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1541.85</v>
      </c>
      <c r="D330" s="40">
        <v>1549.8833333333332</v>
      </c>
      <c r="E330" s="40">
        <v>1524.9666666666665</v>
      </c>
      <c r="F330" s="40">
        <v>1508.0833333333333</v>
      </c>
      <c r="G330" s="40">
        <v>1483.1666666666665</v>
      </c>
      <c r="H330" s="40">
        <v>1566.7666666666664</v>
      </c>
      <c r="I330" s="40">
        <v>1591.6833333333334</v>
      </c>
      <c r="J330" s="40">
        <v>1608.5666666666664</v>
      </c>
      <c r="K330" s="31">
        <v>1574.8</v>
      </c>
      <c r="L330" s="31">
        <v>1533</v>
      </c>
      <c r="M330" s="31">
        <v>4.1156100000000002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1089.3</v>
      </c>
      <c r="D331" s="40">
        <v>1092.1833333333334</v>
      </c>
      <c r="E331" s="40">
        <v>1081.6166666666668</v>
      </c>
      <c r="F331" s="40">
        <v>1073.9333333333334</v>
      </c>
      <c r="G331" s="40">
        <v>1063.3666666666668</v>
      </c>
      <c r="H331" s="40">
        <v>1099.8666666666668</v>
      </c>
      <c r="I331" s="40">
        <v>1110.4333333333334</v>
      </c>
      <c r="J331" s="40">
        <v>1118.1166666666668</v>
      </c>
      <c r="K331" s="31">
        <v>1102.75</v>
      </c>
      <c r="L331" s="31">
        <v>1084.5</v>
      </c>
      <c r="M331" s="31">
        <v>3.3130000000000002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52.4</v>
      </c>
      <c r="D332" s="40">
        <v>52.466666666666669</v>
      </c>
      <c r="E332" s="40">
        <v>51.833333333333336</v>
      </c>
      <c r="F332" s="40">
        <v>51.266666666666666</v>
      </c>
      <c r="G332" s="40">
        <v>50.633333333333333</v>
      </c>
      <c r="H332" s="40">
        <v>53.033333333333339</v>
      </c>
      <c r="I332" s="40">
        <v>53.666666666666664</v>
      </c>
      <c r="J332" s="40">
        <v>54.233333333333341</v>
      </c>
      <c r="K332" s="31">
        <v>53.1</v>
      </c>
      <c r="L332" s="31">
        <v>51.9</v>
      </c>
      <c r="M332" s="31">
        <v>56.69511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92.1</v>
      </c>
      <c r="D333" s="40">
        <v>92.333333333333329</v>
      </c>
      <c r="E333" s="40">
        <v>90.766666666666652</v>
      </c>
      <c r="F333" s="40">
        <v>89.433333333333323</v>
      </c>
      <c r="G333" s="40">
        <v>87.866666666666646</v>
      </c>
      <c r="H333" s="40">
        <v>93.666666666666657</v>
      </c>
      <c r="I333" s="40">
        <v>95.233333333333348</v>
      </c>
      <c r="J333" s="40">
        <v>96.566666666666663</v>
      </c>
      <c r="K333" s="31">
        <v>93.9</v>
      </c>
      <c r="L333" s="31">
        <v>91</v>
      </c>
      <c r="M333" s="31">
        <v>37.923569999999998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637.65</v>
      </c>
      <c r="D334" s="40">
        <v>637.18333333333328</v>
      </c>
      <c r="E334" s="40">
        <v>625.41666666666652</v>
      </c>
      <c r="F334" s="40">
        <v>613.18333333333328</v>
      </c>
      <c r="G334" s="40">
        <v>601.41666666666652</v>
      </c>
      <c r="H334" s="40">
        <v>649.41666666666652</v>
      </c>
      <c r="I334" s="40">
        <v>661.18333333333317</v>
      </c>
      <c r="J334" s="40">
        <v>673.41666666666652</v>
      </c>
      <c r="K334" s="31">
        <v>648.95000000000005</v>
      </c>
      <c r="L334" s="31">
        <v>624.95000000000005</v>
      </c>
      <c r="M334" s="31">
        <v>0.79249000000000003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</v>
      </c>
      <c r="D335" s="40">
        <v>25.933333333333334</v>
      </c>
      <c r="E335" s="40">
        <v>25.816666666666666</v>
      </c>
      <c r="F335" s="40">
        <v>25.633333333333333</v>
      </c>
      <c r="G335" s="40">
        <v>25.516666666666666</v>
      </c>
      <c r="H335" s="40">
        <v>26.116666666666667</v>
      </c>
      <c r="I335" s="40">
        <v>26.233333333333334</v>
      </c>
      <c r="J335" s="40">
        <v>26.416666666666668</v>
      </c>
      <c r="K335" s="31">
        <v>26.05</v>
      </c>
      <c r="L335" s="31">
        <v>25.75</v>
      </c>
      <c r="M335" s="31">
        <v>33.420520000000003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60.25</v>
      </c>
      <c r="D336" s="40">
        <v>60.433333333333337</v>
      </c>
      <c r="E336" s="40">
        <v>59.716666666666676</v>
      </c>
      <c r="F336" s="40">
        <v>59.183333333333337</v>
      </c>
      <c r="G336" s="40">
        <v>58.466666666666676</v>
      </c>
      <c r="H336" s="40">
        <v>60.966666666666676</v>
      </c>
      <c r="I336" s="40">
        <v>61.683333333333344</v>
      </c>
      <c r="J336" s="40">
        <v>62.216666666666676</v>
      </c>
      <c r="K336" s="31">
        <v>61.15</v>
      </c>
      <c r="L336" s="31">
        <v>59.9</v>
      </c>
      <c r="M336" s="31">
        <v>23.086559999999999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174.85</v>
      </c>
      <c r="D337" s="40">
        <v>175.53333333333333</v>
      </c>
      <c r="E337" s="40">
        <v>171.81666666666666</v>
      </c>
      <c r="F337" s="40">
        <v>168.78333333333333</v>
      </c>
      <c r="G337" s="40">
        <v>165.06666666666666</v>
      </c>
      <c r="H337" s="40">
        <v>178.56666666666666</v>
      </c>
      <c r="I337" s="40">
        <v>182.2833333333333</v>
      </c>
      <c r="J337" s="40">
        <v>185.31666666666666</v>
      </c>
      <c r="K337" s="31">
        <v>179.25</v>
      </c>
      <c r="L337" s="31">
        <v>172.5</v>
      </c>
      <c r="M337" s="31">
        <v>163.71993000000001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257.10000000000002</v>
      </c>
      <c r="D338" s="40">
        <v>258.53333333333336</v>
      </c>
      <c r="E338" s="40">
        <v>253.16666666666674</v>
      </c>
      <c r="F338" s="40">
        <v>249.23333333333338</v>
      </c>
      <c r="G338" s="40">
        <v>243.86666666666676</v>
      </c>
      <c r="H338" s="40">
        <v>262.4666666666667</v>
      </c>
      <c r="I338" s="40">
        <v>267.83333333333337</v>
      </c>
      <c r="J338" s="40">
        <v>271.76666666666671</v>
      </c>
      <c r="K338" s="31">
        <v>263.89999999999998</v>
      </c>
      <c r="L338" s="31">
        <v>254.6</v>
      </c>
      <c r="M338" s="31">
        <v>12.972530000000001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121.4</v>
      </c>
      <c r="D339" s="40">
        <v>120.58333333333333</v>
      </c>
      <c r="E339" s="40">
        <v>119.31666666666666</v>
      </c>
      <c r="F339" s="40">
        <v>117.23333333333333</v>
      </c>
      <c r="G339" s="40">
        <v>115.96666666666667</v>
      </c>
      <c r="H339" s="40">
        <v>122.66666666666666</v>
      </c>
      <c r="I339" s="40">
        <v>123.93333333333334</v>
      </c>
      <c r="J339" s="40">
        <v>126.01666666666665</v>
      </c>
      <c r="K339" s="31">
        <v>121.85</v>
      </c>
      <c r="L339" s="31">
        <v>118.5</v>
      </c>
      <c r="M339" s="31">
        <v>143.64285000000001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491</v>
      </c>
      <c r="D340" s="40">
        <v>495</v>
      </c>
      <c r="E340" s="40">
        <v>486</v>
      </c>
      <c r="F340" s="40">
        <v>481</v>
      </c>
      <c r="G340" s="40">
        <v>472</v>
      </c>
      <c r="H340" s="40">
        <v>500</v>
      </c>
      <c r="I340" s="40">
        <v>509</v>
      </c>
      <c r="J340" s="40">
        <v>514</v>
      </c>
      <c r="K340" s="31">
        <v>504</v>
      </c>
      <c r="L340" s="31">
        <v>490</v>
      </c>
      <c r="M340" s="31">
        <v>2.0952000000000002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88.95</v>
      </c>
      <c r="D341" s="40">
        <v>88.983333333333334</v>
      </c>
      <c r="E341" s="40">
        <v>86.966666666666669</v>
      </c>
      <c r="F341" s="40">
        <v>84.983333333333334</v>
      </c>
      <c r="G341" s="40">
        <v>82.966666666666669</v>
      </c>
      <c r="H341" s="40">
        <v>90.966666666666669</v>
      </c>
      <c r="I341" s="40">
        <v>92.983333333333348</v>
      </c>
      <c r="J341" s="40">
        <v>94.966666666666669</v>
      </c>
      <c r="K341" s="31">
        <v>91</v>
      </c>
      <c r="L341" s="31">
        <v>87</v>
      </c>
      <c r="M341" s="31">
        <v>991.78570000000002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61.8</v>
      </c>
      <c r="D342" s="40">
        <v>62.033333333333331</v>
      </c>
      <c r="E342" s="40">
        <v>61.266666666666666</v>
      </c>
      <c r="F342" s="40">
        <v>60.733333333333334</v>
      </c>
      <c r="G342" s="40">
        <v>59.966666666666669</v>
      </c>
      <c r="H342" s="40">
        <v>62.566666666666663</v>
      </c>
      <c r="I342" s="40">
        <v>63.333333333333329</v>
      </c>
      <c r="J342" s="40">
        <v>63.86666666666666</v>
      </c>
      <c r="K342" s="31">
        <v>62.8</v>
      </c>
      <c r="L342" s="31">
        <v>61.5</v>
      </c>
      <c r="M342" s="31">
        <v>9.9837100000000003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3885.25</v>
      </c>
      <c r="D343" s="40">
        <v>3880.5833333333335</v>
      </c>
      <c r="E343" s="40">
        <v>3831.166666666667</v>
      </c>
      <c r="F343" s="40">
        <v>3777.0833333333335</v>
      </c>
      <c r="G343" s="40">
        <v>3727.666666666667</v>
      </c>
      <c r="H343" s="40">
        <v>3934.666666666667</v>
      </c>
      <c r="I343" s="40">
        <v>3984.0833333333339</v>
      </c>
      <c r="J343" s="40">
        <v>4038.166666666667</v>
      </c>
      <c r="K343" s="31">
        <v>3930</v>
      </c>
      <c r="L343" s="31">
        <v>3826.5</v>
      </c>
      <c r="M343" s="31">
        <v>1.1251100000000001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17752.45</v>
      </c>
      <c r="D344" s="40">
        <v>17715.816666666666</v>
      </c>
      <c r="E344" s="40">
        <v>17586.633333333331</v>
      </c>
      <c r="F344" s="40">
        <v>17420.816666666666</v>
      </c>
      <c r="G344" s="40">
        <v>17291.633333333331</v>
      </c>
      <c r="H344" s="40">
        <v>17881.633333333331</v>
      </c>
      <c r="I344" s="40">
        <v>18010.816666666666</v>
      </c>
      <c r="J344" s="40">
        <v>18176.633333333331</v>
      </c>
      <c r="K344" s="31">
        <v>17845</v>
      </c>
      <c r="L344" s="31">
        <v>17550</v>
      </c>
      <c r="M344" s="31">
        <v>0.51402000000000003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51.45</v>
      </c>
      <c r="D345" s="40">
        <v>51.5</v>
      </c>
      <c r="E345" s="40">
        <v>50.85</v>
      </c>
      <c r="F345" s="40">
        <v>50.25</v>
      </c>
      <c r="G345" s="40">
        <v>49.6</v>
      </c>
      <c r="H345" s="40">
        <v>52.1</v>
      </c>
      <c r="I345" s="40">
        <v>52.750000000000007</v>
      </c>
      <c r="J345" s="40">
        <v>53.35</v>
      </c>
      <c r="K345" s="31">
        <v>52.15</v>
      </c>
      <c r="L345" s="31">
        <v>50.9</v>
      </c>
      <c r="M345" s="31">
        <v>10.71027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2500.8000000000002</v>
      </c>
      <c r="D346" s="40">
        <v>2512.9</v>
      </c>
      <c r="E346" s="40">
        <v>2487.9</v>
      </c>
      <c r="F346" s="40">
        <v>2475</v>
      </c>
      <c r="G346" s="40">
        <v>2450</v>
      </c>
      <c r="H346" s="40">
        <v>2525.8000000000002</v>
      </c>
      <c r="I346" s="40">
        <v>2550.8000000000002</v>
      </c>
      <c r="J346" s="40">
        <v>2563.7000000000003</v>
      </c>
      <c r="K346" s="31">
        <v>2537.9</v>
      </c>
      <c r="L346" s="31">
        <v>2500</v>
      </c>
      <c r="M346" s="31">
        <v>8.6970000000000006E-2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405.35</v>
      </c>
      <c r="D347" s="40">
        <v>408.91666666666669</v>
      </c>
      <c r="E347" s="40">
        <v>396.93333333333339</v>
      </c>
      <c r="F347" s="40">
        <v>388.51666666666671</v>
      </c>
      <c r="G347" s="40">
        <v>376.53333333333342</v>
      </c>
      <c r="H347" s="40">
        <v>417.33333333333337</v>
      </c>
      <c r="I347" s="40">
        <v>429.31666666666661</v>
      </c>
      <c r="J347" s="40">
        <v>437.73333333333335</v>
      </c>
      <c r="K347" s="31">
        <v>420.9</v>
      </c>
      <c r="L347" s="31">
        <v>400.5</v>
      </c>
      <c r="M347" s="31">
        <v>30.609020000000001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711.85</v>
      </c>
      <c r="D348" s="40">
        <v>709.91666666666663</v>
      </c>
      <c r="E348" s="40">
        <v>697.5333333333333</v>
      </c>
      <c r="F348" s="40">
        <v>683.2166666666667</v>
      </c>
      <c r="G348" s="40">
        <v>670.83333333333337</v>
      </c>
      <c r="H348" s="40">
        <v>724.23333333333323</v>
      </c>
      <c r="I348" s="40">
        <v>736.61666666666667</v>
      </c>
      <c r="J348" s="40">
        <v>750.93333333333317</v>
      </c>
      <c r="K348" s="31">
        <v>722.3</v>
      </c>
      <c r="L348" s="31">
        <v>695.6</v>
      </c>
      <c r="M348" s="31">
        <v>4.5902900000000004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114.6</v>
      </c>
      <c r="D349" s="40">
        <v>115.11666666666666</v>
      </c>
      <c r="E349" s="40">
        <v>113.68333333333332</v>
      </c>
      <c r="F349" s="40">
        <v>112.76666666666667</v>
      </c>
      <c r="G349" s="40">
        <v>111.33333333333333</v>
      </c>
      <c r="H349" s="40">
        <v>116.03333333333332</v>
      </c>
      <c r="I349" s="40">
        <v>117.46666666666665</v>
      </c>
      <c r="J349" s="40">
        <v>118.38333333333331</v>
      </c>
      <c r="K349" s="31">
        <v>116.55</v>
      </c>
      <c r="L349" s="31">
        <v>114.2</v>
      </c>
      <c r="M349" s="31">
        <v>143.95883000000001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155.85</v>
      </c>
      <c r="D350" s="40">
        <v>156.06666666666666</v>
      </c>
      <c r="E350" s="40">
        <v>153.33333333333331</v>
      </c>
      <c r="F350" s="40">
        <v>150.81666666666666</v>
      </c>
      <c r="G350" s="40">
        <v>148.08333333333331</v>
      </c>
      <c r="H350" s="40">
        <v>158.58333333333331</v>
      </c>
      <c r="I350" s="40">
        <v>161.31666666666666</v>
      </c>
      <c r="J350" s="40">
        <v>163.83333333333331</v>
      </c>
      <c r="K350" s="31">
        <v>158.80000000000001</v>
      </c>
      <c r="L350" s="31">
        <v>153.55000000000001</v>
      </c>
      <c r="M350" s="31">
        <v>14.765269999999999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4072.15</v>
      </c>
      <c r="D351" s="40">
        <v>4066.3833333333332</v>
      </c>
      <c r="E351" s="40">
        <v>4011.7666666666664</v>
      </c>
      <c r="F351" s="40">
        <v>3951.3833333333332</v>
      </c>
      <c r="G351" s="40">
        <v>3896.7666666666664</v>
      </c>
      <c r="H351" s="40">
        <v>4126.7666666666664</v>
      </c>
      <c r="I351" s="40">
        <v>4181.3833333333332</v>
      </c>
      <c r="J351" s="40">
        <v>4241.7666666666664</v>
      </c>
      <c r="K351" s="31">
        <v>4121</v>
      </c>
      <c r="L351" s="31">
        <v>4006</v>
      </c>
      <c r="M351" s="31">
        <v>1.5564899999999999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336.15</v>
      </c>
      <c r="D352" s="40">
        <v>338.58333333333331</v>
      </c>
      <c r="E352" s="40">
        <v>327.66666666666663</v>
      </c>
      <c r="F352" s="40">
        <v>319.18333333333334</v>
      </c>
      <c r="G352" s="40">
        <v>308.26666666666665</v>
      </c>
      <c r="H352" s="40">
        <v>347.06666666666661</v>
      </c>
      <c r="I352" s="40">
        <v>357.98333333333323</v>
      </c>
      <c r="J352" s="40">
        <v>366.46666666666658</v>
      </c>
      <c r="K352" s="31">
        <v>349.5</v>
      </c>
      <c r="L352" s="31">
        <v>330.1</v>
      </c>
      <c r="M352" s="31">
        <v>30.022690000000001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>
        <v>325.35000000000002</v>
      </c>
      <c r="D353" s="40">
        <v>326.78333333333336</v>
      </c>
      <c r="E353" s="40">
        <v>321.56666666666672</v>
      </c>
      <c r="F353" s="40">
        <v>317.78333333333336</v>
      </c>
      <c r="G353" s="40">
        <v>312.56666666666672</v>
      </c>
      <c r="H353" s="40">
        <v>330.56666666666672</v>
      </c>
      <c r="I353" s="40">
        <v>335.7833333333333</v>
      </c>
      <c r="J353" s="40">
        <v>339.56666666666672</v>
      </c>
      <c r="K353" s="31">
        <v>332</v>
      </c>
      <c r="L353" s="31">
        <v>323</v>
      </c>
      <c r="M353" s="31">
        <v>0.76175999999999999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3161.95</v>
      </c>
      <c r="D354" s="40">
        <v>3105.3166666666671</v>
      </c>
      <c r="E354" s="40">
        <v>3010.6333333333341</v>
      </c>
      <c r="F354" s="40">
        <v>2859.3166666666671</v>
      </c>
      <c r="G354" s="40">
        <v>2764.6333333333341</v>
      </c>
      <c r="H354" s="40">
        <v>3256.6333333333341</v>
      </c>
      <c r="I354" s="40">
        <v>3351.3166666666675</v>
      </c>
      <c r="J354" s="40">
        <v>3502.6333333333341</v>
      </c>
      <c r="K354" s="31">
        <v>3200</v>
      </c>
      <c r="L354" s="31">
        <v>2954</v>
      </c>
      <c r="M354" s="31">
        <v>10.2842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701.8</v>
      </c>
      <c r="D355" s="40">
        <v>708.9</v>
      </c>
      <c r="E355" s="40">
        <v>689.9</v>
      </c>
      <c r="F355" s="40">
        <v>678</v>
      </c>
      <c r="G355" s="40">
        <v>659</v>
      </c>
      <c r="H355" s="40">
        <v>720.8</v>
      </c>
      <c r="I355" s="40">
        <v>739.8</v>
      </c>
      <c r="J355" s="40">
        <v>751.69999999999993</v>
      </c>
      <c r="K355" s="31">
        <v>727.9</v>
      </c>
      <c r="L355" s="31">
        <v>697</v>
      </c>
      <c r="M355" s="31">
        <v>0.62768000000000002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308.35000000000002</v>
      </c>
      <c r="D356" s="40">
        <v>312.08333333333331</v>
      </c>
      <c r="E356" s="40">
        <v>302.26666666666665</v>
      </c>
      <c r="F356" s="40">
        <v>296.18333333333334</v>
      </c>
      <c r="G356" s="40">
        <v>286.36666666666667</v>
      </c>
      <c r="H356" s="40">
        <v>318.16666666666663</v>
      </c>
      <c r="I356" s="40">
        <v>327.98333333333335</v>
      </c>
      <c r="J356" s="40">
        <v>334.06666666666661</v>
      </c>
      <c r="K356" s="31">
        <v>321.89999999999998</v>
      </c>
      <c r="L356" s="31">
        <v>306</v>
      </c>
      <c r="M356" s="31">
        <v>16.501259999999998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1347.9</v>
      </c>
      <c r="D357" s="40">
        <v>1350.8500000000001</v>
      </c>
      <c r="E357" s="40">
        <v>1334.6000000000004</v>
      </c>
      <c r="F357" s="40">
        <v>1321.3000000000002</v>
      </c>
      <c r="G357" s="40">
        <v>1305.0500000000004</v>
      </c>
      <c r="H357" s="40">
        <v>1364.1500000000003</v>
      </c>
      <c r="I357" s="40">
        <v>1380.3999999999999</v>
      </c>
      <c r="J357" s="40">
        <v>1393.7000000000003</v>
      </c>
      <c r="K357" s="31">
        <v>1367.1</v>
      </c>
      <c r="L357" s="31">
        <v>1337.55</v>
      </c>
      <c r="M357" s="31">
        <v>2.4082499999999998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32894.85</v>
      </c>
      <c r="D358" s="40">
        <v>33034.516666666663</v>
      </c>
      <c r="E358" s="40">
        <v>32675.433333333327</v>
      </c>
      <c r="F358" s="40">
        <v>32456.016666666663</v>
      </c>
      <c r="G358" s="40">
        <v>32096.933333333327</v>
      </c>
      <c r="H358" s="40">
        <v>33253.933333333327</v>
      </c>
      <c r="I358" s="40">
        <v>33613.01666666667</v>
      </c>
      <c r="J358" s="40">
        <v>33832.433333333327</v>
      </c>
      <c r="K358" s="31">
        <v>33393.599999999999</v>
      </c>
      <c r="L358" s="31">
        <v>32815.1</v>
      </c>
      <c r="M358" s="31">
        <v>0.14842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2821.05</v>
      </c>
      <c r="D359" s="40">
        <v>2819.9333333333329</v>
      </c>
      <c r="E359" s="40">
        <v>2794.1166666666659</v>
      </c>
      <c r="F359" s="40">
        <v>2767.1833333333329</v>
      </c>
      <c r="G359" s="40">
        <v>2741.3666666666659</v>
      </c>
      <c r="H359" s="40">
        <v>2846.8666666666659</v>
      </c>
      <c r="I359" s="40">
        <v>2872.6833333333325</v>
      </c>
      <c r="J359" s="40">
        <v>2899.6166666666659</v>
      </c>
      <c r="K359" s="31">
        <v>2845.75</v>
      </c>
      <c r="L359" s="31">
        <v>2793</v>
      </c>
      <c r="M359" s="31">
        <v>1.05393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222.05</v>
      </c>
      <c r="D360" s="40">
        <v>222.79999999999998</v>
      </c>
      <c r="E360" s="40">
        <v>220.24999999999997</v>
      </c>
      <c r="F360" s="40">
        <v>218.45</v>
      </c>
      <c r="G360" s="40">
        <v>215.89999999999998</v>
      </c>
      <c r="H360" s="40">
        <v>224.59999999999997</v>
      </c>
      <c r="I360" s="40">
        <v>227.14999999999998</v>
      </c>
      <c r="J360" s="40">
        <v>228.94999999999996</v>
      </c>
      <c r="K360" s="31">
        <v>225.35</v>
      </c>
      <c r="L360" s="31">
        <v>221</v>
      </c>
      <c r="M360" s="31">
        <v>32.375300000000003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5653.65</v>
      </c>
      <c r="D361" s="40">
        <v>5659.5333333333328</v>
      </c>
      <c r="E361" s="40">
        <v>5620.1666666666661</v>
      </c>
      <c r="F361" s="40">
        <v>5586.6833333333334</v>
      </c>
      <c r="G361" s="40">
        <v>5547.3166666666666</v>
      </c>
      <c r="H361" s="40">
        <v>5693.0166666666655</v>
      </c>
      <c r="I361" s="40">
        <v>5732.3833333333323</v>
      </c>
      <c r="J361" s="40">
        <v>5765.866666666665</v>
      </c>
      <c r="K361" s="31">
        <v>5698.9</v>
      </c>
      <c r="L361" s="31">
        <v>5626.05</v>
      </c>
      <c r="M361" s="31">
        <v>0.44879999999999998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236.7</v>
      </c>
      <c r="D362" s="40">
        <v>237.29999999999998</v>
      </c>
      <c r="E362" s="40">
        <v>234.59999999999997</v>
      </c>
      <c r="F362" s="40">
        <v>232.49999999999997</v>
      </c>
      <c r="G362" s="40">
        <v>229.79999999999995</v>
      </c>
      <c r="H362" s="40">
        <v>239.39999999999998</v>
      </c>
      <c r="I362" s="40">
        <v>242.09999999999997</v>
      </c>
      <c r="J362" s="40">
        <v>244.2</v>
      </c>
      <c r="K362" s="31">
        <v>240</v>
      </c>
      <c r="L362" s="31">
        <v>235.2</v>
      </c>
      <c r="M362" s="31">
        <v>7.37948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874.2</v>
      </c>
      <c r="D363" s="40">
        <v>875.48333333333323</v>
      </c>
      <c r="E363" s="40">
        <v>866.06666666666649</v>
      </c>
      <c r="F363" s="40">
        <v>857.93333333333328</v>
      </c>
      <c r="G363" s="40">
        <v>848.51666666666654</v>
      </c>
      <c r="H363" s="40">
        <v>883.61666666666645</v>
      </c>
      <c r="I363" s="40">
        <v>893.03333333333319</v>
      </c>
      <c r="J363" s="40">
        <v>901.1666666666664</v>
      </c>
      <c r="K363" s="31">
        <v>884.9</v>
      </c>
      <c r="L363" s="31">
        <v>867.35</v>
      </c>
      <c r="M363" s="31">
        <v>2.4417800000000001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2260.25</v>
      </c>
      <c r="D364" s="40">
        <v>2253.75</v>
      </c>
      <c r="E364" s="40">
        <v>2238.5</v>
      </c>
      <c r="F364" s="40">
        <v>2216.75</v>
      </c>
      <c r="G364" s="40">
        <v>2201.5</v>
      </c>
      <c r="H364" s="40">
        <v>2275.5</v>
      </c>
      <c r="I364" s="40">
        <v>2290.75</v>
      </c>
      <c r="J364" s="40">
        <v>2312.5</v>
      </c>
      <c r="K364" s="31">
        <v>2269</v>
      </c>
      <c r="L364" s="31">
        <v>2232</v>
      </c>
      <c r="M364" s="31">
        <v>1.9217900000000001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2298.6</v>
      </c>
      <c r="D365" s="40">
        <v>2307.4166666666665</v>
      </c>
      <c r="E365" s="40">
        <v>2266.583333333333</v>
      </c>
      <c r="F365" s="40">
        <v>2234.5666666666666</v>
      </c>
      <c r="G365" s="40">
        <v>2193.7333333333331</v>
      </c>
      <c r="H365" s="40">
        <v>2339.4333333333329</v>
      </c>
      <c r="I365" s="40">
        <v>2380.266666666666</v>
      </c>
      <c r="J365" s="40">
        <v>2412.2833333333328</v>
      </c>
      <c r="K365" s="31">
        <v>2348.25</v>
      </c>
      <c r="L365" s="31">
        <v>2275.4</v>
      </c>
      <c r="M365" s="31">
        <v>6.1097999999999999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973.55</v>
      </c>
      <c r="D366" s="40">
        <v>969.19999999999993</v>
      </c>
      <c r="E366" s="40">
        <v>960.39999999999986</v>
      </c>
      <c r="F366" s="40">
        <v>947.24999999999989</v>
      </c>
      <c r="G366" s="40">
        <v>938.44999999999982</v>
      </c>
      <c r="H366" s="40">
        <v>982.34999999999991</v>
      </c>
      <c r="I366" s="40">
        <v>991.14999999999986</v>
      </c>
      <c r="J366" s="40">
        <v>1004.3</v>
      </c>
      <c r="K366" s="31">
        <v>978</v>
      </c>
      <c r="L366" s="31">
        <v>956.05</v>
      </c>
      <c r="M366" s="31">
        <v>0.36365999999999998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1953.85</v>
      </c>
      <c r="D367" s="40">
        <v>1959.6000000000001</v>
      </c>
      <c r="E367" s="40">
        <v>1931.3000000000002</v>
      </c>
      <c r="F367" s="40">
        <v>1908.75</v>
      </c>
      <c r="G367" s="40">
        <v>1880.45</v>
      </c>
      <c r="H367" s="40">
        <v>1982.1500000000003</v>
      </c>
      <c r="I367" s="40">
        <v>2010.45</v>
      </c>
      <c r="J367" s="40">
        <v>2033.0000000000005</v>
      </c>
      <c r="K367" s="31">
        <v>1987.9</v>
      </c>
      <c r="L367" s="31">
        <v>1937.05</v>
      </c>
      <c r="M367" s="31">
        <v>3.33569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1536.3</v>
      </c>
      <c r="D368" s="40">
        <v>1537.55</v>
      </c>
      <c r="E368" s="40">
        <v>1510.1</v>
      </c>
      <c r="F368" s="40">
        <v>1483.8999999999999</v>
      </c>
      <c r="G368" s="40">
        <v>1456.4499999999998</v>
      </c>
      <c r="H368" s="40">
        <v>1563.75</v>
      </c>
      <c r="I368" s="40">
        <v>1591.2000000000003</v>
      </c>
      <c r="J368" s="40">
        <v>1617.4</v>
      </c>
      <c r="K368" s="31">
        <v>1565</v>
      </c>
      <c r="L368" s="31">
        <v>1511.35</v>
      </c>
      <c r="M368" s="31">
        <v>1.47251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127.1</v>
      </c>
      <c r="D369" s="40">
        <v>127.59999999999998</v>
      </c>
      <c r="E369" s="40">
        <v>124.99999999999997</v>
      </c>
      <c r="F369" s="40">
        <v>122.89999999999999</v>
      </c>
      <c r="G369" s="40">
        <v>120.29999999999998</v>
      </c>
      <c r="H369" s="40">
        <v>129.69999999999996</v>
      </c>
      <c r="I369" s="40">
        <v>132.29999999999995</v>
      </c>
      <c r="J369" s="40">
        <v>134.39999999999995</v>
      </c>
      <c r="K369" s="31">
        <v>130.19999999999999</v>
      </c>
      <c r="L369" s="31">
        <v>125.5</v>
      </c>
      <c r="M369" s="31">
        <v>85.534310000000005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233.15</v>
      </c>
      <c r="D370" s="40">
        <v>233.1</v>
      </c>
      <c r="E370" s="40">
        <v>231.54999999999998</v>
      </c>
      <c r="F370" s="40">
        <v>229.95</v>
      </c>
      <c r="G370" s="40">
        <v>228.39999999999998</v>
      </c>
      <c r="H370" s="40">
        <v>234.7</v>
      </c>
      <c r="I370" s="40">
        <v>236.25</v>
      </c>
      <c r="J370" s="40">
        <v>237.85</v>
      </c>
      <c r="K370" s="31">
        <v>234.65</v>
      </c>
      <c r="L370" s="31">
        <v>231.5</v>
      </c>
      <c r="M370" s="31">
        <v>77.208349999999996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336.5</v>
      </c>
      <c r="D371" s="40">
        <v>335.65000000000003</v>
      </c>
      <c r="E371" s="40">
        <v>322.85000000000008</v>
      </c>
      <c r="F371" s="40">
        <v>309.20000000000005</v>
      </c>
      <c r="G371" s="40">
        <v>296.40000000000009</v>
      </c>
      <c r="H371" s="40">
        <v>349.30000000000007</v>
      </c>
      <c r="I371" s="40">
        <v>362.1</v>
      </c>
      <c r="J371" s="40">
        <v>375.75000000000006</v>
      </c>
      <c r="K371" s="31">
        <v>348.45</v>
      </c>
      <c r="L371" s="31">
        <v>322</v>
      </c>
      <c r="M371" s="31">
        <v>38.796469999999999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704.35</v>
      </c>
      <c r="D372" s="40">
        <v>705.11666666666667</v>
      </c>
      <c r="E372" s="40">
        <v>699.23333333333335</v>
      </c>
      <c r="F372" s="40">
        <v>694.11666666666667</v>
      </c>
      <c r="G372" s="40">
        <v>688.23333333333335</v>
      </c>
      <c r="H372" s="40">
        <v>710.23333333333335</v>
      </c>
      <c r="I372" s="40">
        <v>716.11666666666679</v>
      </c>
      <c r="J372" s="40">
        <v>721.23333333333335</v>
      </c>
      <c r="K372" s="31">
        <v>711</v>
      </c>
      <c r="L372" s="31">
        <v>700</v>
      </c>
      <c r="M372" s="31">
        <v>3.5800200000000002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139.85</v>
      </c>
      <c r="D373" s="40">
        <v>139.91666666666666</v>
      </c>
      <c r="E373" s="40">
        <v>136.83333333333331</v>
      </c>
      <c r="F373" s="40">
        <v>133.81666666666666</v>
      </c>
      <c r="G373" s="40">
        <v>130.73333333333332</v>
      </c>
      <c r="H373" s="40">
        <v>142.93333333333331</v>
      </c>
      <c r="I373" s="40">
        <v>146.01666666666662</v>
      </c>
      <c r="J373" s="40">
        <v>149.0333333333333</v>
      </c>
      <c r="K373" s="31">
        <v>143</v>
      </c>
      <c r="L373" s="31">
        <v>136.9</v>
      </c>
      <c r="M373" s="31">
        <v>5.2093299999999996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5562.45</v>
      </c>
      <c r="D374" s="40">
        <v>5598.666666666667</v>
      </c>
      <c r="E374" s="40">
        <v>5518.7833333333338</v>
      </c>
      <c r="F374" s="40">
        <v>5475.1166666666668</v>
      </c>
      <c r="G374" s="40">
        <v>5395.2333333333336</v>
      </c>
      <c r="H374" s="40">
        <v>5642.3333333333339</v>
      </c>
      <c r="I374" s="40">
        <v>5722.2166666666672</v>
      </c>
      <c r="J374" s="40">
        <v>5765.8833333333341</v>
      </c>
      <c r="K374" s="31">
        <v>5678.55</v>
      </c>
      <c r="L374" s="31">
        <v>5555</v>
      </c>
      <c r="M374" s="31">
        <v>7.9200000000000007E-2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12839.1</v>
      </c>
      <c r="D375" s="40">
        <v>12873.566666666666</v>
      </c>
      <c r="E375" s="40">
        <v>12790.533333333331</v>
      </c>
      <c r="F375" s="40">
        <v>12741.966666666665</v>
      </c>
      <c r="G375" s="40">
        <v>12658.933333333331</v>
      </c>
      <c r="H375" s="40">
        <v>12922.133333333331</v>
      </c>
      <c r="I375" s="40">
        <v>13005.166666666664</v>
      </c>
      <c r="J375" s="40">
        <v>13053.733333333332</v>
      </c>
      <c r="K375" s="31">
        <v>12956.6</v>
      </c>
      <c r="L375" s="31">
        <v>12825</v>
      </c>
      <c r="M375" s="31">
        <v>0.15434999999999999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40.299999999999997</v>
      </c>
      <c r="D376" s="40">
        <v>40.366666666666667</v>
      </c>
      <c r="E376" s="40">
        <v>40.033333333333331</v>
      </c>
      <c r="F376" s="40">
        <v>39.766666666666666</v>
      </c>
      <c r="G376" s="40">
        <v>39.43333333333333</v>
      </c>
      <c r="H376" s="40">
        <v>40.633333333333333</v>
      </c>
      <c r="I376" s="40">
        <v>40.966666666666661</v>
      </c>
      <c r="J376" s="40">
        <v>41.233333333333334</v>
      </c>
      <c r="K376" s="31">
        <v>40.700000000000003</v>
      </c>
      <c r="L376" s="31">
        <v>40.1</v>
      </c>
      <c r="M376" s="31">
        <v>318.64818000000002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790.1</v>
      </c>
      <c r="D377" s="40">
        <v>780.40000000000009</v>
      </c>
      <c r="E377" s="40">
        <v>766.60000000000014</v>
      </c>
      <c r="F377" s="40">
        <v>743.1</v>
      </c>
      <c r="G377" s="40">
        <v>729.30000000000007</v>
      </c>
      <c r="H377" s="40">
        <v>803.9000000000002</v>
      </c>
      <c r="I377" s="40">
        <v>817.70000000000016</v>
      </c>
      <c r="J377" s="40">
        <v>841.20000000000027</v>
      </c>
      <c r="K377" s="31">
        <v>794.2</v>
      </c>
      <c r="L377" s="31">
        <v>756.9</v>
      </c>
      <c r="M377" s="31">
        <v>2.1764700000000001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209.3</v>
      </c>
      <c r="D378" s="40">
        <v>210.33333333333334</v>
      </c>
      <c r="E378" s="40">
        <v>207.16666666666669</v>
      </c>
      <c r="F378" s="40">
        <v>205.03333333333333</v>
      </c>
      <c r="G378" s="40">
        <v>201.86666666666667</v>
      </c>
      <c r="H378" s="40">
        <v>212.4666666666667</v>
      </c>
      <c r="I378" s="40">
        <v>215.63333333333338</v>
      </c>
      <c r="J378" s="40">
        <v>217.76666666666671</v>
      </c>
      <c r="K378" s="31">
        <v>213.5</v>
      </c>
      <c r="L378" s="31">
        <v>208.2</v>
      </c>
      <c r="M378" s="31">
        <v>84.962320000000005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151.4</v>
      </c>
      <c r="D379" s="40">
        <v>152.1</v>
      </c>
      <c r="E379" s="40">
        <v>149.69999999999999</v>
      </c>
      <c r="F379" s="40">
        <v>148</v>
      </c>
      <c r="G379" s="40">
        <v>145.6</v>
      </c>
      <c r="H379" s="40">
        <v>153.79999999999998</v>
      </c>
      <c r="I379" s="40">
        <v>156.20000000000002</v>
      </c>
      <c r="J379" s="40">
        <v>157.89999999999998</v>
      </c>
      <c r="K379" s="31">
        <v>154.5</v>
      </c>
      <c r="L379" s="31">
        <v>150.4</v>
      </c>
      <c r="M379" s="31">
        <v>37.95975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278.89999999999998</v>
      </c>
      <c r="D380" s="40">
        <v>280.89999999999998</v>
      </c>
      <c r="E380" s="40">
        <v>275.39999999999998</v>
      </c>
      <c r="F380" s="40">
        <v>271.89999999999998</v>
      </c>
      <c r="G380" s="40">
        <v>266.39999999999998</v>
      </c>
      <c r="H380" s="40">
        <v>284.39999999999998</v>
      </c>
      <c r="I380" s="40">
        <v>289.89999999999998</v>
      </c>
      <c r="J380" s="40">
        <v>293.39999999999998</v>
      </c>
      <c r="K380" s="31">
        <v>286.39999999999998</v>
      </c>
      <c r="L380" s="31">
        <v>277.39999999999998</v>
      </c>
      <c r="M380" s="31">
        <v>3.7368899999999998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828</v>
      </c>
      <c r="D381" s="40">
        <v>818.85</v>
      </c>
      <c r="E381" s="40">
        <v>790.85</v>
      </c>
      <c r="F381" s="40">
        <v>753.7</v>
      </c>
      <c r="G381" s="40">
        <v>725.7</v>
      </c>
      <c r="H381" s="40">
        <v>856</v>
      </c>
      <c r="I381" s="40">
        <v>884</v>
      </c>
      <c r="J381" s="40">
        <v>921.15</v>
      </c>
      <c r="K381" s="31">
        <v>846.85</v>
      </c>
      <c r="L381" s="31">
        <v>781.7</v>
      </c>
      <c r="M381" s="31">
        <v>19.94126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31.1</v>
      </c>
      <c r="D382" s="40">
        <v>31.233333333333334</v>
      </c>
      <c r="E382" s="40">
        <v>30.866666666666667</v>
      </c>
      <c r="F382" s="40">
        <v>30.633333333333333</v>
      </c>
      <c r="G382" s="40">
        <v>30.266666666666666</v>
      </c>
      <c r="H382" s="40">
        <v>31.466666666666669</v>
      </c>
      <c r="I382" s="40">
        <v>31.833333333333336</v>
      </c>
      <c r="J382" s="40">
        <v>32.06666666666667</v>
      </c>
      <c r="K382" s="31">
        <v>31.6</v>
      </c>
      <c r="L382" s="31">
        <v>31</v>
      </c>
      <c r="M382" s="31">
        <v>28.822009999999999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239.75</v>
      </c>
      <c r="D383" s="40">
        <v>237.11666666666667</v>
      </c>
      <c r="E383" s="40">
        <v>230.63333333333335</v>
      </c>
      <c r="F383" s="40">
        <v>221.51666666666668</v>
      </c>
      <c r="G383" s="40">
        <v>215.03333333333336</v>
      </c>
      <c r="H383" s="40">
        <v>246.23333333333335</v>
      </c>
      <c r="I383" s="40">
        <v>252.7166666666667</v>
      </c>
      <c r="J383" s="40">
        <v>261.83333333333337</v>
      </c>
      <c r="K383" s="31">
        <v>243.6</v>
      </c>
      <c r="L383" s="31">
        <v>228</v>
      </c>
      <c r="M383" s="31">
        <v>58.67418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575.75</v>
      </c>
      <c r="D384" s="40">
        <v>576.93333333333339</v>
      </c>
      <c r="E384" s="40">
        <v>573.91666666666674</v>
      </c>
      <c r="F384" s="40">
        <v>572.08333333333337</v>
      </c>
      <c r="G384" s="40">
        <v>569.06666666666672</v>
      </c>
      <c r="H384" s="40">
        <v>578.76666666666677</v>
      </c>
      <c r="I384" s="40">
        <v>581.78333333333342</v>
      </c>
      <c r="J384" s="40">
        <v>583.61666666666679</v>
      </c>
      <c r="K384" s="31">
        <v>579.95000000000005</v>
      </c>
      <c r="L384" s="31">
        <v>575.1</v>
      </c>
      <c r="M384" s="31">
        <v>2.5434100000000002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333.55</v>
      </c>
      <c r="D385" s="40">
        <v>334.38333333333333</v>
      </c>
      <c r="E385" s="40">
        <v>330.76666666666665</v>
      </c>
      <c r="F385" s="40">
        <v>327.98333333333335</v>
      </c>
      <c r="G385" s="40">
        <v>324.36666666666667</v>
      </c>
      <c r="H385" s="40">
        <v>337.16666666666663</v>
      </c>
      <c r="I385" s="40">
        <v>340.7833333333333</v>
      </c>
      <c r="J385" s="40">
        <v>343.56666666666661</v>
      </c>
      <c r="K385" s="31">
        <v>338</v>
      </c>
      <c r="L385" s="31">
        <v>331.6</v>
      </c>
      <c r="M385" s="31">
        <v>4.8842800000000004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82.85</v>
      </c>
      <c r="D386" s="40">
        <v>83.066666666666663</v>
      </c>
      <c r="E386" s="40">
        <v>82.23333333333332</v>
      </c>
      <c r="F386" s="40">
        <v>81.61666666666666</v>
      </c>
      <c r="G386" s="40">
        <v>80.783333333333317</v>
      </c>
      <c r="H386" s="40">
        <v>83.683333333333323</v>
      </c>
      <c r="I386" s="40">
        <v>84.516666666666666</v>
      </c>
      <c r="J386" s="40">
        <v>85.133333333333326</v>
      </c>
      <c r="K386" s="31">
        <v>83.9</v>
      </c>
      <c r="L386" s="31">
        <v>82.45</v>
      </c>
      <c r="M386" s="31">
        <v>20.90559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2064.25</v>
      </c>
      <c r="D387" s="40">
        <v>2064.75</v>
      </c>
      <c r="E387" s="40">
        <v>2049.5</v>
      </c>
      <c r="F387" s="40">
        <v>2034.75</v>
      </c>
      <c r="G387" s="40">
        <v>2019.5</v>
      </c>
      <c r="H387" s="40">
        <v>2079.5</v>
      </c>
      <c r="I387" s="40">
        <v>2094.75</v>
      </c>
      <c r="J387" s="40">
        <v>2109.5</v>
      </c>
      <c r="K387" s="31">
        <v>2080</v>
      </c>
      <c r="L387" s="31">
        <v>2050</v>
      </c>
      <c r="M387" s="31">
        <v>0.32665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469.1</v>
      </c>
      <c r="D388" s="40">
        <v>466.23333333333335</v>
      </c>
      <c r="E388" s="40">
        <v>458.86666666666667</v>
      </c>
      <c r="F388" s="40">
        <v>448.63333333333333</v>
      </c>
      <c r="G388" s="40">
        <v>441.26666666666665</v>
      </c>
      <c r="H388" s="40">
        <v>476.4666666666667</v>
      </c>
      <c r="I388" s="40">
        <v>483.83333333333337</v>
      </c>
      <c r="J388" s="40">
        <v>494.06666666666672</v>
      </c>
      <c r="K388" s="31">
        <v>473.6</v>
      </c>
      <c r="L388" s="31">
        <v>456</v>
      </c>
      <c r="M388" s="31">
        <v>27.06597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320.14999999999998</v>
      </c>
      <c r="D389" s="40">
        <v>322.59999999999997</v>
      </c>
      <c r="E389" s="40">
        <v>316.59999999999991</v>
      </c>
      <c r="F389" s="40">
        <v>313.04999999999995</v>
      </c>
      <c r="G389" s="40">
        <v>307.0499999999999</v>
      </c>
      <c r="H389" s="40">
        <v>326.14999999999992</v>
      </c>
      <c r="I389" s="40">
        <v>332.15000000000003</v>
      </c>
      <c r="J389" s="40">
        <v>335.69999999999993</v>
      </c>
      <c r="K389" s="31">
        <v>328.6</v>
      </c>
      <c r="L389" s="31">
        <v>319.05</v>
      </c>
      <c r="M389" s="31">
        <v>9.3017599999999998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1158.7</v>
      </c>
      <c r="D390" s="40">
        <v>1160.4833333333333</v>
      </c>
      <c r="E390" s="40">
        <v>1149.2166666666667</v>
      </c>
      <c r="F390" s="40">
        <v>1139.7333333333333</v>
      </c>
      <c r="G390" s="40">
        <v>1128.4666666666667</v>
      </c>
      <c r="H390" s="40">
        <v>1169.9666666666667</v>
      </c>
      <c r="I390" s="40">
        <v>1181.2333333333336</v>
      </c>
      <c r="J390" s="40">
        <v>1190.7166666666667</v>
      </c>
      <c r="K390" s="31">
        <v>1171.75</v>
      </c>
      <c r="L390" s="31">
        <v>1151</v>
      </c>
      <c r="M390" s="31">
        <v>1.09494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2098.9499999999998</v>
      </c>
      <c r="D391" s="40">
        <v>2105.0666666666666</v>
      </c>
      <c r="E391" s="40">
        <v>2086.1333333333332</v>
      </c>
      <c r="F391" s="40">
        <v>2073.3166666666666</v>
      </c>
      <c r="G391" s="40">
        <v>2054.3833333333332</v>
      </c>
      <c r="H391" s="40">
        <v>2117.8833333333332</v>
      </c>
      <c r="I391" s="40">
        <v>2136.8166666666666</v>
      </c>
      <c r="J391" s="40">
        <v>2149.6333333333332</v>
      </c>
      <c r="K391" s="31">
        <v>2124</v>
      </c>
      <c r="L391" s="31">
        <v>2092.25</v>
      </c>
      <c r="M391" s="31">
        <v>38.555770000000003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139.05000000000001</v>
      </c>
      <c r="D392" s="40">
        <v>138.53333333333333</v>
      </c>
      <c r="E392" s="40">
        <v>136.56666666666666</v>
      </c>
      <c r="F392" s="40">
        <v>134.08333333333334</v>
      </c>
      <c r="G392" s="40">
        <v>132.11666666666667</v>
      </c>
      <c r="H392" s="40">
        <v>141.01666666666665</v>
      </c>
      <c r="I392" s="40">
        <v>142.98333333333329</v>
      </c>
      <c r="J392" s="40">
        <v>145.46666666666664</v>
      </c>
      <c r="K392" s="31">
        <v>140.5</v>
      </c>
      <c r="L392" s="31">
        <v>136.05000000000001</v>
      </c>
      <c r="M392" s="31">
        <v>0.21751000000000001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1253.8499999999999</v>
      </c>
      <c r="D393" s="40">
        <v>1233.6333333333332</v>
      </c>
      <c r="E393" s="40">
        <v>1197.2666666666664</v>
      </c>
      <c r="F393" s="40">
        <v>1140.6833333333332</v>
      </c>
      <c r="G393" s="40">
        <v>1104.3166666666664</v>
      </c>
      <c r="H393" s="40">
        <v>1290.2166666666665</v>
      </c>
      <c r="I393" s="40">
        <v>1326.5833333333333</v>
      </c>
      <c r="J393" s="40">
        <v>1383.1666666666665</v>
      </c>
      <c r="K393" s="31">
        <v>1270</v>
      </c>
      <c r="L393" s="31">
        <v>1177.05</v>
      </c>
      <c r="M393" s="31">
        <v>16.59751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2123.6999999999998</v>
      </c>
      <c r="D394" s="40">
        <v>2127.9</v>
      </c>
      <c r="E394" s="40">
        <v>2090.8000000000002</v>
      </c>
      <c r="F394" s="40">
        <v>2057.9</v>
      </c>
      <c r="G394" s="40">
        <v>2020.8000000000002</v>
      </c>
      <c r="H394" s="40">
        <v>2160.8000000000002</v>
      </c>
      <c r="I394" s="40">
        <v>2197.8999999999996</v>
      </c>
      <c r="J394" s="40">
        <v>2230.8000000000002</v>
      </c>
      <c r="K394" s="31">
        <v>2165</v>
      </c>
      <c r="L394" s="31">
        <v>2095</v>
      </c>
      <c r="M394" s="31">
        <v>4.4890100000000004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972.65</v>
      </c>
      <c r="D395" s="40">
        <v>975.7833333333333</v>
      </c>
      <c r="E395" s="40">
        <v>967.86666666666656</v>
      </c>
      <c r="F395" s="40">
        <v>963.08333333333326</v>
      </c>
      <c r="G395" s="40">
        <v>955.16666666666652</v>
      </c>
      <c r="H395" s="40">
        <v>980.56666666666661</v>
      </c>
      <c r="I395" s="40">
        <v>988.48333333333335</v>
      </c>
      <c r="J395" s="40">
        <v>993.26666666666665</v>
      </c>
      <c r="K395" s="31">
        <v>983.7</v>
      </c>
      <c r="L395" s="31">
        <v>971</v>
      </c>
      <c r="M395" s="31">
        <v>9.5734700000000004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1037.8499999999999</v>
      </c>
      <c r="D396" s="40">
        <v>1038.4666666666665</v>
      </c>
      <c r="E396" s="40">
        <v>1026.6833333333329</v>
      </c>
      <c r="F396" s="40">
        <v>1015.5166666666664</v>
      </c>
      <c r="G396" s="40">
        <v>1003.7333333333329</v>
      </c>
      <c r="H396" s="40">
        <v>1049.633333333333</v>
      </c>
      <c r="I396" s="40">
        <v>1061.4166666666663</v>
      </c>
      <c r="J396" s="40">
        <v>1072.583333333333</v>
      </c>
      <c r="K396" s="31">
        <v>1050.25</v>
      </c>
      <c r="L396" s="31">
        <v>1027.3</v>
      </c>
      <c r="M396" s="31">
        <v>6.4355799999999999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504.2</v>
      </c>
      <c r="D397" s="40">
        <v>504.90000000000003</v>
      </c>
      <c r="E397" s="40">
        <v>494.80000000000007</v>
      </c>
      <c r="F397" s="40">
        <v>485.40000000000003</v>
      </c>
      <c r="G397" s="40">
        <v>475.30000000000007</v>
      </c>
      <c r="H397" s="40">
        <v>514.30000000000007</v>
      </c>
      <c r="I397" s="40">
        <v>524.40000000000009</v>
      </c>
      <c r="J397" s="40">
        <v>533.80000000000007</v>
      </c>
      <c r="K397" s="31">
        <v>515</v>
      </c>
      <c r="L397" s="31">
        <v>495.5</v>
      </c>
      <c r="M397" s="31">
        <v>4.1273900000000001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27.7</v>
      </c>
      <c r="D398" s="40">
        <v>27.816666666666663</v>
      </c>
      <c r="E398" s="40">
        <v>27.483333333333327</v>
      </c>
      <c r="F398" s="40">
        <v>27.266666666666666</v>
      </c>
      <c r="G398" s="40">
        <v>26.93333333333333</v>
      </c>
      <c r="H398" s="40">
        <v>28.033333333333324</v>
      </c>
      <c r="I398" s="40">
        <v>28.36666666666666</v>
      </c>
      <c r="J398" s="40">
        <v>28.583333333333321</v>
      </c>
      <c r="K398" s="31">
        <v>28.15</v>
      </c>
      <c r="L398" s="31">
        <v>27.6</v>
      </c>
      <c r="M398" s="31">
        <v>20.951070000000001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2560.25</v>
      </c>
      <c r="D399" s="40">
        <v>2559.9166666666665</v>
      </c>
      <c r="E399" s="40">
        <v>2525.333333333333</v>
      </c>
      <c r="F399" s="40">
        <v>2490.4166666666665</v>
      </c>
      <c r="G399" s="40">
        <v>2455.833333333333</v>
      </c>
      <c r="H399" s="40">
        <v>2594.833333333333</v>
      </c>
      <c r="I399" s="40">
        <v>2629.4166666666661</v>
      </c>
      <c r="J399" s="40">
        <v>2664.333333333333</v>
      </c>
      <c r="K399" s="31">
        <v>2594.5</v>
      </c>
      <c r="L399" s="31">
        <v>2525</v>
      </c>
      <c r="M399" s="31">
        <v>0.29805999999999999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7844.3</v>
      </c>
      <c r="D400" s="40">
        <v>7791.8666666666677</v>
      </c>
      <c r="E400" s="40">
        <v>7708.883333333335</v>
      </c>
      <c r="F400" s="40">
        <v>7573.4666666666672</v>
      </c>
      <c r="G400" s="40">
        <v>7490.4833333333345</v>
      </c>
      <c r="H400" s="40">
        <v>7927.2833333333356</v>
      </c>
      <c r="I400" s="40">
        <v>8010.2666666666673</v>
      </c>
      <c r="J400" s="40">
        <v>8145.6833333333361</v>
      </c>
      <c r="K400" s="31">
        <v>7874.85</v>
      </c>
      <c r="L400" s="31">
        <v>7656.45</v>
      </c>
      <c r="M400" s="31">
        <v>1.3836299999999999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7965.15</v>
      </c>
      <c r="D401" s="40">
        <v>8009.0333333333328</v>
      </c>
      <c r="E401" s="40">
        <v>7898.1166666666659</v>
      </c>
      <c r="F401" s="40">
        <v>7831.083333333333</v>
      </c>
      <c r="G401" s="40">
        <v>7720.1666666666661</v>
      </c>
      <c r="H401" s="40">
        <v>8076.0666666666657</v>
      </c>
      <c r="I401" s="40">
        <v>8186.9833333333336</v>
      </c>
      <c r="J401" s="40">
        <v>8254.0166666666664</v>
      </c>
      <c r="K401" s="31">
        <v>8119.95</v>
      </c>
      <c r="L401" s="31">
        <v>7942</v>
      </c>
      <c r="M401" s="31">
        <v>0.17044999999999999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5456.85</v>
      </c>
      <c r="D402" s="40">
        <v>5427.4000000000005</v>
      </c>
      <c r="E402" s="40">
        <v>5349.8000000000011</v>
      </c>
      <c r="F402" s="40">
        <v>5242.7500000000009</v>
      </c>
      <c r="G402" s="40">
        <v>5165.1500000000015</v>
      </c>
      <c r="H402" s="40">
        <v>5534.4500000000007</v>
      </c>
      <c r="I402" s="40">
        <v>5612.0500000000011</v>
      </c>
      <c r="J402" s="40">
        <v>5719.1</v>
      </c>
      <c r="K402" s="31">
        <v>5505</v>
      </c>
      <c r="L402" s="31">
        <v>5320.35</v>
      </c>
      <c r="M402" s="31">
        <v>4.5879999999999997E-2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128.25</v>
      </c>
      <c r="D403" s="40">
        <v>128.83333333333334</v>
      </c>
      <c r="E403" s="40">
        <v>126.61666666666667</v>
      </c>
      <c r="F403" s="40">
        <v>124.98333333333333</v>
      </c>
      <c r="G403" s="40">
        <v>122.76666666666667</v>
      </c>
      <c r="H403" s="40">
        <v>130.4666666666667</v>
      </c>
      <c r="I403" s="40">
        <v>132.68333333333334</v>
      </c>
      <c r="J403" s="40">
        <v>134.31666666666669</v>
      </c>
      <c r="K403" s="31">
        <v>131.05000000000001</v>
      </c>
      <c r="L403" s="31">
        <v>127.2</v>
      </c>
      <c r="M403" s="31">
        <v>7.5201200000000004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312.7</v>
      </c>
      <c r="D404" s="40">
        <v>309.0333333333333</v>
      </c>
      <c r="E404" s="40">
        <v>298.91666666666663</v>
      </c>
      <c r="F404" s="40">
        <v>285.13333333333333</v>
      </c>
      <c r="G404" s="40">
        <v>275.01666666666665</v>
      </c>
      <c r="H404" s="40">
        <v>322.81666666666661</v>
      </c>
      <c r="I404" s="40">
        <v>332.93333333333328</v>
      </c>
      <c r="J404" s="40">
        <v>346.71666666666658</v>
      </c>
      <c r="K404" s="31">
        <v>319.14999999999998</v>
      </c>
      <c r="L404" s="31">
        <v>295.25</v>
      </c>
      <c r="M404" s="31">
        <v>46.674720000000001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356.8</v>
      </c>
      <c r="D405" s="40">
        <v>358.39999999999992</v>
      </c>
      <c r="E405" s="40">
        <v>353.79999999999984</v>
      </c>
      <c r="F405" s="40">
        <v>350.7999999999999</v>
      </c>
      <c r="G405" s="40">
        <v>346.19999999999982</v>
      </c>
      <c r="H405" s="40">
        <v>361.39999999999986</v>
      </c>
      <c r="I405" s="40">
        <v>365.99999999999989</v>
      </c>
      <c r="J405" s="40">
        <v>368.99999999999989</v>
      </c>
      <c r="K405" s="31">
        <v>363</v>
      </c>
      <c r="L405" s="31">
        <v>355.4</v>
      </c>
      <c r="M405" s="31">
        <v>0.82125000000000004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2370.85</v>
      </c>
      <c r="D406" s="40">
        <v>2369.1333333333332</v>
      </c>
      <c r="E406" s="40">
        <v>2346.7166666666662</v>
      </c>
      <c r="F406" s="40">
        <v>2322.583333333333</v>
      </c>
      <c r="G406" s="40">
        <v>2300.1666666666661</v>
      </c>
      <c r="H406" s="40">
        <v>2393.2666666666664</v>
      </c>
      <c r="I406" s="40">
        <v>2415.6833333333334</v>
      </c>
      <c r="J406" s="40">
        <v>2439.8166666666666</v>
      </c>
      <c r="K406" s="31">
        <v>2391.5500000000002</v>
      </c>
      <c r="L406" s="31">
        <v>2345</v>
      </c>
      <c r="M406" s="31">
        <v>6.9699999999999998E-2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628.29999999999995</v>
      </c>
      <c r="D407" s="40">
        <v>620.98333333333323</v>
      </c>
      <c r="E407" s="40">
        <v>601.96666666666647</v>
      </c>
      <c r="F407" s="40">
        <v>575.63333333333321</v>
      </c>
      <c r="G407" s="40">
        <v>556.61666666666645</v>
      </c>
      <c r="H407" s="40">
        <v>647.31666666666649</v>
      </c>
      <c r="I407" s="40">
        <v>666.33333333333314</v>
      </c>
      <c r="J407" s="40">
        <v>692.66666666666652</v>
      </c>
      <c r="K407" s="31">
        <v>640</v>
      </c>
      <c r="L407" s="31">
        <v>594.65</v>
      </c>
      <c r="M407" s="31">
        <v>10.9719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115.8</v>
      </c>
      <c r="D408" s="40">
        <v>114.7</v>
      </c>
      <c r="E408" s="40">
        <v>111.4</v>
      </c>
      <c r="F408" s="40">
        <v>107</v>
      </c>
      <c r="G408" s="40">
        <v>103.7</v>
      </c>
      <c r="H408" s="40">
        <v>119.10000000000001</v>
      </c>
      <c r="I408" s="40">
        <v>122.39999999999999</v>
      </c>
      <c r="J408" s="40">
        <v>126.80000000000001</v>
      </c>
      <c r="K408" s="31">
        <v>118</v>
      </c>
      <c r="L408" s="31">
        <v>110.3</v>
      </c>
      <c r="M408" s="31">
        <v>79.250889999999998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251.6</v>
      </c>
      <c r="D409" s="40">
        <v>249.48333333333335</v>
      </c>
      <c r="E409" s="40">
        <v>244.9666666666667</v>
      </c>
      <c r="F409" s="40">
        <v>238.33333333333334</v>
      </c>
      <c r="G409" s="40">
        <v>233.81666666666669</v>
      </c>
      <c r="H409" s="40">
        <v>256.11666666666667</v>
      </c>
      <c r="I409" s="40">
        <v>260.63333333333333</v>
      </c>
      <c r="J409" s="40">
        <v>267.26666666666671</v>
      </c>
      <c r="K409" s="31">
        <v>254</v>
      </c>
      <c r="L409" s="31">
        <v>242.85</v>
      </c>
      <c r="M409" s="31">
        <v>2.31745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27996.85</v>
      </c>
      <c r="D410" s="40">
        <v>27974.016666666663</v>
      </c>
      <c r="E410" s="40">
        <v>27839.933333333327</v>
      </c>
      <c r="F410" s="40">
        <v>27683.016666666663</v>
      </c>
      <c r="G410" s="40">
        <v>27548.933333333327</v>
      </c>
      <c r="H410" s="40">
        <v>28130.933333333327</v>
      </c>
      <c r="I410" s="40">
        <v>28265.016666666663</v>
      </c>
      <c r="J410" s="40">
        <v>28421.933333333327</v>
      </c>
      <c r="K410" s="31">
        <v>28108.1</v>
      </c>
      <c r="L410" s="31">
        <v>27817.1</v>
      </c>
      <c r="M410" s="31">
        <v>0.2445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1764.95</v>
      </c>
      <c r="D411" s="40">
        <v>1775.9333333333334</v>
      </c>
      <c r="E411" s="40">
        <v>1745.3166666666668</v>
      </c>
      <c r="F411" s="40">
        <v>1725.6833333333334</v>
      </c>
      <c r="G411" s="40">
        <v>1695.0666666666668</v>
      </c>
      <c r="H411" s="40">
        <v>1795.5666666666668</v>
      </c>
      <c r="I411" s="40">
        <v>1826.1833333333336</v>
      </c>
      <c r="J411" s="40">
        <v>1845.8166666666668</v>
      </c>
      <c r="K411" s="31">
        <v>1806.55</v>
      </c>
      <c r="L411" s="31">
        <v>1756.3</v>
      </c>
      <c r="M411" s="31">
        <v>8.9300000000000004E-2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1389.85</v>
      </c>
      <c r="D412" s="40">
        <v>1403.9166666666667</v>
      </c>
      <c r="E412" s="40">
        <v>1367.8333333333335</v>
      </c>
      <c r="F412" s="40">
        <v>1345.8166666666668</v>
      </c>
      <c r="G412" s="40">
        <v>1309.7333333333336</v>
      </c>
      <c r="H412" s="40">
        <v>1425.9333333333334</v>
      </c>
      <c r="I412" s="40">
        <v>1462.0166666666669</v>
      </c>
      <c r="J412" s="40">
        <v>1484.0333333333333</v>
      </c>
      <c r="K412" s="31">
        <v>1440</v>
      </c>
      <c r="L412" s="31">
        <v>1381.9</v>
      </c>
      <c r="M412" s="31">
        <v>17.046700000000001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1973.35</v>
      </c>
      <c r="D413" s="40">
        <v>1983.0166666666664</v>
      </c>
      <c r="E413" s="40">
        <v>1957.4333333333329</v>
      </c>
      <c r="F413" s="40">
        <v>1941.5166666666664</v>
      </c>
      <c r="G413" s="40">
        <v>1915.9333333333329</v>
      </c>
      <c r="H413" s="40">
        <v>1998.9333333333329</v>
      </c>
      <c r="I413" s="40">
        <v>2024.5166666666664</v>
      </c>
      <c r="J413" s="40">
        <v>2040.4333333333329</v>
      </c>
      <c r="K413" s="31">
        <v>2008.6</v>
      </c>
      <c r="L413" s="31">
        <v>1967.1</v>
      </c>
      <c r="M413" s="31">
        <v>3.31691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620.65</v>
      </c>
      <c r="D414" s="40">
        <v>630.66666666666663</v>
      </c>
      <c r="E414" s="40">
        <v>605.33333333333326</v>
      </c>
      <c r="F414" s="40">
        <v>590.01666666666665</v>
      </c>
      <c r="G414" s="40">
        <v>564.68333333333328</v>
      </c>
      <c r="H414" s="40">
        <v>645.98333333333323</v>
      </c>
      <c r="I414" s="40">
        <v>671.31666666666649</v>
      </c>
      <c r="J414" s="40">
        <v>686.63333333333321</v>
      </c>
      <c r="K414" s="31">
        <v>656</v>
      </c>
      <c r="L414" s="31">
        <v>615.35</v>
      </c>
      <c r="M414" s="31">
        <v>8.8924800000000008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1601.8</v>
      </c>
      <c r="D415" s="40">
        <v>1597.3666666666668</v>
      </c>
      <c r="E415" s="40">
        <v>1574.7333333333336</v>
      </c>
      <c r="F415" s="40">
        <v>1547.6666666666667</v>
      </c>
      <c r="G415" s="40">
        <v>1525.0333333333335</v>
      </c>
      <c r="H415" s="40">
        <v>1624.4333333333336</v>
      </c>
      <c r="I415" s="40">
        <v>1647.0666666666668</v>
      </c>
      <c r="J415" s="40">
        <v>1674.1333333333337</v>
      </c>
      <c r="K415" s="31">
        <v>1620</v>
      </c>
      <c r="L415" s="31">
        <v>1570.3</v>
      </c>
      <c r="M415" s="31">
        <v>0.56066000000000005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1668.25</v>
      </c>
      <c r="D416" s="40">
        <v>1667.3666666666668</v>
      </c>
      <c r="E416" s="40">
        <v>1650.8833333333337</v>
      </c>
      <c r="F416" s="40">
        <v>1633.5166666666669</v>
      </c>
      <c r="G416" s="40">
        <v>1617.0333333333338</v>
      </c>
      <c r="H416" s="40">
        <v>1684.7333333333336</v>
      </c>
      <c r="I416" s="40">
        <v>1701.2166666666667</v>
      </c>
      <c r="J416" s="40">
        <v>1718.5833333333335</v>
      </c>
      <c r="K416" s="31">
        <v>1683.85</v>
      </c>
      <c r="L416" s="31">
        <v>1650</v>
      </c>
      <c r="M416" s="31">
        <v>0.34938000000000002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791.15</v>
      </c>
      <c r="D417" s="40">
        <v>785.73333333333323</v>
      </c>
      <c r="E417" s="40">
        <v>776.46666666666647</v>
      </c>
      <c r="F417" s="40">
        <v>761.78333333333319</v>
      </c>
      <c r="G417" s="40">
        <v>752.51666666666642</v>
      </c>
      <c r="H417" s="40">
        <v>800.41666666666652</v>
      </c>
      <c r="I417" s="40">
        <v>809.68333333333317</v>
      </c>
      <c r="J417" s="40">
        <v>824.36666666666656</v>
      </c>
      <c r="K417" s="31">
        <v>795</v>
      </c>
      <c r="L417" s="31">
        <v>771.05</v>
      </c>
      <c r="M417" s="31">
        <v>1.38314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676.9</v>
      </c>
      <c r="D418" s="40">
        <v>681.9666666666667</v>
      </c>
      <c r="E418" s="40">
        <v>668.93333333333339</v>
      </c>
      <c r="F418" s="40">
        <v>660.9666666666667</v>
      </c>
      <c r="G418" s="40">
        <v>647.93333333333339</v>
      </c>
      <c r="H418" s="40">
        <v>689.93333333333339</v>
      </c>
      <c r="I418" s="40">
        <v>702.9666666666667</v>
      </c>
      <c r="J418" s="40">
        <v>710.93333333333339</v>
      </c>
      <c r="K418" s="31">
        <v>695</v>
      </c>
      <c r="L418" s="31">
        <v>674</v>
      </c>
      <c r="M418" s="31">
        <v>0.73389000000000004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77.55</v>
      </c>
      <c r="D419" s="40">
        <v>77.783333333333331</v>
      </c>
      <c r="E419" s="40">
        <v>76.86666666666666</v>
      </c>
      <c r="F419" s="40">
        <v>76.183333333333323</v>
      </c>
      <c r="G419" s="40">
        <v>75.266666666666652</v>
      </c>
      <c r="H419" s="40">
        <v>78.466666666666669</v>
      </c>
      <c r="I419" s="40">
        <v>79.383333333333354</v>
      </c>
      <c r="J419" s="40">
        <v>80.066666666666677</v>
      </c>
      <c r="K419" s="31">
        <v>78.7</v>
      </c>
      <c r="L419" s="31">
        <v>77.099999999999994</v>
      </c>
      <c r="M419" s="31">
        <v>29.586880000000001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112.2</v>
      </c>
      <c r="D420" s="40">
        <v>111.10000000000001</v>
      </c>
      <c r="E420" s="40">
        <v>109.10000000000002</v>
      </c>
      <c r="F420" s="40">
        <v>106.00000000000001</v>
      </c>
      <c r="G420" s="40">
        <v>104.00000000000003</v>
      </c>
      <c r="H420" s="40">
        <v>114.20000000000002</v>
      </c>
      <c r="I420" s="40">
        <v>116.19999999999999</v>
      </c>
      <c r="J420" s="40">
        <v>119.30000000000001</v>
      </c>
      <c r="K420" s="31">
        <v>113.1</v>
      </c>
      <c r="L420" s="31">
        <v>108</v>
      </c>
      <c r="M420" s="31">
        <v>8.5338499999999993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427.9</v>
      </c>
      <c r="D421" s="40">
        <v>425.39999999999992</v>
      </c>
      <c r="E421" s="40">
        <v>421.34999999999985</v>
      </c>
      <c r="F421" s="40">
        <v>414.79999999999995</v>
      </c>
      <c r="G421" s="40">
        <v>410.74999999999989</v>
      </c>
      <c r="H421" s="40">
        <v>431.94999999999982</v>
      </c>
      <c r="I421" s="40">
        <v>435.99999999999989</v>
      </c>
      <c r="J421" s="40">
        <v>442.54999999999978</v>
      </c>
      <c r="K421" s="31">
        <v>429.45</v>
      </c>
      <c r="L421" s="31">
        <v>418.85</v>
      </c>
      <c r="M421" s="31">
        <v>144.26686000000001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126.65</v>
      </c>
      <c r="D422" s="40">
        <v>126.86666666666667</v>
      </c>
      <c r="E422" s="40">
        <v>124.43333333333334</v>
      </c>
      <c r="F422" s="40">
        <v>122.21666666666667</v>
      </c>
      <c r="G422" s="40">
        <v>119.78333333333333</v>
      </c>
      <c r="H422" s="40">
        <v>129.08333333333334</v>
      </c>
      <c r="I422" s="40">
        <v>131.51666666666668</v>
      </c>
      <c r="J422" s="40">
        <v>133.73333333333335</v>
      </c>
      <c r="K422" s="31">
        <v>129.30000000000001</v>
      </c>
      <c r="L422" s="31">
        <v>124.65</v>
      </c>
      <c r="M422" s="31">
        <v>551.49617000000001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275.3</v>
      </c>
      <c r="D423" s="40">
        <v>277.45</v>
      </c>
      <c r="E423" s="40">
        <v>271.95</v>
      </c>
      <c r="F423" s="40">
        <v>268.60000000000002</v>
      </c>
      <c r="G423" s="40">
        <v>263.10000000000002</v>
      </c>
      <c r="H423" s="40">
        <v>280.79999999999995</v>
      </c>
      <c r="I423" s="40">
        <v>286.29999999999995</v>
      </c>
      <c r="J423" s="40">
        <v>289.64999999999992</v>
      </c>
      <c r="K423" s="31">
        <v>282.95</v>
      </c>
      <c r="L423" s="31">
        <v>274.10000000000002</v>
      </c>
      <c r="M423" s="31">
        <v>8.4194200000000006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299.45</v>
      </c>
      <c r="D424" s="40">
        <v>299.2</v>
      </c>
      <c r="E424" s="40">
        <v>296.75</v>
      </c>
      <c r="F424" s="40">
        <v>294.05</v>
      </c>
      <c r="G424" s="40">
        <v>291.60000000000002</v>
      </c>
      <c r="H424" s="40">
        <v>301.89999999999998</v>
      </c>
      <c r="I424" s="40">
        <v>304.34999999999991</v>
      </c>
      <c r="J424" s="40">
        <v>307.04999999999995</v>
      </c>
      <c r="K424" s="31">
        <v>301.64999999999998</v>
      </c>
      <c r="L424" s="31">
        <v>296.5</v>
      </c>
      <c r="M424" s="31">
        <v>4.04718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785</v>
      </c>
      <c r="D425" s="40">
        <v>785.35</v>
      </c>
      <c r="E425" s="40">
        <v>778.25</v>
      </c>
      <c r="F425" s="40">
        <v>771.5</v>
      </c>
      <c r="G425" s="40">
        <v>764.4</v>
      </c>
      <c r="H425" s="40">
        <v>792.1</v>
      </c>
      <c r="I425" s="40">
        <v>799.20000000000016</v>
      </c>
      <c r="J425" s="40">
        <v>805.95</v>
      </c>
      <c r="K425" s="31">
        <v>792.45</v>
      </c>
      <c r="L425" s="31">
        <v>778.6</v>
      </c>
      <c r="M425" s="31">
        <v>1.73336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749.5</v>
      </c>
      <c r="D426" s="40">
        <v>750.5333333333333</v>
      </c>
      <c r="E426" s="40">
        <v>744.11666666666656</v>
      </c>
      <c r="F426" s="40">
        <v>738.73333333333323</v>
      </c>
      <c r="G426" s="40">
        <v>732.31666666666649</v>
      </c>
      <c r="H426" s="40">
        <v>755.91666666666663</v>
      </c>
      <c r="I426" s="40">
        <v>762.33333333333337</v>
      </c>
      <c r="J426" s="40">
        <v>767.7166666666667</v>
      </c>
      <c r="K426" s="31">
        <v>756.95</v>
      </c>
      <c r="L426" s="31">
        <v>745.15</v>
      </c>
      <c r="M426" s="31">
        <v>1.02858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436.2</v>
      </c>
      <c r="D427" s="40">
        <v>439.81666666666666</v>
      </c>
      <c r="E427" s="40">
        <v>427.68333333333334</v>
      </c>
      <c r="F427" s="40">
        <v>419.16666666666669</v>
      </c>
      <c r="G427" s="40">
        <v>407.03333333333336</v>
      </c>
      <c r="H427" s="40">
        <v>448.33333333333331</v>
      </c>
      <c r="I427" s="40">
        <v>460.46666666666664</v>
      </c>
      <c r="J427" s="40">
        <v>468.98333333333329</v>
      </c>
      <c r="K427" s="31">
        <v>451.95</v>
      </c>
      <c r="L427" s="31">
        <v>431.3</v>
      </c>
      <c r="M427" s="31">
        <v>6.8929099999999996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245.3</v>
      </c>
      <c r="D428" s="40">
        <v>245.04999999999998</v>
      </c>
      <c r="E428" s="40">
        <v>242.24999999999997</v>
      </c>
      <c r="F428" s="40">
        <v>239.2</v>
      </c>
      <c r="G428" s="40">
        <v>236.39999999999998</v>
      </c>
      <c r="H428" s="40">
        <v>248.09999999999997</v>
      </c>
      <c r="I428" s="40">
        <v>250.89999999999998</v>
      </c>
      <c r="J428" s="40">
        <v>253.94999999999996</v>
      </c>
      <c r="K428" s="31">
        <v>247.85</v>
      </c>
      <c r="L428" s="31">
        <v>242</v>
      </c>
      <c r="M428" s="31">
        <v>8.2783099999999994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689.25</v>
      </c>
      <c r="D429" s="40">
        <v>686.26666666666677</v>
      </c>
      <c r="E429" s="40">
        <v>681.03333333333353</v>
      </c>
      <c r="F429" s="40">
        <v>672.81666666666672</v>
      </c>
      <c r="G429" s="40">
        <v>667.58333333333348</v>
      </c>
      <c r="H429" s="40">
        <v>694.48333333333358</v>
      </c>
      <c r="I429" s="40">
        <v>699.71666666666692</v>
      </c>
      <c r="J429" s="40">
        <v>707.93333333333362</v>
      </c>
      <c r="K429" s="31">
        <v>691.5</v>
      </c>
      <c r="L429" s="31">
        <v>678.05</v>
      </c>
      <c r="M429" s="31">
        <v>19.408819999999999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538.85</v>
      </c>
      <c r="D430" s="40">
        <v>538.25</v>
      </c>
      <c r="E430" s="40">
        <v>530.6</v>
      </c>
      <c r="F430" s="40">
        <v>522.35</v>
      </c>
      <c r="G430" s="40">
        <v>514.70000000000005</v>
      </c>
      <c r="H430" s="40">
        <v>546.5</v>
      </c>
      <c r="I430" s="40">
        <v>554.15000000000009</v>
      </c>
      <c r="J430" s="40">
        <v>562.4</v>
      </c>
      <c r="K430" s="31">
        <v>545.9</v>
      </c>
      <c r="L430" s="31">
        <v>530</v>
      </c>
      <c r="M430" s="31">
        <v>19.024930000000001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3881.85</v>
      </c>
      <c r="D431" s="40">
        <v>3934.1166666666668</v>
      </c>
      <c r="E431" s="40">
        <v>3769.2333333333336</v>
      </c>
      <c r="F431" s="40">
        <v>3656.6166666666668</v>
      </c>
      <c r="G431" s="40">
        <v>3491.7333333333336</v>
      </c>
      <c r="H431" s="40">
        <v>4046.7333333333336</v>
      </c>
      <c r="I431" s="40">
        <v>4211.6166666666668</v>
      </c>
      <c r="J431" s="40">
        <v>4324.2333333333336</v>
      </c>
      <c r="K431" s="31">
        <v>4099</v>
      </c>
      <c r="L431" s="31">
        <v>3821.5</v>
      </c>
      <c r="M431" s="31">
        <v>0.43532999999999999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2643.4</v>
      </c>
      <c r="D432" s="40">
        <v>2639.5833333333335</v>
      </c>
      <c r="E432" s="40">
        <v>2619.166666666667</v>
      </c>
      <c r="F432" s="40">
        <v>2594.9333333333334</v>
      </c>
      <c r="G432" s="40">
        <v>2574.5166666666669</v>
      </c>
      <c r="H432" s="40">
        <v>2663.8166666666671</v>
      </c>
      <c r="I432" s="40">
        <v>2684.233333333334</v>
      </c>
      <c r="J432" s="40">
        <v>2708.4666666666672</v>
      </c>
      <c r="K432" s="31">
        <v>2660</v>
      </c>
      <c r="L432" s="31">
        <v>2615.35</v>
      </c>
      <c r="M432" s="31">
        <v>0.11355999999999999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780.9</v>
      </c>
      <c r="D433" s="40">
        <v>785.69999999999993</v>
      </c>
      <c r="E433" s="40">
        <v>772.44999999999982</v>
      </c>
      <c r="F433" s="40">
        <v>763.99999999999989</v>
      </c>
      <c r="G433" s="40">
        <v>750.74999999999977</v>
      </c>
      <c r="H433" s="40">
        <v>794.14999999999986</v>
      </c>
      <c r="I433" s="40">
        <v>807.40000000000009</v>
      </c>
      <c r="J433" s="40">
        <v>815.84999999999991</v>
      </c>
      <c r="K433" s="31">
        <v>798.95</v>
      </c>
      <c r="L433" s="31">
        <v>777.25</v>
      </c>
      <c r="M433" s="31">
        <v>0.33592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367.3</v>
      </c>
      <c r="D434" s="40">
        <v>367.15000000000003</v>
      </c>
      <c r="E434" s="40">
        <v>360.45000000000005</v>
      </c>
      <c r="F434" s="40">
        <v>353.6</v>
      </c>
      <c r="G434" s="40">
        <v>346.90000000000003</v>
      </c>
      <c r="H434" s="40">
        <v>374.00000000000006</v>
      </c>
      <c r="I434" s="40">
        <v>380.7</v>
      </c>
      <c r="J434" s="40">
        <v>387.55000000000007</v>
      </c>
      <c r="K434" s="31">
        <v>373.85</v>
      </c>
      <c r="L434" s="31">
        <v>360.3</v>
      </c>
      <c r="M434" s="31">
        <v>12.047879999999999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312.55</v>
      </c>
      <c r="D435" s="40">
        <v>312.45000000000005</v>
      </c>
      <c r="E435" s="40">
        <v>308.30000000000007</v>
      </c>
      <c r="F435" s="40">
        <v>304.05</v>
      </c>
      <c r="G435" s="40">
        <v>299.90000000000003</v>
      </c>
      <c r="H435" s="40">
        <v>316.7000000000001</v>
      </c>
      <c r="I435" s="40">
        <v>320.85000000000008</v>
      </c>
      <c r="J435" s="40">
        <v>325.10000000000014</v>
      </c>
      <c r="K435" s="31">
        <v>316.60000000000002</v>
      </c>
      <c r="L435" s="31">
        <v>308.2</v>
      </c>
      <c r="M435" s="31">
        <v>1.79006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2108.9499999999998</v>
      </c>
      <c r="D436" s="40">
        <v>2100.2333333333331</v>
      </c>
      <c r="E436" s="40">
        <v>2071.6666666666661</v>
      </c>
      <c r="F436" s="40">
        <v>2034.3833333333328</v>
      </c>
      <c r="G436" s="40">
        <v>2005.8166666666657</v>
      </c>
      <c r="H436" s="40">
        <v>2137.5166666666664</v>
      </c>
      <c r="I436" s="40">
        <v>2166.083333333333</v>
      </c>
      <c r="J436" s="40">
        <v>2203.3666666666668</v>
      </c>
      <c r="K436" s="31">
        <v>2128.8000000000002</v>
      </c>
      <c r="L436" s="31">
        <v>2062.9499999999998</v>
      </c>
      <c r="M436" s="31">
        <v>1.17361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753</v>
      </c>
      <c r="D437" s="40">
        <v>753.5</v>
      </c>
      <c r="E437" s="40">
        <v>749.5</v>
      </c>
      <c r="F437" s="40">
        <v>746</v>
      </c>
      <c r="G437" s="40">
        <v>742</v>
      </c>
      <c r="H437" s="40">
        <v>757</v>
      </c>
      <c r="I437" s="40">
        <v>761</v>
      </c>
      <c r="J437" s="40">
        <v>764.5</v>
      </c>
      <c r="K437" s="31">
        <v>757.5</v>
      </c>
      <c r="L437" s="31">
        <v>750</v>
      </c>
      <c r="M437" s="31">
        <v>0.78368000000000004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463.05</v>
      </c>
      <c r="D438" s="40">
        <v>462.98333333333335</v>
      </c>
      <c r="E438" s="40">
        <v>457.11666666666667</v>
      </c>
      <c r="F438" s="40">
        <v>451.18333333333334</v>
      </c>
      <c r="G438" s="40">
        <v>445.31666666666666</v>
      </c>
      <c r="H438" s="40">
        <v>468.91666666666669</v>
      </c>
      <c r="I438" s="40">
        <v>474.78333333333336</v>
      </c>
      <c r="J438" s="40">
        <v>480.7166666666667</v>
      </c>
      <c r="K438" s="31">
        <v>468.85</v>
      </c>
      <c r="L438" s="31">
        <v>457.05</v>
      </c>
      <c r="M438" s="31">
        <v>3.9308700000000001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7.7</v>
      </c>
      <c r="D439" s="40">
        <v>7.7666666666666666</v>
      </c>
      <c r="E439" s="40">
        <v>7.583333333333333</v>
      </c>
      <c r="F439" s="40">
        <v>7.4666666666666668</v>
      </c>
      <c r="G439" s="40">
        <v>7.2833333333333332</v>
      </c>
      <c r="H439" s="40">
        <v>7.8833333333333329</v>
      </c>
      <c r="I439" s="40">
        <v>8.0666666666666664</v>
      </c>
      <c r="J439" s="40">
        <v>8.1833333333333336</v>
      </c>
      <c r="K439" s="31">
        <v>7.95</v>
      </c>
      <c r="L439" s="31">
        <v>7.65</v>
      </c>
      <c r="M439" s="31">
        <v>417.95049999999998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147.6</v>
      </c>
      <c r="D440" s="40">
        <v>145.75</v>
      </c>
      <c r="E440" s="40">
        <v>142</v>
      </c>
      <c r="F440" s="40">
        <v>136.4</v>
      </c>
      <c r="G440" s="40">
        <v>132.65</v>
      </c>
      <c r="H440" s="40">
        <v>151.35</v>
      </c>
      <c r="I440" s="40">
        <v>155.1</v>
      </c>
      <c r="J440" s="40">
        <v>160.69999999999999</v>
      </c>
      <c r="K440" s="31">
        <v>149.5</v>
      </c>
      <c r="L440" s="31">
        <v>140.15</v>
      </c>
      <c r="M440" s="31">
        <v>3.1338499999999998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1083.45</v>
      </c>
      <c r="D441" s="40">
        <v>1092.6166666666668</v>
      </c>
      <c r="E441" s="40">
        <v>1055.8333333333335</v>
      </c>
      <c r="F441" s="40">
        <v>1028.2166666666667</v>
      </c>
      <c r="G441" s="40">
        <v>991.43333333333339</v>
      </c>
      <c r="H441" s="40">
        <v>1120.2333333333336</v>
      </c>
      <c r="I441" s="40">
        <v>1157.0166666666669</v>
      </c>
      <c r="J441" s="40">
        <v>1184.6333333333337</v>
      </c>
      <c r="K441" s="31">
        <v>1129.4000000000001</v>
      </c>
      <c r="L441" s="31">
        <v>1065</v>
      </c>
      <c r="M441" s="31">
        <v>4.8857799999999996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670</v>
      </c>
      <c r="D442" s="40">
        <v>666.51666666666665</v>
      </c>
      <c r="E442" s="40">
        <v>654.68333333333328</v>
      </c>
      <c r="F442" s="40">
        <v>639.36666666666667</v>
      </c>
      <c r="G442" s="40">
        <v>627.5333333333333</v>
      </c>
      <c r="H442" s="40">
        <v>681.83333333333326</v>
      </c>
      <c r="I442" s="40">
        <v>693.66666666666674</v>
      </c>
      <c r="J442" s="40">
        <v>708.98333333333323</v>
      </c>
      <c r="K442" s="31">
        <v>678.35</v>
      </c>
      <c r="L442" s="31">
        <v>651.20000000000005</v>
      </c>
      <c r="M442" s="31">
        <v>8.7861999999999991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1590.5</v>
      </c>
      <c r="D443" s="40">
        <v>1593.45</v>
      </c>
      <c r="E443" s="40">
        <v>1567.9</v>
      </c>
      <c r="F443" s="40">
        <v>1545.3</v>
      </c>
      <c r="G443" s="40">
        <v>1519.75</v>
      </c>
      <c r="H443" s="40">
        <v>1616.0500000000002</v>
      </c>
      <c r="I443" s="40">
        <v>1641.6</v>
      </c>
      <c r="J443" s="40">
        <v>1664.2000000000003</v>
      </c>
      <c r="K443" s="31">
        <v>1619</v>
      </c>
      <c r="L443" s="31">
        <v>1570.85</v>
      </c>
      <c r="M443" s="31">
        <v>0.92423999999999995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590.29999999999995</v>
      </c>
      <c r="D444" s="40">
        <v>591.23333333333323</v>
      </c>
      <c r="E444" s="40">
        <v>586.06666666666649</v>
      </c>
      <c r="F444" s="40">
        <v>581.83333333333326</v>
      </c>
      <c r="G444" s="40">
        <v>576.66666666666652</v>
      </c>
      <c r="H444" s="40">
        <v>595.46666666666647</v>
      </c>
      <c r="I444" s="40">
        <v>600.63333333333321</v>
      </c>
      <c r="J444" s="40">
        <v>604.86666666666645</v>
      </c>
      <c r="K444" s="31">
        <v>596.4</v>
      </c>
      <c r="L444" s="31">
        <v>587</v>
      </c>
      <c r="M444" s="31">
        <v>0.23663999999999999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9159.15</v>
      </c>
      <c r="D445" s="40">
        <v>9199.5500000000011</v>
      </c>
      <c r="E445" s="40">
        <v>9069.6000000000022</v>
      </c>
      <c r="F445" s="40">
        <v>8980.0500000000011</v>
      </c>
      <c r="G445" s="40">
        <v>8850.1000000000022</v>
      </c>
      <c r="H445" s="40">
        <v>9289.1000000000022</v>
      </c>
      <c r="I445" s="40">
        <v>9419.0500000000029</v>
      </c>
      <c r="J445" s="40">
        <v>9508.6000000000022</v>
      </c>
      <c r="K445" s="31">
        <v>9329.5</v>
      </c>
      <c r="L445" s="31">
        <v>9110</v>
      </c>
      <c r="M445" s="31">
        <v>2.7E-2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41.4</v>
      </c>
      <c r="D446" s="40">
        <v>41.483333333333334</v>
      </c>
      <c r="E446" s="40">
        <v>40.966666666666669</v>
      </c>
      <c r="F446" s="40">
        <v>40.533333333333331</v>
      </c>
      <c r="G446" s="40">
        <v>40.016666666666666</v>
      </c>
      <c r="H446" s="40">
        <v>41.916666666666671</v>
      </c>
      <c r="I446" s="40">
        <v>42.433333333333337</v>
      </c>
      <c r="J446" s="40">
        <v>42.866666666666674</v>
      </c>
      <c r="K446" s="31">
        <v>42</v>
      </c>
      <c r="L446" s="31">
        <v>41.05</v>
      </c>
      <c r="M446" s="31">
        <v>65.646180000000001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601.4</v>
      </c>
      <c r="D447" s="40">
        <v>601.4</v>
      </c>
      <c r="E447" s="40">
        <v>593</v>
      </c>
      <c r="F447" s="40">
        <v>584.6</v>
      </c>
      <c r="G447" s="40">
        <v>576.20000000000005</v>
      </c>
      <c r="H447" s="40">
        <v>609.79999999999995</v>
      </c>
      <c r="I447" s="40">
        <v>618.19999999999982</v>
      </c>
      <c r="J447" s="40">
        <v>626.59999999999991</v>
      </c>
      <c r="K447" s="31">
        <v>609.79999999999995</v>
      </c>
      <c r="L447" s="31">
        <v>593</v>
      </c>
      <c r="M447" s="31">
        <v>23.169519999999999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932.35</v>
      </c>
      <c r="D448" s="40">
        <v>928.44999999999993</v>
      </c>
      <c r="E448" s="40">
        <v>912.89999999999986</v>
      </c>
      <c r="F448" s="40">
        <v>893.44999999999993</v>
      </c>
      <c r="G448" s="40">
        <v>877.89999999999986</v>
      </c>
      <c r="H448" s="40">
        <v>947.89999999999986</v>
      </c>
      <c r="I448" s="40">
        <v>963.44999999999982</v>
      </c>
      <c r="J448" s="40">
        <v>982.89999999999986</v>
      </c>
      <c r="K448" s="31">
        <v>944</v>
      </c>
      <c r="L448" s="31">
        <v>909</v>
      </c>
      <c r="M448" s="31">
        <v>0.62802000000000002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18902.75</v>
      </c>
      <c r="D449" s="40">
        <v>18888.633333333335</v>
      </c>
      <c r="E449" s="40">
        <v>18714.116666666669</v>
      </c>
      <c r="F449" s="40">
        <v>18525.483333333334</v>
      </c>
      <c r="G449" s="40">
        <v>18350.966666666667</v>
      </c>
      <c r="H449" s="40">
        <v>19077.26666666667</v>
      </c>
      <c r="I449" s="40">
        <v>19251.78333333334</v>
      </c>
      <c r="J449" s="40">
        <v>19440.416666666672</v>
      </c>
      <c r="K449" s="31">
        <v>19063.150000000001</v>
      </c>
      <c r="L449" s="31">
        <v>18700</v>
      </c>
      <c r="M449" s="31">
        <v>2.5839999999999998E-2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779.65</v>
      </c>
      <c r="D450" s="40">
        <v>781.4</v>
      </c>
      <c r="E450" s="40">
        <v>767.3</v>
      </c>
      <c r="F450" s="40">
        <v>754.94999999999993</v>
      </c>
      <c r="G450" s="40">
        <v>740.84999999999991</v>
      </c>
      <c r="H450" s="40">
        <v>793.75</v>
      </c>
      <c r="I450" s="40">
        <v>807.85000000000014</v>
      </c>
      <c r="J450" s="40">
        <v>820.2</v>
      </c>
      <c r="K450" s="31">
        <v>795.5</v>
      </c>
      <c r="L450" s="31">
        <v>769.05</v>
      </c>
      <c r="M450" s="31">
        <v>27.756070000000001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189.1</v>
      </c>
      <c r="D451" s="40">
        <v>189.33333333333334</v>
      </c>
      <c r="E451" s="40">
        <v>187.26666666666668</v>
      </c>
      <c r="F451" s="40">
        <v>185.43333333333334</v>
      </c>
      <c r="G451" s="40">
        <v>183.36666666666667</v>
      </c>
      <c r="H451" s="40">
        <v>191.16666666666669</v>
      </c>
      <c r="I451" s="40">
        <v>193.23333333333335</v>
      </c>
      <c r="J451" s="40">
        <v>195.06666666666669</v>
      </c>
      <c r="K451" s="31">
        <v>191.4</v>
      </c>
      <c r="L451" s="31">
        <v>187.5</v>
      </c>
      <c r="M451" s="31">
        <v>14.19787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1385.45</v>
      </c>
      <c r="D452" s="40">
        <v>1380.0666666666666</v>
      </c>
      <c r="E452" s="40">
        <v>1360.3833333333332</v>
      </c>
      <c r="F452" s="40">
        <v>1335.3166666666666</v>
      </c>
      <c r="G452" s="40">
        <v>1315.6333333333332</v>
      </c>
      <c r="H452" s="40">
        <v>1405.1333333333332</v>
      </c>
      <c r="I452" s="40">
        <v>1424.8166666666666</v>
      </c>
      <c r="J452" s="40">
        <v>1449.8833333333332</v>
      </c>
      <c r="K452" s="31">
        <v>1399.75</v>
      </c>
      <c r="L452" s="31">
        <v>1355</v>
      </c>
      <c r="M452" s="31">
        <v>2.9212799999999999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3184.6</v>
      </c>
      <c r="D453" s="40">
        <v>3186.7999999999997</v>
      </c>
      <c r="E453" s="40">
        <v>3173.7999999999993</v>
      </c>
      <c r="F453" s="40">
        <v>3162.9999999999995</v>
      </c>
      <c r="G453" s="40">
        <v>3149.9999999999991</v>
      </c>
      <c r="H453" s="40">
        <v>3197.5999999999995</v>
      </c>
      <c r="I453" s="40">
        <v>3210.6000000000004</v>
      </c>
      <c r="J453" s="40">
        <v>3221.3999999999996</v>
      </c>
      <c r="K453" s="31">
        <v>3199.8</v>
      </c>
      <c r="L453" s="31">
        <v>3176</v>
      </c>
      <c r="M453" s="31">
        <v>15.97058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765.55</v>
      </c>
      <c r="D454" s="40">
        <v>764.69999999999993</v>
      </c>
      <c r="E454" s="40">
        <v>759.39999999999986</v>
      </c>
      <c r="F454" s="40">
        <v>753.24999999999989</v>
      </c>
      <c r="G454" s="40">
        <v>747.94999999999982</v>
      </c>
      <c r="H454" s="40">
        <v>770.84999999999991</v>
      </c>
      <c r="I454" s="40">
        <v>776.14999999999986</v>
      </c>
      <c r="J454" s="40">
        <v>782.3</v>
      </c>
      <c r="K454" s="31">
        <v>770</v>
      </c>
      <c r="L454" s="31">
        <v>758.55</v>
      </c>
      <c r="M454" s="31">
        <v>16.955459999999999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4223.3500000000004</v>
      </c>
      <c r="D455" s="40">
        <v>4260.5666666666666</v>
      </c>
      <c r="E455" s="40">
        <v>4173.7833333333328</v>
      </c>
      <c r="F455" s="40">
        <v>4124.2166666666662</v>
      </c>
      <c r="G455" s="40">
        <v>4037.4333333333325</v>
      </c>
      <c r="H455" s="40">
        <v>4310.1333333333332</v>
      </c>
      <c r="I455" s="40">
        <v>4396.9166666666679</v>
      </c>
      <c r="J455" s="40">
        <v>4446.4833333333336</v>
      </c>
      <c r="K455" s="31">
        <v>4347.3500000000004</v>
      </c>
      <c r="L455" s="31">
        <v>4211</v>
      </c>
      <c r="M455" s="31">
        <v>2.4569000000000001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1150.5999999999999</v>
      </c>
      <c r="D456" s="40">
        <v>1157.2</v>
      </c>
      <c r="E456" s="40">
        <v>1138.7</v>
      </c>
      <c r="F456" s="40">
        <v>1126.8</v>
      </c>
      <c r="G456" s="40">
        <v>1108.3</v>
      </c>
      <c r="H456" s="40">
        <v>1169.1000000000001</v>
      </c>
      <c r="I456" s="40">
        <v>1187.6000000000001</v>
      </c>
      <c r="J456" s="40">
        <v>1199.5000000000002</v>
      </c>
      <c r="K456" s="31">
        <v>1175.7</v>
      </c>
      <c r="L456" s="31">
        <v>1145.3</v>
      </c>
      <c r="M456" s="31">
        <v>0.30454999999999999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141.75</v>
      </c>
      <c r="D457" s="40">
        <v>142.26666666666665</v>
      </c>
      <c r="E457" s="40">
        <v>140.08333333333331</v>
      </c>
      <c r="F457" s="40">
        <v>138.41666666666666</v>
      </c>
      <c r="G457" s="40">
        <v>136.23333333333332</v>
      </c>
      <c r="H457" s="40">
        <v>143.93333333333331</v>
      </c>
      <c r="I457" s="40">
        <v>146.11666666666665</v>
      </c>
      <c r="J457" s="40">
        <v>147.7833333333333</v>
      </c>
      <c r="K457" s="31">
        <v>144.44999999999999</v>
      </c>
      <c r="L457" s="31">
        <v>140.6</v>
      </c>
      <c r="M457" s="31">
        <v>16.734120000000001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308.85000000000002</v>
      </c>
      <c r="D458" s="40">
        <v>308.38333333333338</v>
      </c>
      <c r="E458" s="40">
        <v>306.46666666666675</v>
      </c>
      <c r="F458" s="40">
        <v>304.08333333333337</v>
      </c>
      <c r="G458" s="40">
        <v>302.16666666666674</v>
      </c>
      <c r="H458" s="40">
        <v>310.76666666666677</v>
      </c>
      <c r="I458" s="40">
        <v>312.68333333333339</v>
      </c>
      <c r="J458" s="40">
        <v>315.06666666666678</v>
      </c>
      <c r="K458" s="31">
        <v>310.3</v>
      </c>
      <c r="L458" s="31">
        <v>306</v>
      </c>
      <c r="M458" s="31">
        <v>213.46348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125.8</v>
      </c>
      <c r="D459" s="40">
        <v>126.28333333333335</v>
      </c>
      <c r="E459" s="40">
        <v>124.1166666666667</v>
      </c>
      <c r="F459" s="40">
        <v>122.43333333333335</v>
      </c>
      <c r="G459" s="40">
        <v>120.26666666666671</v>
      </c>
      <c r="H459" s="40">
        <v>127.9666666666667</v>
      </c>
      <c r="I459" s="40">
        <v>130.13333333333335</v>
      </c>
      <c r="J459" s="40">
        <v>131.81666666666669</v>
      </c>
      <c r="K459" s="31">
        <v>128.44999999999999</v>
      </c>
      <c r="L459" s="31">
        <v>124.6</v>
      </c>
      <c r="M459" s="31">
        <v>656.14162999999996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1266.4000000000001</v>
      </c>
      <c r="D460" s="40">
        <v>1270.3333333333333</v>
      </c>
      <c r="E460" s="40">
        <v>1249.7666666666664</v>
      </c>
      <c r="F460" s="40">
        <v>1233.1333333333332</v>
      </c>
      <c r="G460" s="40">
        <v>1212.5666666666664</v>
      </c>
      <c r="H460" s="40">
        <v>1286.9666666666665</v>
      </c>
      <c r="I460" s="40">
        <v>1307.5333333333335</v>
      </c>
      <c r="J460" s="40">
        <v>1324.1666666666665</v>
      </c>
      <c r="K460" s="31">
        <v>1290.9000000000001</v>
      </c>
      <c r="L460" s="31">
        <v>1253.7</v>
      </c>
      <c r="M460" s="31">
        <v>89.046289999999999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3884.5</v>
      </c>
      <c r="D461" s="40">
        <v>3881.4333333333329</v>
      </c>
      <c r="E461" s="40">
        <v>3817.3666666666659</v>
      </c>
      <c r="F461" s="40">
        <v>3750.2333333333331</v>
      </c>
      <c r="G461" s="40">
        <v>3686.1666666666661</v>
      </c>
      <c r="H461" s="40">
        <v>3948.5666666666657</v>
      </c>
      <c r="I461" s="40">
        <v>4012.6333333333323</v>
      </c>
      <c r="J461" s="40">
        <v>4079.7666666666655</v>
      </c>
      <c r="K461" s="31">
        <v>3945.5</v>
      </c>
      <c r="L461" s="31">
        <v>3814.3</v>
      </c>
      <c r="M461" s="31">
        <v>0.13020000000000001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1094.2</v>
      </c>
      <c r="D462" s="40">
        <v>1096.9166666666667</v>
      </c>
      <c r="E462" s="40">
        <v>1083.3833333333334</v>
      </c>
      <c r="F462" s="40">
        <v>1072.5666666666666</v>
      </c>
      <c r="G462" s="40">
        <v>1059.0333333333333</v>
      </c>
      <c r="H462" s="40">
        <v>1107.7333333333336</v>
      </c>
      <c r="I462" s="40">
        <v>1121.2666666666669</v>
      </c>
      <c r="J462" s="40">
        <v>1132.0833333333337</v>
      </c>
      <c r="K462" s="31">
        <v>1110.45</v>
      </c>
      <c r="L462" s="31">
        <v>1086.0999999999999</v>
      </c>
      <c r="M462" s="31">
        <v>14.090009999999999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164.1</v>
      </c>
      <c r="D463" s="40">
        <v>164.63333333333333</v>
      </c>
      <c r="E463" s="40">
        <v>162.46666666666664</v>
      </c>
      <c r="F463" s="40">
        <v>160.83333333333331</v>
      </c>
      <c r="G463" s="40">
        <v>158.66666666666663</v>
      </c>
      <c r="H463" s="40">
        <v>166.26666666666665</v>
      </c>
      <c r="I463" s="40">
        <v>168.43333333333334</v>
      </c>
      <c r="J463" s="40">
        <v>170.06666666666666</v>
      </c>
      <c r="K463" s="31">
        <v>166.8</v>
      </c>
      <c r="L463" s="31">
        <v>163</v>
      </c>
      <c r="M463" s="31">
        <v>3.5067900000000001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1110.6500000000001</v>
      </c>
      <c r="D464" s="40">
        <v>1112.8666666666668</v>
      </c>
      <c r="E464" s="40">
        <v>1102.7833333333335</v>
      </c>
      <c r="F464" s="40">
        <v>1094.9166666666667</v>
      </c>
      <c r="G464" s="40">
        <v>1084.8333333333335</v>
      </c>
      <c r="H464" s="40">
        <v>1120.7333333333336</v>
      </c>
      <c r="I464" s="40">
        <v>1130.8166666666666</v>
      </c>
      <c r="J464" s="40">
        <v>1138.6833333333336</v>
      </c>
      <c r="K464" s="31">
        <v>1122.95</v>
      </c>
      <c r="L464" s="31">
        <v>1105</v>
      </c>
      <c r="M464" s="31">
        <v>2.1459800000000002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1394.55</v>
      </c>
      <c r="D465" s="40">
        <v>1398.3999999999999</v>
      </c>
      <c r="E465" s="40">
        <v>1368.1499999999996</v>
      </c>
      <c r="F465" s="40">
        <v>1341.7499999999998</v>
      </c>
      <c r="G465" s="40">
        <v>1311.4999999999995</v>
      </c>
      <c r="H465" s="40">
        <v>1424.7999999999997</v>
      </c>
      <c r="I465" s="40">
        <v>1455.0500000000002</v>
      </c>
      <c r="J465" s="40">
        <v>1481.4499999999998</v>
      </c>
      <c r="K465" s="31">
        <v>1428.65</v>
      </c>
      <c r="L465" s="31">
        <v>1372</v>
      </c>
      <c r="M465" s="31">
        <v>0.23760999999999999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1316.95</v>
      </c>
      <c r="D466" s="40">
        <v>1318.75</v>
      </c>
      <c r="E466" s="40">
        <v>1309.4000000000001</v>
      </c>
      <c r="F466" s="40">
        <v>1301.8500000000001</v>
      </c>
      <c r="G466" s="40">
        <v>1292.5000000000002</v>
      </c>
      <c r="H466" s="40">
        <v>1326.3</v>
      </c>
      <c r="I466" s="40">
        <v>1335.6499999999999</v>
      </c>
      <c r="J466" s="40">
        <v>1343.1999999999998</v>
      </c>
      <c r="K466" s="31">
        <v>1328.1</v>
      </c>
      <c r="L466" s="31">
        <v>1311.2</v>
      </c>
      <c r="M466" s="31">
        <v>1.58646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1503.8</v>
      </c>
      <c r="D467" s="40">
        <v>1510.6166666666668</v>
      </c>
      <c r="E467" s="40">
        <v>1491.1833333333336</v>
      </c>
      <c r="F467" s="40">
        <v>1478.5666666666668</v>
      </c>
      <c r="G467" s="40">
        <v>1459.1333333333337</v>
      </c>
      <c r="H467" s="40">
        <v>1523.2333333333336</v>
      </c>
      <c r="I467" s="40">
        <v>1542.666666666667</v>
      </c>
      <c r="J467" s="40">
        <v>1555.2833333333335</v>
      </c>
      <c r="K467" s="31">
        <v>1530.05</v>
      </c>
      <c r="L467" s="31">
        <v>1498</v>
      </c>
      <c r="M467" s="31">
        <v>0.25885000000000002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1680.35</v>
      </c>
      <c r="D468" s="40">
        <v>1688.1666666666667</v>
      </c>
      <c r="E468" s="40">
        <v>1667.0833333333335</v>
      </c>
      <c r="F468" s="40">
        <v>1653.8166666666668</v>
      </c>
      <c r="G468" s="40">
        <v>1632.7333333333336</v>
      </c>
      <c r="H468" s="40">
        <v>1701.4333333333334</v>
      </c>
      <c r="I468" s="40">
        <v>1722.5166666666669</v>
      </c>
      <c r="J468" s="40">
        <v>1735.7833333333333</v>
      </c>
      <c r="K468" s="31">
        <v>1709.25</v>
      </c>
      <c r="L468" s="31">
        <v>1674.9</v>
      </c>
      <c r="M468" s="31">
        <v>8.3125999999999998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2969.2</v>
      </c>
      <c r="D469" s="40">
        <v>2975.7333333333336</v>
      </c>
      <c r="E469" s="40">
        <v>2947.9666666666672</v>
      </c>
      <c r="F469" s="40">
        <v>2926.7333333333336</v>
      </c>
      <c r="G469" s="40">
        <v>2898.9666666666672</v>
      </c>
      <c r="H469" s="40">
        <v>2996.9666666666672</v>
      </c>
      <c r="I469" s="40">
        <v>3024.7333333333336</v>
      </c>
      <c r="J469" s="40">
        <v>3045.9666666666672</v>
      </c>
      <c r="K469" s="31">
        <v>3003.5</v>
      </c>
      <c r="L469" s="31">
        <v>2954.5</v>
      </c>
      <c r="M469" s="31">
        <v>0.94986999999999999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481.1</v>
      </c>
      <c r="D470" s="40">
        <v>479.26666666666665</v>
      </c>
      <c r="E470" s="40">
        <v>475.83333333333331</v>
      </c>
      <c r="F470" s="40">
        <v>470.56666666666666</v>
      </c>
      <c r="G470" s="40">
        <v>467.13333333333333</v>
      </c>
      <c r="H470" s="40">
        <v>484.5333333333333</v>
      </c>
      <c r="I470" s="40">
        <v>487.9666666666667</v>
      </c>
      <c r="J470" s="40">
        <v>493.23333333333329</v>
      </c>
      <c r="K470" s="31">
        <v>482.7</v>
      </c>
      <c r="L470" s="31">
        <v>474</v>
      </c>
      <c r="M470" s="31">
        <v>6.7746700000000004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870</v>
      </c>
      <c r="D471" s="40">
        <v>869.66666666666663</v>
      </c>
      <c r="E471" s="40">
        <v>860.33333333333326</v>
      </c>
      <c r="F471" s="40">
        <v>850.66666666666663</v>
      </c>
      <c r="G471" s="40">
        <v>841.33333333333326</v>
      </c>
      <c r="H471" s="40">
        <v>879.33333333333326</v>
      </c>
      <c r="I471" s="40">
        <v>888.66666666666652</v>
      </c>
      <c r="J471" s="40">
        <v>898.33333333333326</v>
      </c>
      <c r="K471" s="31">
        <v>879</v>
      </c>
      <c r="L471" s="31">
        <v>860</v>
      </c>
      <c r="M471" s="31">
        <v>7.5917199999999996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17.649999999999999</v>
      </c>
      <c r="D472" s="40">
        <v>17.733333333333334</v>
      </c>
      <c r="E472" s="40">
        <v>17.416666666666668</v>
      </c>
      <c r="F472" s="40">
        <v>17.183333333333334</v>
      </c>
      <c r="G472" s="40">
        <v>16.866666666666667</v>
      </c>
      <c r="H472" s="40">
        <v>17.966666666666669</v>
      </c>
      <c r="I472" s="40">
        <v>18.283333333333331</v>
      </c>
      <c r="J472" s="40">
        <v>18.516666666666669</v>
      </c>
      <c r="K472" s="31">
        <v>18.05</v>
      </c>
      <c r="L472" s="31">
        <v>17.5</v>
      </c>
      <c r="M472" s="31">
        <v>139.24694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131.69999999999999</v>
      </c>
      <c r="D473" s="40">
        <v>132.63333333333333</v>
      </c>
      <c r="E473" s="40">
        <v>130.31666666666666</v>
      </c>
      <c r="F473" s="40">
        <v>128.93333333333334</v>
      </c>
      <c r="G473" s="40">
        <v>126.61666666666667</v>
      </c>
      <c r="H473" s="40">
        <v>134.01666666666665</v>
      </c>
      <c r="I473" s="40">
        <v>136.33333333333331</v>
      </c>
      <c r="J473" s="40">
        <v>137.71666666666664</v>
      </c>
      <c r="K473" s="31">
        <v>134.94999999999999</v>
      </c>
      <c r="L473" s="31">
        <v>131.25</v>
      </c>
      <c r="M473" s="31">
        <v>2.6121400000000001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1104.5</v>
      </c>
      <c r="D474" s="40">
        <v>1111.2333333333333</v>
      </c>
      <c r="E474" s="40">
        <v>1094.3166666666666</v>
      </c>
      <c r="F474" s="40">
        <v>1084.1333333333332</v>
      </c>
      <c r="G474" s="40">
        <v>1067.2166666666665</v>
      </c>
      <c r="H474" s="40">
        <v>1121.4166666666667</v>
      </c>
      <c r="I474" s="40">
        <v>1138.3333333333333</v>
      </c>
      <c r="J474" s="40">
        <v>1148.5166666666669</v>
      </c>
      <c r="K474" s="31">
        <v>1128.1500000000001</v>
      </c>
      <c r="L474" s="31">
        <v>1101.05</v>
      </c>
      <c r="M474" s="31">
        <v>6.7611499999999998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13.85</v>
      </c>
      <c r="D475" s="40">
        <v>13.883333333333335</v>
      </c>
      <c r="E475" s="40">
        <v>13.766666666666669</v>
      </c>
      <c r="F475" s="40">
        <v>13.683333333333335</v>
      </c>
      <c r="G475" s="40">
        <v>13.56666666666667</v>
      </c>
      <c r="H475" s="40">
        <v>13.966666666666669</v>
      </c>
      <c r="I475" s="40">
        <v>14.083333333333332</v>
      </c>
      <c r="J475" s="40">
        <v>14.166666666666668</v>
      </c>
      <c r="K475" s="31">
        <v>14</v>
      </c>
      <c r="L475" s="31">
        <v>13.8</v>
      </c>
      <c r="M475" s="31">
        <v>43.85689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529.5</v>
      </c>
      <c r="D476" s="40">
        <v>535</v>
      </c>
      <c r="E476" s="40">
        <v>520.5</v>
      </c>
      <c r="F476" s="40">
        <v>511.5</v>
      </c>
      <c r="G476" s="40">
        <v>497</v>
      </c>
      <c r="H476" s="40">
        <v>544</v>
      </c>
      <c r="I476" s="40">
        <v>558.5</v>
      </c>
      <c r="J476" s="40">
        <v>567.5</v>
      </c>
      <c r="K476" s="31">
        <v>549.5</v>
      </c>
      <c r="L476" s="31">
        <v>526</v>
      </c>
      <c r="M476" s="31">
        <v>6.2278399999999996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833.25</v>
      </c>
      <c r="D477" s="40">
        <v>834.85</v>
      </c>
      <c r="E477" s="40">
        <v>820.7</v>
      </c>
      <c r="F477" s="40">
        <v>808.15</v>
      </c>
      <c r="G477" s="40">
        <v>794</v>
      </c>
      <c r="H477" s="40">
        <v>847.40000000000009</v>
      </c>
      <c r="I477" s="40">
        <v>861.55</v>
      </c>
      <c r="J477" s="40">
        <v>874.10000000000014</v>
      </c>
      <c r="K477" s="31">
        <v>849</v>
      </c>
      <c r="L477" s="31">
        <v>822.3</v>
      </c>
      <c r="M477" s="31">
        <v>47.445900000000002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893.5</v>
      </c>
      <c r="D478" s="40">
        <v>885.53333333333342</v>
      </c>
      <c r="E478" s="40">
        <v>863.91666666666686</v>
      </c>
      <c r="F478" s="40">
        <v>834.33333333333348</v>
      </c>
      <c r="G478" s="40">
        <v>812.71666666666692</v>
      </c>
      <c r="H478" s="40">
        <v>915.11666666666679</v>
      </c>
      <c r="I478" s="40">
        <v>936.73333333333335</v>
      </c>
      <c r="J478" s="40">
        <v>966.31666666666672</v>
      </c>
      <c r="K478" s="31">
        <v>907.15</v>
      </c>
      <c r="L478" s="31">
        <v>855.95</v>
      </c>
      <c r="M478" s="31">
        <v>8.9310299999999998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236.45</v>
      </c>
      <c r="D479" s="40">
        <v>237.86666666666667</v>
      </c>
      <c r="E479" s="40">
        <v>234.18333333333334</v>
      </c>
      <c r="F479" s="40">
        <v>231.91666666666666</v>
      </c>
      <c r="G479" s="40">
        <v>228.23333333333332</v>
      </c>
      <c r="H479" s="40">
        <v>240.13333333333335</v>
      </c>
      <c r="I479" s="40">
        <v>243.81666666666669</v>
      </c>
      <c r="J479" s="40">
        <v>246.08333333333337</v>
      </c>
      <c r="K479" s="31">
        <v>241.55</v>
      </c>
      <c r="L479" s="31">
        <v>235.6</v>
      </c>
      <c r="M479" s="31">
        <v>6.4501299999999997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30.05</v>
      </c>
      <c r="D480" s="40">
        <v>30.149999999999995</v>
      </c>
      <c r="E480" s="40">
        <v>29.79999999999999</v>
      </c>
      <c r="F480" s="40">
        <v>29.549999999999994</v>
      </c>
      <c r="G480" s="40">
        <v>29.199999999999989</v>
      </c>
      <c r="H480" s="40">
        <v>30.399999999999991</v>
      </c>
      <c r="I480" s="40">
        <v>30.749999999999993</v>
      </c>
      <c r="J480" s="40">
        <v>30.999999999999993</v>
      </c>
      <c r="K480" s="31">
        <v>30.5</v>
      </c>
      <c r="L480" s="31">
        <v>29.9</v>
      </c>
      <c r="M480" s="31">
        <v>41.784059999999997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7312.35</v>
      </c>
      <c r="D481" s="40">
        <v>7314.1166666666659</v>
      </c>
      <c r="E481" s="40">
        <v>7243.2333333333318</v>
      </c>
      <c r="F481" s="40">
        <v>7174.1166666666659</v>
      </c>
      <c r="G481" s="40">
        <v>7103.2333333333318</v>
      </c>
      <c r="H481" s="40">
        <v>7383.2333333333318</v>
      </c>
      <c r="I481" s="40">
        <v>7454.116666666665</v>
      </c>
      <c r="J481" s="40">
        <v>7523.2333333333318</v>
      </c>
      <c r="K481" s="31">
        <v>7385</v>
      </c>
      <c r="L481" s="31">
        <v>7245</v>
      </c>
      <c r="M481" s="31">
        <v>3.6510899999999999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37</v>
      </c>
      <c r="D482" s="40">
        <v>36.75</v>
      </c>
      <c r="E482" s="40">
        <v>36.35</v>
      </c>
      <c r="F482" s="40">
        <v>35.700000000000003</v>
      </c>
      <c r="G482" s="40">
        <v>35.300000000000004</v>
      </c>
      <c r="H482" s="40">
        <v>37.4</v>
      </c>
      <c r="I482" s="40">
        <v>37.800000000000004</v>
      </c>
      <c r="J482" s="40">
        <v>38.449999999999996</v>
      </c>
      <c r="K482" s="31">
        <v>37.15</v>
      </c>
      <c r="L482" s="31">
        <v>36.1</v>
      </c>
      <c r="M482" s="31">
        <v>117.85791999999999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1419.3</v>
      </c>
      <c r="D483" s="40">
        <v>1426.3</v>
      </c>
      <c r="E483" s="40">
        <v>1405.6</v>
      </c>
      <c r="F483" s="40">
        <v>1391.8999999999999</v>
      </c>
      <c r="G483" s="40">
        <v>1371.1999999999998</v>
      </c>
      <c r="H483" s="40">
        <v>1440</v>
      </c>
      <c r="I483" s="40">
        <v>1460.7000000000003</v>
      </c>
      <c r="J483" s="40">
        <v>1474.4</v>
      </c>
      <c r="K483" s="31">
        <v>1447</v>
      </c>
      <c r="L483" s="31">
        <v>1412.6</v>
      </c>
      <c r="M483" s="31">
        <v>1.84253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659.95</v>
      </c>
      <c r="D484" s="40">
        <v>664.51666666666677</v>
      </c>
      <c r="E484" s="40">
        <v>652.03333333333353</v>
      </c>
      <c r="F484" s="40">
        <v>644.11666666666679</v>
      </c>
      <c r="G484" s="40">
        <v>631.63333333333355</v>
      </c>
      <c r="H484" s="40">
        <v>672.43333333333351</v>
      </c>
      <c r="I484" s="40">
        <v>684.91666666666686</v>
      </c>
      <c r="J484" s="40">
        <v>692.83333333333348</v>
      </c>
      <c r="K484" s="31">
        <v>677</v>
      </c>
      <c r="L484" s="31">
        <v>656.6</v>
      </c>
      <c r="M484" s="31">
        <v>23.25938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256.10000000000002</v>
      </c>
      <c r="D485" s="40">
        <v>258.90000000000003</v>
      </c>
      <c r="E485" s="40">
        <v>252.40000000000009</v>
      </c>
      <c r="F485" s="40">
        <v>248.70000000000005</v>
      </c>
      <c r="G485" s="40">
        <v>242.2000000000001</v>
      </c>
      <c r="H485" s="40">
        <v>262.60000000000008</v>
      </c>
      <c r="I485" s="40">
        <v>269.09999999999997</v>
      </c>
      <c r="J485" s="40">
        <v>272.80000000000007</v>
      </c>
      <c r="K485" s="31">
        <v>265.39999999999998</v>
      </c>
      <c r="L485" s="31">
        <v>255.2</v>
      </c>
      <c r="M485" s="31">
        <v>19.829419999999999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3302.05</v>
      </c>
      <c r="D486" s="40">
        <v>3293.8333333333335</v>
      </c>
      <c r="E486" s="40">
        <v>3241.2166666666672</v>
      </c>
      <c r="F486" s="40">
        <v>3180.3833333333337</v>
      </c>
      <c r="G486" s="40">
        <v>3127.7666666666673</v>
      </c>
      <c r="H486" s="40">
        <v>3354.666666666667</v>
      </c>
      <c r="I486" s="40">
        <v>3407.2833333333328</v>
      </c>
      <c r="J486" s="40">
        <v>3468.1166666666668</v>
      </c>
      <c r="K486" s="31">
        <v>3346.45</v>
      </c>
      <c r="L486" s="31">
        <v>3233</v>
      </c>
      <c r="M486" s="31">
        <v>0.29411999999999999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402.35</v>
      </c>
      <c r="D487" s="40">
        <v>405.65000000000003</v>
      </c>
      <c r="E487" s="40">
        <v>396.70000000000005</v>
      </c>
      <c r="F487" s="40">
        <v>391.05</v>
      </c>
      <c r="G487" s="40">
        <v>382.1</v>
      </c>
      <c r="H487" s="40">
        <v>411.30000000000007</v>
      </c>
      <c r="I487" s="40">
        <v>420.25</v>
      </c>
      <c r="J487" s="40">
        <v>425.90000000000009</v>
      </c>
      <c r="K487" s="31">
        <v>414.6</v>
      </c>
      <c r="L487" s="31">
        <v>400</v>
      </c>
      <c r="M487" s="31">
        <v>2.6269300000000002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3527.3</v>
      </c>
      <c r="D488" s="40">
        <v>3522.4833333333336</v>
      </c>
      <c r="E488" s="40">
        <v>3504.8166666666671</v>
      </c>
      <c r="F488" s="40">
        <v>3482.3333333333335</v>
      </c>
      <c r="G488" s="40">
        <v>3464.666666666667</v>
      </c>
      <c r="H488" s="40">
        <v>3544.9666666666672</v>
      </c>
      <c r="I488" s="40">
        <v>3562.6333333333332</v>
      </c>
      <c r="J488" s="40">
        <v>3585.1166666666672</v>
      </c>
      <c r="K488" s="31">
        <v>3540.15</v>
      </c>
      <c r="L488" s="31">
        <v>3500</v>
      </c>
      <c r="M488" s="31">
        <v>5.5160000000000001E-2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777.9</v>
      </c>
      <c r="D489" s="40">
        <v>781.69999999999993</v>
      </c>
      <c r="E489" s="40">
        <v>771.29999999999984</v>
      </c>
      <c r="F489" s="40">
        <v>764.69999999999993</v>
      </c>
      <c r="G489" s="40">
        <v>754.29999999999984</v>
      </c>
      <c r="H489" s="40">
        <v>788.29999999999984</v>
      </c>
      <c r="I489" s="40">
        <v>798.69999999999993</v>
      </c>
      <c r="J489" s="40">
        <v>805.29999999999984</v>
      </c>
      <c r="K489" s="31">
        <v>792.1</v>
      </c>
      <c r="L489" s="31">
        <v>775.1</v>
      </c>
      <c r="M489" s="31">
        <v>2.5059499999999999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37.1</v>
      </c>
      <c r="D490" s="40">
        <v>37.416666666666671</v>
      </c>
      <c r="E490" s="40">
        <v>36.63333333333334</v>
      </c>
      <c r="F490" s="40">
        <v>36.166666666666671</v>
      </c>
      <c r="G490" s="40">
        <v>35.38333333333334</v>
      </c>
      <c r="H490" s="40">
        <v>37.88333333333334</v>
      </c>
      <c r="I490" s="40">
        <v>38.666666666666671</v>
      </c>
      <c r="J490" s="40">
        <v>39.13333333333334</v>
      </c>
      <c r="K490" s="31">
        <v>38.200000000000003</v>
      </c>
      <c r="L490" s="31">
        <v>36.950000000000003</v>
      </c>
      <c r="M490" s="31">
        <v>29.677379999999999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1453.85</v>
      </c>
      <c r="D491" s="40">
        <v>1449.45</v>
      </c>
      <c r="E491" s="40">
        <v>1439.4</v>
      </c>
      <c r="F491" s="40">
        <v>1424.95</v>
      </c>
      <c r="G491" s="40">
        <v>1414.9</v>
      </c>
      <c r="H491" s="40">
        <v>1463.9</v>
      </c>
      <c r="I491" s="40">
        <v>1473.9499999999998</v>
      </c>
      <c r="J491" s="40">
        <v>1488.4</v>
      </c>
      <c r="K491" s="31">
        <v>1459.5</v>
      </c>
      <c r="L491" s="31">
        <v>1435</v>
      </c>
      <c r="M491" s="31">
        <v>0.16456000000000001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1685.5</v>
      </c>
      <c r="D492" s="40">
        <v>1693.5166666666667</v>
      </c>
      <c r="E492" s="40">
        <v>1665.9833333333333</v>
      </c>
      <c r="F492" s="40">
        <v>1646.4666666666667</v>
      </c>
      <c r="G492" s="40">
        <v>1618.9333333333334</v>
      </c>
      <c r="H492" s="40">
        <v>1713.0333333333333</v>
      </c>
      <c r="I492" s="40">
        <v>1740.5666666666666</v>
      </c>
      <c r="J492" s="40">
        <v>1760.0833333333333</v>
      </c>
      <c r="K492" s="31">
        <v>1721.05</v>
      </c>
      <c r="L492" s="31">
        <v>1674</v>
      </c>
      <c r="M492" s="31">
        <v>1.0656099999999999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350.2</v>
      </c>
      <c r="D493" s="40">
        <v>351.06666666666666</v>
      </c>
      <c r="E493" s="40">
        <v>346.33333333333331</v>
      </c>
      <c r="F493" s="40">
        <v>342.46666666666664</v>
      </c>
      <c r="G493" s="40">
        <v>337.73333333333329</v>
      </c>
      <c r="H493" s="40">
        <v>354.93333333333334</v>
      </c>
      <c r="I493" s="40">
        <v>359.66666666666669</v>
      </c>
      <c r="J493" s="40">
        <v>363.53333333333336</v>
      </c>
      <c r="K493" s="31">
        <v>355.8</v>
      </c>
      <c r="L493" s="31">
        <v>347.2</v>
      </c>
      <c r="M493" s="31">
        <v>1.3773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776.2</v>
      </c>
      <c r="D494" s="40">
        <v>777.73333333333323</v>
      </c>
      <c r="E494" s="40">
        <v>763.46666666666647</v>
      </c>
      <c r="F494" s="40">
        <v>750.73333333333323</v>
      </c>
      <c r="G494" s="40">
        <v>736.46666666666647</v>
      </c>
      <c r="H494" s="40">
        <v>790.46666666666647</v>
      </c>
      <c r="I494" s="40">
        <v>804.73333333333312</v>
      </c>
      <c r="J494" s="40">
        <v>817.46666666666647</v>
      </c>
      <c r="K494" s="31">
        <v>792</v>
      </c>
      <c r="L494" s="31">
        <v>765</v>
      </c>
      <c r="M494" s="31">
        <v>2.0178699999999998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264.89999999999998</v>
      </c>
      <c r="D495" s="40">
        <v>266.38333333333333</v>
      </c>
      <c r="E495" s="40">
        <v>261.61666666666667</v>
      </c>
      <c r="F495" s="40">
        <v>258.33333333333337</v>
      </c>
      <c r="G495" s="40">
        <v>253.56666666666672</v>
      </c>
      <c r="H495" s="40">
        <v>269.66666666666663</v>
      </c>
      <c r="I495" s="40">
        <v>274.43333333333328</v>
      </c>
      <c r="J495" s="40">
        <v>277.71666666666658</v>
      </c>
      <c r="K495" s="31">
        <v>271.14999999999998</v>
      </c>
      <c r="L495" s="31">
        <v>263.10000000000002</v>
      </c>
      <c r="M495" s="31">
        <v>53.794699999999999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3431.35</v>
      </c>
      <c r="D496" s="40">
        <v>3447.1166666666668</v>
      </c>
      <c r="E496" s="40">
        <v>3374.2333333333336</v>
      </c>
      <c r="F496" s="40">
        <v>3317.1166666666668</v>
      </c>
      <c r="G496" s="40">
        <v>3244.2333333333336</v>
      </c>
      <c r="H496" s="40">
        <v>3504.2333333333336</v>
      </c>
      <c r="I496" s="40">
        <v>3577.1166666666668</v>
      </c>
      <c r="J496" s="40">
        <v>3634.2333333333336</v>
      </c>
      <c r="K496" s="31">
        <v>3520</v>
      </c>
      <c r="L496" s="31">
        <v>3390</v>
      </c>
      <c r="M496" s="31">
        <v>0.65583000000000002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1977.35</v>
      </c>
      <c r="D497" s="40">
        <v>1958.6166666666668</v>
      </c>
      <c r="E497" s="40">
        <v>1923.7333333333336</v>
      </c>
      <c r="F497" s="40">
        <v>1870.1166666666668</v>
      </c>
      <c r="G497" s="40">
        <v>1835.2333333333336</v>
      </c>
      <c r="H497" s="40">
        <v>2012.2333333333336</v>
      </c>
      <c r="I497" s="40">
        <v>2047.1166666666668</v>
      </c>
      <c r="J497" s="40">
        <v>2100.7333333333336</v>
      </c>
      <c r="K497" s="31">
        <v>1993.5</v>
      </c>
      <c r="L497" s="31">
        <v>1905</v>
      </c>
      <c r="M497" s="31">
        <v>1.714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9.15</v>
      </c>
      <c r="D498" s="40">
        <v>9.2000000000000011</v>
      </c>
      <c r="E498" s="40">
        <v>8.5000000000000018</v>
      </c>
      <c r="F498" s="40">
        <v>7.8500000000000014</v>
      </c>
      <c r="G498" s="40">
        <v>7.1500000000000021</v>
      </c>
      <c r="H498" s="40">
        <v>9.8500000000000014</v>
      </c>
      <c r="I498" s="40">
        <v>10.55</v>
      </c>
      <c r="J498" s="40">
        <v>11.200000000000001</v>
      </c>
      <c r="K498" s="31">
        <v>9.9</v>
      </c>
      <c r="L498" s="31">
        <v>8.5500000000000007</v>
      </c>
      <c r="M498" s="31">
        <v>7486.15182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1039.05</v>
      </c>
      <c r="D499" s="40">
        <v>1041.3500000000001</v>
      </c>
      <c r="E499" s="40">
        <v>1029.7000000000003</v>
      </c>
      <c r="F499" s="40">
        <v>1020.3500000000001</v>
      </c>
      <c r="G499" s="40">
        <v>1008.7000000000003</v>
      </c>
      <c r="H499" s="40">
        <v>1050.7000000000003</v>
      </c>
      <c r="I499" s="40">
        <v>1062.3500000000004</v>
      </c>
      <c r="J499" s="40">
        <v>1071.7000000000003</v>
      </c>
      <c r="K499" s="31">
        <v>1053</v>
      </c>
      <c r="L499" s="31">
        <v>1032</v>
      </c>
      <c r="M499" s="31">
        <v>8.2704799999999992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7410.45</v>
      </c>
      <c r="D500" s="40">
        <v>7402.6166666666659</v>
      </c>
      <c r="E500" s="40">
        <v>7305.5333333333319</v>
      </c>
      <c r="F500" s="40">
        <v>7200.6166666666659</v>
      </c>
      <c r="G500" s="40">
        <v>7103.5333333333319</v>
      </c>
      <c r="H500" s="40">
        <v>7507.5333333333319</v>
      </c>
      <c r="I500" s="40">
        <v>7604.6166666666659</v>
      </c>
      <c r="J500" s="40">
        <v>7709.5333333333319</v>
      </c>
      <c r="K500" s="31">
        <v>7499.7</v>
      </c>
      <c r="L500" s="31">
        <v>7297.7</v>
      </c>
      <c r="M500" s="31">
        <v>0.21218000000000001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147.69999999999999</v>
      </c>
      <c r="D501" s="40">
        <v>148.75</v>
      </c>
      <c r="E501" s="40">
        <v>145.6</v>
      </c>
      <c r="F501" s="40">
        <v>143.5</v>
      </c>
      <c r="G501" s="40">
        <v>140.35</v>
      </c>
      <c r="H501" s="40">
        <v>150.85</v>
      </c>
      <c r="I501" s="40">
        <v>153.99999999999997</v>
      </c>
      <c r="J501" s="40">
        <v>156.1</v>
      </c>
      <c r="K501" s="31">
        <v>151.9</v>
      </c>
      <c r="L501" s="31">
        <v>146.65</v>
      </c>
      <c r="M501" s="31">
        <v>23.582799999999999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132.9</v>
      </c>
      <c r="D502" s="40">
        <v>130.13333333333333</v>
      </c>
      <c r="E502" s="40">
        <v>125.76666666666665</v>
      </c>
      <c r="F502" s="40">
        <v>118.63333333333333</v>
      </c>
      <c r="G502" s="40">
        <v>114.26666666666665</v>
      </c>
      <c r="H502" s="40">
        <v>137.26666666666665</v>
      </c>
      <c r="I502" s="40">
        <v>141.63333333333333</v>
      </c>
      <c r="J502" s="40">
        <v>148.76666666666665</v>
      </c>
      <c r="K502" s="31">
        <v>134.5</v>
      </c>
      <c r="L502" s="31">
        <v>123</v>
      </c>
      <c r="M502" s="31">
        <v>98.998609999999999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521.54999999999995</v>
      </c>
      <c r="D503" s="40">
        <v>523.30000000000007</v>
      </c>
      <c r="E503" s="40">
        <v>515.00000000000011</v>
      </c>
      <c r="F503" s="40">
        <v>508.45000000000005</v>
      </c>
      <c r="G503" s="40">
        <v>500.15000000000009</v>
      </c>
      <c r="H503" s="40">
        <v>529.85000000000014</v>
      </c>
      <c r="I503" s="40">
        <v>538.15000000000009</v>
      </c>
      <c r="J503" s="40">
        <v>544.70000000000016</v>
      </c>
      <c r="K503" s="31">
        <v>531.6</v>
      </c>
      <c r="L503" s="31">
        <v>516.75</v>
      </c>
      <c r="M503" s="31">
        <v>1.4879100000000001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2174.4499999999998</v>
      </c>
      <c r="D504" s="40">
        <v>2180.15</v>
      </c>
      <c r="E504" s="40">
        <v>2158.3000000000002</v>
      </c>
      <c r="F504" s="40">
        <v>2142.15</v>
      </c>
      <c r="G504" s="40">
        <v>2120.3000000000002</v>
      </c>
      <c r="H504" s="40">
        <v>2196.3000000000002</v>
      </c>
      <c r="I504" s="40">
        <v>2218.1499999999996</v>
      </c>
      <c r="J504" s="40">
        <v>2234.3000000000002</v>
      </c>
      <c r="K504" s="31">
        <v>2202</v>
      </c>
      <c r="L504" s="31">
        <v>2164</v>
      </c>
      <c r="M504" s="31">
        <v>0.67334000000000005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573.79999999999995</v>
      </c>
      <c r="D505" s="40">
        <v>575.93333333333328</v>
      </c>
      <c r="E505" s="40">
        <v>567.86666666666656</v>
      </c>
      <c r="F505" s="40">
        <v>561.93333333333328</v>
      </c>
      <c r="G505" s="40">
        <v>553.86666666666656</v>
      </c>
      <c r="H505" s="40">
        <v>581.86666666666656</v>
      </c>
      <c r="I505" s="40">
        <v>589.93333333333339</v>
      </c>
      <c r="J505" s="40">
        <v>595.86666666666656</v>
      </c>
      <c r="K505" s="31">
        <v>584</v>
      </c>
      <c r="L505" s="31">
        <v>570</v>
      </c>
      <c r="M505" s="31">
        <v>108.57850999999999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580.85</v>
      </c>
      <c r="D506" s="40">
        <v>579.63333333333333</v>
      </c>
      <c r="E506" s="40">
        <v>567.26666666666665</v>
      </c>
      <c r="F506" s="40">
        <v>553.68333333333328</v>
      </c>
      <c r="G506" s="40">
        <v>541.31666666666661</v>
      </c>
      <c r="H506" s="40">
        <v>593.2166666666667</v>
      </c>
      <c r="I506" s="40">
        <v>605.58333333333326</v>
      </c>
      <c r="J506" s="40">
        <v>619.16666666666674</v>
      </c>
      <c r="K506" s="31">
        <v>592</v>
      </c>
      <c r="L506" s="31">
        <v>566.04999999999995</v>
      </c>
      <c r="M506" s="31">
        <v>13.141999999999999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13.2</v>
      </c>
      <c r="D507" s="40">
        <v>13.233333333333333</v>
      </c>
      <c r="E507" s="40">
        <v>13.116666666666665</v>
      </c>
      <c r="F507" s="40">
        <v>13.033333333333333</v>
      </c>
      <c r="G507" s="40">
        <v>12.916666666666666</v>
      </c>
      <c r="H507" s="40">
        <v>13.316666666666665</v>
      </c>
      <c r="I507" s="40">
        <v>13.433333333333332</v>
      </c>
      <c r="J507" s="40">
        <v>13.516666666666664</v>
      </c>
      <c r="K507" s="31">
        <v>13.35</v>
      </c>
      <c r="L507" s="31">
        <v>13.15</v>
      </c>
      <c r="M507" s="31">
        <v>968.49269000000004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206.5</v>
      </c>
      <c r="D508" s="40">
        <v>207.5</v>
      </c>
      <c r="E508" s="40">
        <v>204.6</v>
      </c>
      <c r="F508" s="40">
        <v>202.7</v>
      </c>
      <c r="G508" s="40">
        <v>199.79999999999998</v>
      </c>
      <c r="H508" s="40">
        <v>209.4</v>
      </c>
      <c r="I508" s="40">
        <v>212.29999999999998</v>
      </c>
      <c r="J508" s="40">
        <v>214.20000000000002</v>
      </c>
      <c r="K508" s="31">
        <v>210.4</v>
      </c>
      <c r="L508" s="31">
        <v>205.6</v>
      </c>
      <c r="M508" s="31">
        <v>44.895420000000001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373.35</v>
      </c>
      <c r="D509" s="40">
        <v>376.55</v>
      </c>
      <c r="E509" s="40">
        <v>362</v>
      </c>
      <c r="F509" s="40">
        <v>350.65</v>
      </c>
      <c r="G509" s="40">
        <v>336.09999999999997</v>
      </c>
      <c r="H509" s="40">
        <v>387.90000000000003</v>
      </c>
      <c r="I509" s="40">
        <v>402.4500000000001</v>
      </c>
      <c r="J509" s="40">
        <v>413.80000000000007</v>
      </c>
      <c r="K509" s="31">
        <v>391.1</v>
      </c>
      <c r="L509" s="31">
        <v>365.2</v>
      </c>
      <c r="M509" s="31">
        <v>32.870379999999997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2232.9499999999998</v>
      </c>
      <c r="D510" s="40">
        <v>2240.9666666666667</v>
      </c>
      <c r="E510" s="40">
        <v>2211.9333333333334</v>
      </c>
      <c r="F510" s="40">
        <v>2190.9166666666665</v>
      </c>
      <c r="G510" s="40">
        <v>2161.8833333333332</v>
      </c>
      <c r="H510" s="40">
        <v>2261.9833333333336</v>
      </c>
      <c r="I510" s="40">
        <v>2291.0166666666673</v>
      </c>
      <c r="J510" s="40">
        <v>2312.0333333333338</v>
      </c>
      <c r="K510" s="31">
        <v>2270</v>
      </c>
      <c r="L510" s="31">
        <v>2219.9499999999998</v>
      </c>
      <c r="M510" s="31">
        <v>0.29193000000000002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2252.1999999999998</v>
      </c>
      <c r="D511" s="40">
        <v>2250.6833333333334</v>
      </c>
      <c r="E511" s="40">
        <v>2221.5666666666666</v>
      </c>
      <c r="F511" s="40">
        <v>2190.9333333333334</v>
      </c>
      <c r="G511" s="40">
        <v>2161.8166666666666</v>
      </c>
      <c r="H511" s="40">
        <v>2281.3166666666666</v>
      </c>
      <c r="I511" s="40">
        <v>2310.4333333333334</v>
      </c>
      <c r="J511" s="40">
        <v>2341.0666666666666</v>
      </c>
      <c r="K511" s="31">
        <v>2279.8000000000002</v>
      </c>
      <c r="L511" s="31">
        <v>2220.0500000000002</v>
      </c>
      <c r="M511" s="31">
        <v>0.28109000000000001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42" sqref="D4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16"/>
      <c r="B5" s="417"/>
      <c r="C5" s="416"/>
      <c r="D5" s="417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18" t="s">
        <v>589</v>
      </c>
      <c r="C7" s="417"/>
      <c r="D7" s="7">
        <f>Main!B10</f>
        <v>44397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44396</v>
      </c>
      <c r="B10" s="32">
        <v>530109</v>
      </c>
      <c r="C10" s="31" t="s">
        <v>1061</v>
      </c>
      <c r="D10" s="31" t="s">
        <v>1062</v>
      </c>
      <c r="E10" s="31" t="s">
        <v>598</v>
      </c>
      <c r="F10" s="92">
        <v>67970</v>
      </c>
      <c r="G10" s="32">
        <v>10.16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44396</v>
      </c>
      <c r="B11" s="32">
        <v>530109</v>
      </c>
      <c r="C11" s="31" t="s">
        <v>1061</v>
      </c>
      <c r="D11" s="31" t="s">
        <v>1062</v>
      </c>
      <c r="E11" s="31" t="s">
        <v>599</v>
      </c>
      <c r="F11" s="92">
        <v>67970</v>
      </c>
      <c r="G11" s="32">
        <v>10.44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44396</v>
      </c>
      <c r="B12" s="32">
        <v>526847</v>
      </c>
      <c r="C12" s="31" t="s">
        <v>1063</v>
      </c>
      <c r="D12" s="31" t="s">
        <v>1064</v>
      </c>
      <c r="E12" s="31" t="s">
        <v>598</v>
      </c>
      <c r="F12" s="92">
        <v>68050</v>
      </c>
      <c r="G12" s="32">
        <v>13.76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44396</v>
      </c>
      <c r="B13" s="32">
        <v>526847</v>
      </c>
      <c r="C13" s="31" t="s">
        <v>1063</v>
      </c>
      <c r="D13" s="31" t="s">
        <v>1065</v>
      </c>
      <c r="E13" s="31" t="s">
        <v>599</v>
      </c>
      <c r="F13" s="92">
        <v>73699</v>
      </c>
      <c r="G13" s="32">
        <v>13.75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44396</v>
      </c>
      <c r="B14" s="32">
        <v>532493</v>
      </c>
      <c r="C14" s="31" t="s">
        <v>1066</v>
      </c>
      <c r="D14" s="31" t="s">
        <v>1067</v>
      </c>
      <c r="E14" s="31" t="s">
        <v>598</v>
      </c>
      <c r="F14" s="92">
        <v>507030</v>
      </c>
      <c r="G14" s="32">
        <v>175.8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44396</v>
      </c>
      <c r="B15" s="32">
        <v>532493</v>
      </c>
      <c r="C15" s="31" t="s">
        <v>1066</v>
      </c>
      <c r="D15" s="31" t="s">
        <v>1067</v>
      </c>
      <c r="E15" s="31" t="s">
        <v>599</v>
      </c>
      <c r="F15" s="92">
        <v>528848</v>
      </c>
      <c r="G15" s="32">
        <v>176.14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44396</v>
      </c>
      <c r="B16" s="32">
        <v>532493</v>
      </c>
      <c r="C16" s="31" t="s">
        <v>1066</v>
      </c>
      <c r="D16" s="31" t="s">
        <v>1068</v>
      </c>
      <c r="E16" s="31" t="s">
        <v>598</v>
      </c>
      <c r="F16" s="92">
        <v>480323</v>
      </c>
      <c r="G16" s="32">
        <v>176.06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44396</v>
      </c>
      <c r="B17" s="32">
        <v>532493</v>
      </c>
      <c r="C17" s="31" t="s">
        <v>1066</v>
      </c>
      <c r="D17" s="31" t="s">
        <v>1068</v>
      </c>
      <c r="E17" s="31" t="s">
        <v>599</v>
      </c>
      <c r="F17" s="92">
        <v>472191</v>
      </c>
      <c r="G17" s="32">
        <v>175.76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44396</v>
      </c>
      <c r="B18" s="32">
        <v>531752</v>
      </c>
      <c r="C18" s="31" t="s">
        <v>1069</v>
      </c>
      <c r="D18" s="31" t="s">
        <v>1070</v>
      </c>
      <c r="E18" s="31" t="s">
        <v>599</v>
      </c>
      <c r="F18" s="92">
        <v>8000000</v>
      </c>
      <c r="G18" s="32">
        <v>0.77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44396</v>
      </c>
      <c r="B19" s="32">
        <v>531752</v>
      </c>
      <c r="C19" s="31" t="s">
        <v>1069</v>
      </c>
      <c r="D19" s="31" t="s">
        <v>1071</v>
      </c>
      <c r="E19" s="31" t="s">
        <v>598</v>
      </c>
      <c r="F19" s="92">
        <v>1500000</v>
      </c>
      <c r="G19" s="32">
        <v>0.78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44396</v>
      </c>
      <c r="B20" s="32">
        <v>531752</v>
      </c>
      <c r="C20" s="31" t="s">
        <v>1069</v>
      </c>
      <c r="D20" s="31" t="s">
        <v>1071</v>
      </c>
      <c r="E20" s="31" t="s">
        <v>599</v>
      </c>
      <c r="F20" s="92">
        <v>9625349</v>
      </c>
      <c r="G20" s="32">
        <v>0.78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44396</v>
      </c>
      <c r="B21" s="32">
        <v>539131</v>
      </c>
      <c r="C21" s="31" t="s">
        <v>1072</v>
      </c>
      <c r="D21" s="31" t="s">
        <v>1073</v>
      </c>
      <c r="E21" s="31" t="s">
        <v>598</v>
      </c>
      <c r="F21" s="92">
        <v>34126</v>
      </c>
      <c r="G21" s="32">
        <v>2.11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44396</v>
      </c>
      <c r="B22" s="32">
        <v>539131</v>
      </c>
      <c r="C22" s="31" t="s">
        <v>1072</v>
      </c>
      <c r="D22" s="31" t="s">
        <v>1074</v>
      </c>
      <c r="E22" s="31" t="s">
        <v>599</v>
      </c>
      <c r="F22" s="92">
        <v>29999</v>
      </c>
      <c r="G22" s="32">
        <v>2.11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44396</v>
      </c>
      <c r="B23" s="32">
        <v>539197</v>
      </c>
      <c r="C23" s="31" t="s">
        <v>1075</v>
      </c>
      <c r="D23" s="31" t="s">
        <v>1076</v>
      </c>
      <c r="E23" s="31" t="s">
        <v>599</v>
      </c>
      <c r="F23" s="92">
        <v>394702</v>
      </c>
      <c r="G23" s="32">
        <v>0.7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44396</v>
      </c>
      <c r="B24" s="32">
        <v>539197</v>
      </c>
      <c r="C24" s="31" t="s">
        <v>1075</v>
      </c>
      <c r="D24" s="31" t="s">
        <v>1077</v>
      </c>
      <c r="E24" s="31" t="s">
        <v>599</v>
      </c>
      <c r="F24" s="92">
        <v>400000</v>
      </c>
      <c r="G24" s="32">
        <v>0.7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44396</v>
      </c>
      <c r="B25" s="32">
        <v>542724</v>
      </c>
      <c r="C25" s="31" t="s">
        <v>1078</v>
      </c>
      <c r="D25" s="31" t="s">
        <v>1079</v>
      </c>
      <c r="E25" s="31" t="s">
        <v>599</v>
      </c>
      <c r="F25" s="92">
        <v>31500</v>
      </c>
      <c r="G25" s="32">
        <v>74.13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44396</v>
      </c>
      <c r="B26" s="32">
        <v>535694</v>
      </c>
      <c r="C26" s="31" t="s">
        <v>1080</v>
      </c>
      <c r="D26" s="31" t="s">
        <v>1081</v>
      </c>
      <c r="E26" s="31" t="s">
        <v>598</v>
      </c>
      <c r="F26" s="92">
        <v>200000</v>
      </c>
      <c r="G26" s="32">
        <v>0.33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44396</v>
      </c>
      <c r="B27" s="32">
        <v>535694</v>
      </c>
      <c r="C27" s="31" t="s">
        <v>1080</v>
      </c>
      <c r="D27" s="31" t="s">
        <v>1073</v>
      </c>
      <c r="E27" s="31" t="s">
        <v>598</v>
      </c>
      <c r="F27" s="92">
        <v>219690</v>
      </c>
      <c r="G27" s="32">
        <v>0.33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44396</v>
      </c>
      <c r="B28" s="32">
        <v>535694</v>
      </c>
      <c r="C28" s="31" t="s">
        <v>1080</v>
      </c>
      <c r="D28" s="31" t="s">
        <v>1082</v>
      </c>
      <c r="E28" s="31" t="s">
        <v>599</v>
      </c>
      <c r="F28" s="92">
        <v>147900</v>
      </c>
      <c r="G28" s="32">
        <v>0.33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44396</v>
      </c>
      <c r="B29" s="32">
        <v>542803</v>
      </c>
      <c r="C29" s="31" t="s">
        <v>1083</v>
      </c>
      <c r="D29" s="31" t="s">
        <v>1084</v>
      </c>
      <c r="E29" s="31" t="s">
        <v>598</v>
      </c>
      <c r="F29" s="92">
        <v>8089</v>
      </c>
      <c r="G29" s="32">
        <v>20.350000000000001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44396</v>
      </c>
      <c r="B30" s="32">
        <v>533275</v>
      </c>
      <c r="C30" s="31" t="s">
        <v>1085</v>
      </c>
      <c r="D30" s="31" t="s">
        <v>1086</v>
      </c>
      <c r="E30" s="31" t="s">
        <v>599</v>
      </c>
      <c r="F30" s="92">
        <v>1126668</v>
      </c>
      <c r="G30" s="32">
        <v>2.34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44396</v>
      </c>
      <c r="B31" s="32">
        <v>509563</v>
      </c>
      <c r="C31" s="31" t="s">
        <v>1087</v>
      </c>
      <c r="D31" s="31" t="s">
        <v>1088</v>
      </c>
      <c r="E31" s="31" t="s">
        <v>599</v>
      </c>
      <c r="F31" s="92">
        <v>40152</v>
      </c>
      <c r="G31" s="32">
        <v>6.8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44396</v>
      </c>
      <c r="B32" s="32">
        <v>509563</v>
      </c>
      <c r="C32" s="31" t="s">
        <v>1087</v>
      </c>
      <c r="D32" s="31" t="s">
        <v>1089</v>
      </c>
      <c r="E32" s="31" t="s">
        <v>598</v>
      </c>
      <c r="F32" s="92">
        <v>31500</v>
      </c>
      <c r="G32" s="32">
        <v>6.8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44396</v>
      </c>
      <c r="B33" s="32">
        <v>539479</v>
      </c>
      <c r="C33" s="31" t="s">
        <v>1090</v>
      </c>
      <c r="D33" s="31" t="s">
        <v>1091</v>
      </c>
      <c r="E33" s="31" t="s">
        <v>598</v>
      </c>
      <c r="F33" s="92">
        <v>18139</v>
      </c>
      <c r="G33" s="32">
        <v>20.39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44396</v>
      </c>
      <c r="B34" s="32">
        <v>539479</v>
      </c>
      <c r="C34" s="31" t="s">
        <v>1090</v>
      </c>
      <c r="D34" s="31" t="s">
        <v>1091</v>
      </c>
      <c r="E34" s="31" t="s">
        <v>599</v>
      </c>
      <c r="F34" s="92">
        <v>31867</v>
      </c>
      <c r="G34" s="32">
        <v>21.7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44396</v>
      </c>
      <c r="B35" s="32">
        <v>539479</v>
      </c>
      <c r="C35" s="31" t="s">
        <v>1090</v>
      </c>
      <c r="D35" s="31" t="s">
        <v>1092</v>
      </c>
      <c r="E35" s="31" t="s">
        <v>598</v>
      </c>
      <c r="F35" s="92">
        <v>23000</v>
      </c>
      <c r="G35" s="32">
        <v>21.67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44396</v>
      </c>
      <c r="B36" s="32">
        <v>540134</v>
      </c>
      <c r="C36" s="31" t="s">
        <v>1093</v>
      </c>
      <c r="D36" s="31" t="s">
        <v>1094</v>
      </c>
      <c r="E36" s="31" t="s">
        <v>599</v>
      </c>
      <c r="F36" s="92">
        <v>35612</v>
      </c>
      <c r="G36" s="32">
        <v>4.3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44396</v>
      </c>
      <c r="B37" s="32">
        <v>540134</v>
      </c>
      <c r="C37" s="31" t="s">
        <v>1093</v>
      </c>
      <c r="D37" s="31" t="s">
        <v>1095</v>
      </c>
      <c r="E37" s="31" t="s">
        <v>599</v>
      </c>
      <c r="F37" s="92">
        <v>59430</v>
      </c>
      <c r="G37" s="32">
        <v>4.3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44396</v>
      </c>
      <c r="B38" s="32">
        <v>540134</v>
      </c>
      <c r="C38" s="31" t="s">
        <v>1093</v>
      </c>
      <c r="D38" s="31" t="s">
        <v>1096</v>
      </c>
      <c r="E38" s="31" t="s">
        <v>599</v>
      </c>
      <c r="F38" s="92">
        <v>103694</v>
      </c>
      <c r="G38" s="32">
        <v>4.3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44396</v>
      </c>
      <c r="B39" s="32">
        <v>540134</v>
      </c>
      <c r="C39" s="31" t="s">
        <v>1093</v>
      </c>
      <c r="D39" s="31" t="s">
        <v>1097</v>
      </c>
      <c r="E39" s="31" t="s">
        <v>598</v>
      </c>
      <c r="F39" s="92">
        <v>100000</v>
      </c>
      <c r="G39" s="32">
        <v>4.3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44396</v>
      </c>
      <c r="B40" s="32">
        <v>540134</v>
      </c>
      <c r="C40" s="31" t="s">
        <v>1093</v>
      </c>
      <c r="D40" s="31" t="s">
        <v>1098</v>
      </c>
      <c r="E40" s="31" t="s">
        <v>598</v>
      </c>
      <c r="F40" s="92">
        <v>100000</v>
      </c>
      <c r="G40" s="32">
        <v>4.3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44396</v>
      </c>
      <c r="B41" s="32">
        <v>540134</v>
      </c>
      <c r="C41" s="31" t="s">
        <v>1093</v>
      </c>
      <c r="D41" s="31" t="s">
        <v>1098</v>
      </c>
      <c r="E41" s="31" t="s">
        <v>599</v>
      </c>
      <c r="F41" s="92">
        <v>1755</v>
      </c>
      <c r="G41" s="32">
        <v>4.22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44396</v>
      </c>
      <c r="B42" s="32">
        <v>500319</v>
      </c>
      <c r="C42" s="31" t="s">
        <v>1099</v>
      </c>
      <c r="D42" s="31" t="s">
        <v>601</v>
      </c>
      <c r="E42" s="31" t="s">
        <v>598</v>
      </c>
      <c r="F42" s="92">
        <v>100012</v>
      </c>
      <c r="G42" s="32">
        <v>61.75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44396</v>
      </c>
      <c r="B43" s="32">
        <v>500319</v>
      </c>
      <c r="C43" s="31" t="s">
        <v>1099</v>
      </c>
      <c r="D43" s="31" t="s">
        <v>601</v>
      </c>
      <c r="E43" s="31" t="s">
        <v>599</v>
      </c>
      <c r="F43" s="92">
        <v>58946</v>
      </c>
      <c r="G43" s="32">
        <v>67.010000000000005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44396</v>
      </c>
      <c r="B44" s="32">
        <v>524400</v>
      </c>
      <c r="C44" s="31" t="s">
        <v>1100</v>
      </c>
      <c r="D44" s="31" t="s">
        <v>1101</v>
      </c>
      <c r="E44" s="31" t="s">
        <v>598</v>
      </c>
      <c r="F44" s="92">
        <v>15000</v>
      </c>
      <c r="G44" s="32">
        <v>40.5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44396</v>
      </c>
      <c r="B45" s="32">
        <v>524400</v>
      </c>
      <c r="C45" s="31" t="s">
        <v>1100</v>
      </c>
      <c r="D45" s="31" t="s">
        <v>1102</v>
      </c>
      <c r="E45" s="31" t="s">
        <v>599</v>
      </c>
      <c r="F45" s="92">
        <v>20000</v>
      </c>
      <c r="G45" s="32">
        <v>40.5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44396</v>
      </c>
      <c r="B46" s="32">
        <v>535648</v>
      </c>
      <c r="C46" s="31" t="s">
        <v>437</v>
      </c>
      <c r="D46" s="31" t="s">
        <v>1103</v>
      </c>
      <c r="E46" s="31" t="s">
        <v>599</v>
      </c>
      <c r="F46" s="92">
        <v>901387</v>
      </c>
      <c r="G46" s="32">
        <v>1025.06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44396</v>
      </c>
      <c r="B47" s="32">
        <v>535648</v>
      </c>
      <c r="C47" s="31" t="s">
        <v>437</v>
      </c>
      <c r="D47" s="31" t="s">
        <v>1104</v>
      </c>
      <c r="E47" s="31" t="s">
        <v>598</v>
      </c>
      <c r="F47" s="92">
        <v>900000</v>
      </c>
      <c r="G47" s="32">
        <v>1022.13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44396</v>
      </c>
      <c r="B48" s="32">
        <v>505523</v>
      </c>
      <c r="C48" s="31" t="s">
        <v>1007</v>
      </c>
      <c r="D48" s="31" t="s">
        <v>601</v>
      </c>
      <c r="E48" s="31" t="s">
        <v>598</v>
      </c>
      <c r="F48" s="92">
        <v>1200005</v>
      </c>
      <c r="G48" s="32">
        <v>0.55000000000000004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44396</v>
      </c>
      <c r="B49" s="32">
        <v>505523</v>
      </c>
      <c r="C49" s="31" t="s">
        <v>1007</v>
      </c>
      <c r="D49" s="31" t="s">
        <v>601</v>
      </c>
      <c r="E49" s="31" t="s">
        <v>599</v>
      </c>
      <c r="F49" s="92">
        <v>5</v>
      </c>
      <c r="G49" s="32">
        <v>0.55000000000000004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44396</v>
      </c>
      <c r="B50" s="32">
        <v>539767</v>
      </c>
      <c r="C50" s="31" t="s">
        <v>1105</v>
      </c>
      <c r="D50" s="31" t="s">
        <v>1106</v>
      </c>
      <c r="E50" s="31" t="s">
        <v>598</v>
      </c>
      <c r="F50" s="92">
        <v>200000</v>
      </c>
      <c r="G50" s="32">
        <v>8.23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44396</v>
      </c>
      <c r="B51" s="32">
        <v>539767</v>
      </c>
      <c r="C51" s="31" t="s">
        <v>1105</v>
      </c>
      <c r="D51" s="31" t="s">
        <v>1107</v>
      </c>
      <c r="E51" s="31" t="s">
        <v>599</v>
      </c>
      <c r="F51" s="92">
        <v>21850</v>
      </c>
      <c r="G51" s="32">
        <v>8.23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44396</v>
      </c>
      <c r="B52" s="32">
        <v>539767</v>
      </c>
      <c r="C52" s="31" t="s">
        <v>1105</v>
      </c>
      <c r="D52" s="31" t="s">
        <v>1108</v>
      </c>
      <c r="E52" s="31" t="s">
        <v>598</v>
      </c>
      <c r="F52" s="92">
        <v>32744</v>
      </c>
      <c r="G52" s="32">
        <v>9.0299999999999994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44396</v>
      </c>
      <c r="B53" s="32">
        <v>539767</v>
      </c>
      <c r="C53" s="31" t="s">
        <v>1105</v>
      </c>
      <c r="D53" s="31" t="s">
        <v>1108</v>
      </c>
      <c r="E53" s="31" t="s">
        <v>599</v>
      </c>
      <c r="F53" s="92">
        <v>71931</v>
      </c>
      <c r="G53" s="32">
        <v>8.23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44396</v>
      </c>
      <c r="B54" s="32">
        <v>539767</v>
      </c>
      <c r="C54" s="31" t="s">
        <v>1105</v>
      </c>
      <c r="D54" s="31" t="s">
        <v>1109</v>
      </c>
      <c r="E54" s="31" t="s">
        <v>599</v>
      </c>
      <c r="F54" s="92">
        <v>104549</v>
      </c>
      <c r="G54" s="32">
        <v>8.23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44396</v>
      </c>
      <c r="B55" s="32">
        <v>540809</v>
      </c>
      <c r="C55" s="31" t="s">
        <v>1110</v>
      </c>
      <c r="D55" s="31" t="s">
        <v>1111</v>
      </c>
      <c r="E55" s="31" t="s">
        <v>598</v>
      </c>
      <c r="F55" s="92">
        <v>56000</v>
      </c>
      <c r="G55" s="32">
        <v>7.11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44396</v>
      </c>
      <c r="B56" s="32">
        <v>543305</v>
      </c>
      <c r="C56" s="31" t="s">
        <v>1112</v>
      </c>
      <c r="D56" s="31" t="s">
        <v>1113</v>
      </c>
      <c r="E56" s="31" t="s">
        <v>599</v>
      </c>
      <c r="F56" s="92">
        <v>24000</v>
      </c>
      <c r="G56" s="32">
        <v>14.29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44396</v>
      </c>
      <c r="B57" s="32">
        <v>540386</v>
      </c>
      <c r="C57" s="31" t="s">
        <v>1114</v>
      </c>
      <c r="D57" s="31" t="s">
        <v>1115</v>
      </c>
      <c r="E57" s="31" t="s">
        <v>598</v>
      </c>
      <c r="F57" s="92">
        <v>55000</v>
      </c>
      <c r="G57" s="32">
        <v>5.22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44396</v>
      </c>
      <c r="B58" s="32">
        <v>540386</v>
      </c>
      <c r="C58" s="31" t="s">
        <v>1114</v>
      </c>
      <c r="D58" s="31" t="s">
        <v>1116</v>
      </c>
      <c r="E58" s="31" t="s">
        <v>599</v>
      </c>
      <c r="F58" s="92">
        <v>125000</v>
      </c>
      <c r="G58" s="32">
        <v>5.22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44396</v>
      </c>
      <c r="B59" s="32">
        <v>540198</v>
      </c>
      <c r="C59" s="31" t="s">
        <v>1008</v>
      </c>
      <c r="D59" s="31" t="s">
        <v>1117</v>
      </c>
      <c r="E59" s="31" t="s">
        <v>598</v>
      </c>
      <c r="F59" s="92">
        <v>37788</v>
      </c>
      <c r="G59" s="32">
        <v>43.02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44396</v>
      </c>
      <c r="B60" s="32">
        <v>540198</v>
      </c>
      <c r="C60" s="31" t="s">
        <v>1008</v>
      </c>
      <c r="D60" s="31" t="s">
        <v>1117</v>
      </c>
      <c r="E60" s="31" t="s">
        <v>599</v>
      </c>
      <c r="F60" s="92">
        <v>5000</v>
      </c>
      <c r="G60" s="32">
        <v>45.9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44396</v>
      </c>
      <c r="B61" s="32">
        <v>539291</v>
      </c>
      <c r="C61" s="31" t="s">
        <v>1118</v>
      </c>
      <c r="D61" s="31" t="s">
        <v>1119</v>
      </c>
      <c r="E61" s="31" t="s">
        <v>598</v>
      </c>
      <c r="F61" s="92">
        <v>68718</v>
      </c>
      <c r="G61" s="32">
        <v>15.45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44396</v>
      </c>
      <c r="B62" s="32">
        <v>539291</v>
      </c>
      <c r="C62" s="20" t="s">
        <v>1118</v>
      </c>
      <c r="D62" s="20" t="s">
        <v>1119</v>
      </c>
      <c r="E62" s="31" t="s">
        <v>599</v>
      </c>
      <c r="F62" s="92">
        <v>86397</v>
      </c>
      <c r="G62" s="32">
        <v>15.22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44396</v>
      </c>
      <c r="B63" s="32">
        <v>539291</v>
      </c>
      <c r="C63" s="31" t="s">
        <v>1118</v>
      </c>
      <c r="D63" s="31" t="s">
        <v>1120</v>
      </c>
      <c r="E63" s="31" t="s">
        <v>599</v>
      </c>
      <c r="F63" s="92">
        <v>52400</v>
      </c>
      <c r="G63" s="32">
        <v>15.48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44396</v>
      </c>
      <c r="B64" s="32">
        <v>539291</v>
      </c>
      <c r="C64" s="31" t="s">
        <v>1118</v>
      </c>
      <c r="D64" s="31" t="s">
        <v>1121</v>
      </c>
      <c r="E64" s="31" t="s">
        <v>598</v>
      </c>
      <c r="F64" s="92">
        <v>35000</v>
      </c>
      <c r="G64" s="32">
        <v>15.25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44396</v>
      </c>
      <c r="B65" s="32">
        <v>531637</v>
      </c>
      <c r="C65" s="31" t="s">
        <v>1027</v>
      </c>
      <c r="D65" s="31" t="s">
        <v>1010</v>
      </c>
      <c r="E65" s="31" t="s">
        <v>598</v>
      </c>
      <c r="F65" s="92">
        <v>35013</v>
      </c>
      <c r="G65" s="32">
        <v>119.95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44396</v>
      </c>
      <c r="B66" s="32">
        <v>531637</v>
      </c>
      <c r="C66" s="31" t="s">
        <v>1027</v>
      </c>
      <c r="D66" s="31" t="s">
        <v>1010</v>
      </c>
      <c r="E66" s="31" t="s">
        <v>599</v>
      </c>
      <c r="F66" s="92">
        <v>5013</v>
      </c>
      <c r="G66" s="32">
        <v>119.9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44396</v>
      </c>
      <c r="B67" s="32">
        <v>539673</v>
      </c>
      <c r="C67" s="31" t="s">
        <v>1122</v>
      </c>
      <c r="D67" s="31" t="s">
        <v>1123</v>
      </c>
      <c r="E67" s="31" t="s">
        <v>598</v>
      </c>
      <c r="F67" s="92">
        <v>13200</v>
      </c>
      <c r="G67" s="32">
        <v>7.41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44396</v>
      </c>
      <c r="B68" s="32">
        <v>539673</v>
      </c>
      <c r="C68" s="31" t="s">
        <v>1122</v>
      </c>
      <c r="D68" s="31" t="s">
        <v>1124</v>
      </c>
      <c r="E68" s="31" t="s">
        <v>599</v>
      </c>
      <c r="F68" s="92">
        <v>13155</v>
      </c>
      <c r="G68" s="32">
        <v>7.41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44396</v>
      </c>
      <c r="B69" s="32">
        <v>531952</v>
      </c>
      <c r="C69" s="31" t="s">
        <v>1009</v>
      </c>
      <c r="D69" s="31" t="s">
        <v>1108</v>
      </c>
      <c r="E69" s="31" t="s">
        <v>599</v>
      </c>
      <c r="F69" s="92">
        <v>49934</v>
      </c>
      <c r="G69" s="32">
        <v>52.21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44396</v>
      </c>
      <c r="B70" s="32">
        <v>540686</v>
      </c>
      <c r="C70" s="31" t="s">
        <v>1125</v>
      </c>
      <c r="D70" s="31" t="s">
        <v>601</v>
      </c>
      <c r="E70" s="31" t="s">
        <v>598</v>
      </c>
      <c r="F70" s="92">
        <v>39695</v>
      </c>
      <c r="G70" s="32">
        <v>360.5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44396</v>
      </c>
      <c r="B71" s="32">
        <v>540686</v>
      </c>
      <c r="C71" s="31" t="s">
        <v>1125</v>
      </c>
      <c r="D71" s="31" t="s">
        <v>601</v>
      </c>
      <c r="E71" s="31" t="s">
        <v>599</v>
      </c>
      <c r="F71" s="92">
        <v>2596</v>
      </c>
      <c r="G71" s="32">
        <v>360.88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44396</v>
      </c>
      <c r="B72" s="32">
        <v>522152</v>
      </c>
      <c r="C72" s="31" t="s">
        <v>1126</v>
      </c>
      <c r="D72" s="31" t="s">
        <v>1127</v>
      </c>
      <c r="E72" s="31" t="s">
        <v>599</v>
      </c>
      <c r="F72" s="92">
        <v>25000</v>
      </c>
      <c r="G72" s="32">
        <v>49.48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44396</v>
      </c>
      <c r="B73" s="32">
        <v>539041</v>
      </c>
      <c r="C73" s="31" t="s">
        <v>1128</v>
      </c>
      <c r="D73" s="31" t="s">
        <v>1129</v>
      </c>
      <c r="E73" s="31" t="s">
        <v>599</v>
      </c>
      <c r="F73" s="92">
        <v>150000</v>
      </c>
      <c r="G73" s="32">
        <v>5.68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44396</v>
      </c>
      <c r="B74" s="32">
        <v>539041</v>
      </c>
      <c r="C74" s="31" t="s">
        <v>1128</v>
      </c>
      <c r="D74" s="31" t="s">
        <v>1130</v>
      </c>
      <c r="E74" s="31" t="s">
        <v>599</v>
      </c>
      <c r="F74" s="92">
        <v>150000</v>
      </c>
      <c r="G74" s="32">
        <v>5.68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44396</v>
      </c>
      <c r="B75" s="32">
        <v>540108</v>
      </c>
      <c r="C75" s="31" t="s">
        <v>1131</v>
      </c>
      <c r="D75" s="31" t="s">
        <v>1132</v>
      </c>
      <c r="E75" s="31" t="s">
        <v>599</v>
      </c>
      <c r="F75" s="92">
        <v>50000</v>
      </c>
      <c r="G75" s="32">
        <v>43.75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44396</v>
      </c>
      <c r="B76" s="32">
        <v>540108</v>
      </c>
      <c r="C76" s="31" t="s">
        <v>1131</v>
      </c>
      <c r="D76" s="31" t="s">
        <v>1133</v>
      </c>
      <c r="E76" s="31" t="s">
        <v>599</v>
      </c>
      <c r="F76" s="92">
        <v>90594</v>
      </c>
      <c r="G76" s="32">
        <v>43.75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44396</v>
      </c>
      <c r="B77" s="32">
        <v>540108</v>
      </c>
      <c r="C77" s="31" t="s">
        <v>1131</v>
      </c>
      <c r="D77" s="31" t="s">
        <v>601</v>
      </c>
      <c r="E77" s="31" t="s">
        <v>599</v>
      </c>
      <c r="F77" s="92">
        <v>249707</v>
      </c>
      <c r="G77" s="32">
        <v>43.8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44396</v>
      </c>
      <c r="B78" s="32">
        <v>540108</v>
      </c>
      <c r="C78" s="31" t="s">
        <v>1131</v>
      </c>
      <c r="D78" s="31" t="s">
        <v>601</v>
      </c>
      <c r="E78" s="31" t="s">
        <v>599</v>
      </c>
      <c r="F78" s="92">
        <v>3236</v>
      </c>
      <c r="G78" s="32">
        <v>44.37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44396</v>
      </c>
      <c r="B79" s="32">
        <v>531411</v>
      </c>
      <c r="C79" s="31" t="s">
        <v>1134</v>
      </c>
      <c r="D79" s="31" t="s">
        <v>601</v>
      </c>
      <c r="E79" s="31" t="s">
        <v>599</v>
      </c>
      <c r="F79" s="92">
        <v>200000</v>
      </c>
      <c r="G79" s="32">
        <v>1.95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44396</v>
      </c>
      <c r="B80" s="32">
        <v>531411</v>
      </c>
      <c r="C80" s="31" t="s">
        <v>1134</v>
      </c>
      <c r="D80" s="31" t="s">
        <v>601</v>
      </c>
      <c r="E80" s="31" t="s">
        <v>599</v>
      </c>
      <c r="F80" s="92">
        <v>1578775</v>
      </c>
      <c r="G80" s="32">
        <v>1.95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44396</v>
      </c>
      <c r="B81" s="32">
        <v>532411</v>
      </c>
      <c r="C81" s="31" t="s">
        <v>1135</v>
      </c>
      <c r="D81" s="31" t="s">
        <v>601</v>
      </c>
      <c r="E81" s="31" t="s">
        <v>599</v>
      </c>
      <c r="F81" s="92">
        <v>19600006</v>
      </c>
      <c r="G81" s="32">
        <v>0.22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44396</v>
      </c>
      <c r="B82" s="32">
        <v>532411</v>
      </c>
      <c r="C82" s="31" t="s">
        <v>1135</v>
      </c>
      <c r="D82" s="31" t="s">
        <v>601</v>
      </c>
      <c r="E82" s="31" t="s">
        <v>599</v>
      </c>
      <c r="F82" s="92">
        <v>2155</v>
      </c>
      <c r="G82" s="32">
        <v>0.22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44396</v>
      </c>
      <c r="B83" s="32">
        <v>532411</v>
      </c>
      <c r="C83" s="31" t="s">
        <v>1135</v>
      </c>
      <c r="D83" s="31" t="s">
        <v>1136</v>
      </c>
      <c r="E83" s="31" t="s">
        <v>599</v>
      </c>
      <c r="F83" s="92">
        <v>25000000</v>
      </c>
      <c r="G83" s="32">
        <v>0.22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44396</v>
      </c>
      <c r="B84" s="32">
        <v>542654</v>
      </c>
      <c r="C84" s="31" t="s">
        <v>1137</v>
      </c>
      <c r="D84" s="31" t="s">
        <v>1138</v>
      </c>
      <c r="E84" s="31" t="s">
        <v>599</v>
      </c>
      <c r="F84" s="92">
        <v>7000</v>
      </c>
      <c r="G84" s="32">
        <v>110.17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44396</v>
      </c>
      <c r="B85" s="32">
        <v>514266</v>
      </c>
      <c r="C85" s="31" t="s">
        <v>1139</v>
      </c>
      <c r="D85" s="31" t="s">
        <v>1140</v>
      </c>
      <c r="E85" s="31" t="s">
        <v>599</v>
      </c>
      <c r="F85" s="92">
        <v>28887</v>
      </c>
      <c r="G85" s="32">
        <v>64.040000000000006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44396</v>
      </c>
      <c r="B86" s="32">
        <v>531404</v>
      </c>
      <c r="C86" s="31" t="s">
        <v>1141</v>
      </c>
      <c r="D86" s="31" t="s">
        <v>601</v>
      </c>
      <c r="E86" s="31" t="s">
        <v>599</v>
      </c>
      <c r="F86" s="92">
        <v>500000</v>
      </c>
      <c r="G86" s="32">
        <v>1.54</v>
      </c>
      <c r="H86" s="32" t="s">
        <v>315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44396</v>
      </c>
      <c r="B87" s="32">
        <v>531404</v>
      </c>
      <c r="C87" s="31" t="s">
        <v>1141</v>
      </c>
      <c r="D87" s="31" t="s">
        <v>1142</v>
      </c>
      <c r="E87" s="31" t="s">
        <v>599</v>
      </c>
      <c r="F87" s="92">
        <v>500000</v>
      </c>
      <c r="G87" s="32">
        <v>1.54</v>
      </c>
      <c r="H87" s="32" t="s">
        <v>315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44396</v>
      </c>
      <c r="B88" s="32" t="s">
        <v>1143</v>
      </c>
      <c r="C88" s="31" t="s">
        <v>1144</v>
      </c>
      <c r="D88" s="31" t="s">
        <v>1010</v>
      </c>
      <c r="E88" s="31" t="s">
        <v>598</v>
      </c>
      <c r="F88" s="92">
        <v>235830</v>
      </c>
      <c r="G88" s="32">
        <v>27.77</v>
      </c>
      <c r="H88" s="32" t="s">
        <v>602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44396</v>
      </c>
      <c r="B89" s="32" t="s">
        <v>1143</v>
      </c>
      <c r="C89" s="31" t="s">
        <v>1144</v>
      </c>
      <c r="D89" s="31" t="s">
        <v>601</v>
      </c>
      <c r="E89" s="31" t="s">
        <v>598</v>
      </c>
      <c r="F89" s="92">
        <v>628413</v>
      </c>
      <c r="G89" s="32">
        <v>27.87</v>
      </c>
      <c r="H89" s="32" t="s">
        <v>602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44396</v>
      </c>
      <c r="B90" s="32" t="s">
        <v>1143</v>
      </c>
      <c r="C90" s="31" t="s">
        <v>1144</v>
      </c>
      <c r="D90" s="31" t="s">
        <v>1145</v>
      </c>
      <c r="E90" s="31" t="s">
        <v>598</v>
      </c>
      <c r="F90" s="92">
        <v>500000</v>
      </c>
      <c r="G90" s="32">
        <v>27.48</v>
      </c>
      <c r="H90" s="32" t="s">
        <v>602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44396</v>
      </c>
      <c r="B91" s="32" t="s">
        <v>1146</v>
      </c>
      <c r="C91" s="31" t="s">
        <v>1147</v>
      </c>
      <c r="D91" s="31" t="s">
        <v>1148</v>
      </c>
      <c r="E91" s="31" t="s">
        <v>598</v>
      </c>
      <c r="F91" s="92">
        <v>9000000</v>
      </c>
      <c r="G91" s="32">
        <v>18.2</v>
      </c>
      <c r="H91" s="32" t="s">
        <v>602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44396</v>
      </c>
      <c r="B92" s="32" t="s">
        <v>1146</v>
      </c>
      <c r="C92" s="31" t="s">
        <v>1147</v>
      </c>
      <c r="D92" s="31" t="s">
        <v>1070</v>
      </c>
      <c r="E92" s="31" t="s">
        <v>598</v>
      </c>
      <c r="F92" s="92">
        <v>5993253</v>
      </c>
      <c r="G92" s="32">
        <v>18.2</v>
      </c>
      <c r="H92" s="32" t="s">
        <v>602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44396</v>
      </c>
      <c r="B93" s="32" t="s">
        <v>1029</v>
      </c>
      <c r="C93" s="31" t="s">
        <v>1030</v>
      </c>
      <c r="D93" s="31" t="s">
        <v>603</v>
      </c>
      <c r="E93" s="31" t="s">
        <v>598</v>
      </c>
      <c r="F93" s="92">
        <v>2085123</v>
      </c>
      <c r="G93" s="32">
        <v>105.29</v>
      </c>
      <c r="H93" s="32" t="s">
        <v>602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44396</v>
      </c>
      <c r="B94" s="32" t="s">
        <v>1029</v>
      </c>
      <c r="C94" s="31" t="s">
        <v>1030</v>
      </c>
      <c r="D94" s="31" t="s">
        <v>606</v>
      </c>
      <c r="E94" s="31" t="s">
        <v>598</v>
      </c>
      <c r="F94" s="92">
        <v>1111345</v>
      </c>
      <c r="G94" s="32">
        <v>105.34</v>
      </c>
      <c r="H94" s="32" t="s">
        <v>602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44396</v>
      </c>
      <c r="B95" s="32" t="s">
        <v>315</v>
      </c>
      <c r="C95" s="31" t="s">
        <v>607</v>
      </c>
      <c r="D95" s="31" t="s">
        <v>603</v>
      </c>
      <c r="E95" s="31" t="s">
        <v>598</v>
      </c>
      <c r="F95" s="92">
        <v>798136</v>
      </c>
      <c r="G95" s="32">
        <v>1302.04</v>
      </c>
      <c r="H95" s="32" t="s">
        <v>602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44396</v>
      </c>
      <c r="B96" s="32" t="s">
        <v>315</v>
      </c>
      <c r="C96" s="31" t="s">
        <v>607</v>
      </c>
      <c r="D96" s="31" t="s">
        <v>1149</v>
      </c>
      <c r="E96" s="31" t="s">
        <v>598</v>
      </c>
      <c r="F96" s="92">
        <v>327886</v>
      </c>
      <c r="G96" s="32">
        <v>1318.51</v>
      </c>
      <c r="H96" s="32" t="s">
        <v>602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44396</v>
      </c>
      <c r="B97" s="32" t="s">
        <v>315</v>
      </c>
      <c r="C97" s="31" t="s">
        <v>607</v>
      </c>
      <c r="D97" s="31" t="s">
        <v>604</v>
      </c>
      <c r="E97" s="31" t="s">
        <v>598</v>
      </c>
      <c r="F97" s="92">
        <v>615615</v>
      </c>
      <c r="G97" s="32">
        <v>1317.77</v>
      </c>
      <c r="H97" s="32" t="s">
        <v>602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44396</v>
      </c>
      <c r="B98" s="32" t="s">
        <v>315</v>
      </c>
      <c r="C98" s="31" t="s">
        <v>607</v>
      </c>
      <c r="D98" s="31" t="s">
        <v>1150</v>
      </c>
      <c r="E98" s="31" t="s">
        <v>598</v>
      </c>
      <c r="F98" s="92">
        <v>329106</v>
      </c>
      <c r="G98" s="32">
        <v>1328.82</v>
      </c>
      <c r="H98" s="32" t="s">
        <v>602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44396</v>
      </c>
      <c r="B99" s="32" t="s">
        <v>315</v>
      </c>
      <c r="C99" s="31" t="s">
        <v>607</v>
      </c>
      <c r="D99" s="31" t="s">
        <v>605</v>
      </c>
      <c r="E99" s="31" t="s">
        <v>598</v>
      </c>
      <c r="F99" s="92">
        <v>253863</v>
      </c>
      <c r="G99" s="32">
        <v>1302.3900000000001</v>
      </c>
      <c r="H99" s="32" t="s">
        <v>602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44396</v>
      </c>
      <c r="B100" s="32" t="s">
        <v>1151</v>
      </c>
      <c r="C100" s="31" t="s">
        <v>1152</v>
      </c>
      <c r="D100" s="31" t="s">
        <v>1153</v>
      </c>
      <c r="E100" s="31" t="s">
        <v>598</v>
      </c>
      <c r="F100" s="92">
        <v>1000000</v>
      </c>
      <c r="G100" s="32">
        <v>1715.33</v>
      </c>
      <c r="H100" s="32" t="s">
        <v>602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44396</v>
      </c>
      <c r="B101" s="32" t="s">
        <v>1031</v>
      </c>
      <c r="C101" s="31" t="s">
        <v>1032</v>
      </c>
      <c r="D101" s="31" t="s">
        <v>608</v>
      </c>
      <c r="E101" s="31" t="s">
        <v>598</v>
      </c>
      <c r="F101" s="92">
        <v>73271</v>
      </c>
      <c r="G101" s="32">
        <v>711.79</v>
      </c>
      <c r="H101" s="32" t="s">
        <v>602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44396</v>
      </c>
      <c r="B102" s="32" t="s">
        <v>920</v>
      </c>
      <c r="C102" s="31" t="s">
        <v>1154</v>
      </c>
      <c r="D102" s="31" t="s">
        <v>603</v>
      </c>
      <c r="E102" s="31" t="s">
        <v>598</v>
      </c>
      <c r="F102" s="92">
        <v>119304</v>
      </c>
      <c r="G102" s="32">
        <v>446.23</v>
      </c>
      <c r="H102" s="32" t="s">
        <v>602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44396</v>
      </c>
      <c r="B103" s="32" t="s">
        <v>1033</v>
      </c>
      <c r="C103" s="31" t="s">
        <v>1034</v>
      </c>
      <c r="D103" s="31" t="s">
        <v>601</v>
      </c>
      <c r="E103" s="31" t="s">
        <v>598</v>
      </c>
      <c r="F103" s="92">
        <v>148138</v>
      </c>
      <c r="G103" s="32">
        <v>194.53</v>
      </c>
      <c r="H103" s="32" t="s">
        <v>602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44396</v>
      </c>
      <c r="B104" s="32" t="s">
        <v>1155</v>
      </c>
      <c r="C104" s="31" t="s">
        <v>1156</v>
      </c>
      <c r="D104" s="31" t="s">
        <v>1157</v>
      </c>
      <c r="E104" s="31" t="s">
        <v>598</v>
      </c>
      <c r="F104" s="92">
        <v>500000</v>
      </c>
      <c r="G104" s="32">
        <v>1714.6</v>
      </c>
      <c r="H104" s="32" t="s">
        <v>602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44396</v>
      </c>
      <c r="B105" s="32" t="s">
        <v>1155</v>
      </c>
      <c r="C105" s="31" t="s">
        <v>1156</v>
      </c>
      <c r="D105" s="31" t="s">
        <v>605</v>
      </c>
      <c r="E105" s="31" t="s">
        <v>598</v>
      </c>
      <c r="F105" s="92">
        <v>507651</v>
      </c>
      <c r="G105" s="32">
        <v>1710.51</v>
      </c>
      <c r="H105" s="32" t="s">
        <v>602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44396</v>
      </c>
      <c r="B106" s="32" t="s">
        <v>415</v>
      </c>
      <c r="C106" s="31" t="s">
        <v>1035</v>
      </c>
      <c r="D106" s="31" t="s">
        <v>604</v>
      </c>
      <c r="E106" s="31" t="s">
        <v>598</v>
      </c>
      <c r="F106" s="92">
        <v>3762190</v>
      </c>
      <c r="G106" s="32">
        <v>152.72999999999999</v>
      </c>
      <c r="H106" s="32" t="s">
        <v>602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44396</v>
      </c>
      <c r="B107" s="32" t="s">
        <v>415</v>
      </c>
      <c r="C107" s="31" t="s">
        <v>1035</v>
      </c>
      <c r="D107" s="31" t="s">
        <v>603</v>
      </c>
      <c r="E107" s="31" t="s">
        <v>598</v>
      </c>
      <c r="F107" s="92">
        <v>3226244</v>
      </c>
      <c r="G107" s="32">
        <v>152.37</v>
      </c>
      <c r="H107" s="32" t="s">
        <v>602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44396</v>
      </c>
      <c r="B108" s="32" t="s">
        <v>437</v>
      </c>
      <c r="C108" s="31" t="s">
        <v>991</v>
      </c>
      <c r="D108" s="31" t="s">
        <v>604</v>
      </c>
      <c r="E108" s="31" t="s">
        <v>598</v>
      </c>
      <c r="F108" s="92">
        <v>397977</v>
      </c>
      <c r="G108" s="32">
        <v>1025.5999999999999</v>
      </c>
      <c r="H108" s="32" t="s">
        <v>602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44396</v>
      </c>
      <c r="B109" s="32" t="s">
        <v>437</v>
      </c>
      <c r="C109" s="31" t="s">
        <v>991</v>
      </c>
      <c r="D109" s="31" t="s">
        <v>603</v>
      </c>
      <c r="E109" s="31" t="s">
        <v>598</v>
      </c>
      <c r="F109" s="92">
        <v>734955</v>
      </c>
      <c r="G109" s="32">
        <v>1030.9100000000001</v>
      </c>
      <c r="H109" s="32" t="s">
        <v>602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44396</v>
      </c>
      <c r="B110" s="32" t="s">
        <v>1158</v>
      </c>
      <c r="C110" s="31" t="s">
        <v>1159</v>
      </c>
      <c r="D110" s="31" t="s">
        <v>603</v>
      </c>
      <c r="E110" s="31" t="s">
        <v>598</v>
      </c>
      <c r="F110" s="92">
        <v>161880</v>
      </c>
      <c r="G110" s="32">
        <v>221.81</v>
      </c>
      <c r="H110" s="32" t="s">
        <v>602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44396</v>
      </c>
      <c r="B111" s="32" t="s">
        <v>1158</v>
      </c>
      <c r="C111" s="31" t="s">
        <v>1159</v>
      </c>
      <c r="D111" s="31" t="s">
        <v>604</v>
      </c>
      <c r="E111" s="31" t="s">
        <v>598</v>
      </c>
      <c r="F111" s="92">
        <v>179630</v>
      </c>
      <c r="G111" s="32">
        <v>221.1</v>
      </c>
      <c r="H111" s="32" t="s">
        <v>602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44396</v>
      </c>
      <c r="B112" s="32" t="s">
        <v>1036</v>
      </c>
      <c r="C112" s="31" t="s">
        <v>1037</v>
      </c>
      <c r="D112" s="31" t="s">
        <v>1160</v>
      </c>
      <c r="E112" s="31" t="s">
        <v>598</v>
      </c>
      <c r="F112" s="92">
        <v>100845</v>
      </c>
      <c r="G112" s="32">
        <v>182.52</v>
      </c>
      <c r="H112" s="32" t="s">
        <v>602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44396</v>
      </c>
      <c r="B113" s="32" t="s">
        <v>471</v>
      </c>
      <c r="C113" s="31" t="s">
        <v>1161</v>
      </c>
      <c r="D113" s="31" t="s">
        <v>603</v>
      </c>
      <c r="E113" s="31" t="s">
        <v>598</v>
      </c>
      <c r="F113" s="92">
        <v>259988</v>
      </c>
      <c r="G113" s="32">
        <v>1780.97</v>
      </c>
      <c r="H113" s="32" t="s">
        <v>602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44396</v>
      </c>
      <c r="B114" s="32" t="s">
        <v>1162</v>
      </c>
      <c r="C114" s="31" t="s">
        <v>1163</v>
      </c>
      <c r="D114" s="31" t="s">
        <v>600</v>
      </c>
      <c r="E114" s="31" t="s">
        <v>598</v>
      </c>
      <c r="F114" s="92">
        <v>590000</v>
      </c>
      <c r="G114" s="32">
        <v>26.36</v>
      </c>
      <c r="H114" s="32" t="s">
        <v>602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44396</v>
      </c>
      <c r="B115" s="32" t="s">
        <v>1162</v>
      </c>
      <c r="C115" s="31" t="s">
        <v>1163</v>
      </c>
      <c r="D115" s="31" t="s">
        <v>1164</v>
      </c>
      <c r="E115" s="31" t="s">
        <v>598</v>
      </c>
      <c r="F115" s="92">
        <v>400000</v>
      </c>
      <c r="G115" s="32">
        <v>26.07</v>
      </c>
      <c r="H115" s="32" t="s">
        <v>602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44396</v>
      </c>
      <c r="B116" s="32" t="s">
        <v>1165</v>
      </c>
      <c r="C116" s="31" t="s">
        <v>1166</v>
      </c>
      <c r="D116" s="31" t="s">
        <v>1167</v>
      </c>
      <c r="E116" s="31" t="s">
        <v>598</v>
      </c>
      <c r="F116" s="92">
        <v>30000</v>
      </c>
      <c r="G116" s="32">
        <v>136.80000000000001</v>
      </c>
      <c r="H116" s="32" t="s">
        <v>602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44396</v>
      </c>
      <c r="B117" s="32" t="s">
        <v>1168</v>
      </c>
      <c r="C117" s="31" t="s">
        <v>1169</v>
      </c>
      <c r="D117" s="31" t="s">
        <v>601</v>
      </c>
      <c r="E117" s="31" t="s">
        <v>598</v>
      </c>
      <c r="F117" s="92">
        <v>2002518</v>
      </c>
      <c r="G117" s="32">
        <v>3.2</v>
      </c>
      <c r="H117" s="32" t="s">
        <v>602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44396</v>
      </c>
      <c r="B118" s="32" t="s">
        <v>1168</v>
      </c>
      <c r="C118" s="31" t="s">
        <v>1169</v>
      </c>
      <c r="D118" s="31" t="s">
        <v>1170</v>
      </c>
      <c r="E118" s="31" t="s">
        <v>598</v>
      </c>
      <c r="F118" s="92">
        <v>2000000</v>
      </c>
      <c r="G118" s="32">
        <v>3.2</v>
      </c>
      <c r="H118" s="32" t="s">
        <v>602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44396</v>
      </c>
      <c r="B119" s="32" t="s">
        <v>1168</v>
      </c>
      <c r="C119" s="31" t="s">
        <v>1169</v>
      </c>
      <c r="D119" s="31" t="s">
        <v>1171</v>
      </c>
      <c r="E119" s="31" t="s">
        <v>598</v>
      </c>
      <c r="F119" s="92">
        <v>5000000</v>
      </c>
      <c r="G119" s="32">
        <v>3.2</v>
      </c>
      <c r="H119" s="32" t="s">
        <v>602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44396</v>
      </c>
      <c r="B120" s="32" t="s">
        <v>1168</v>
      </c>
      <c r="C120" s="31" t="s">
        <v>1169</v>
      </c>
      <c r="D120" s="31" t="s">
        <v>1172</v>
      </c>
      <c r="E120" s="31" t="s">
        <v>598</v>
      </c>
      <c r="F120" s="92">
        <v>13500000</v>
      </c>
      <c r="G120" s="32">
        <v>3.3</v>
      </c>
      <c r="H120" s="32" t="s">
        <v>602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44396</v>
      </c>
      <c r="B121" s="32" t="s">
        <v>1168</v>
      </c>
      <c r="C121" s="31" t="s">
        <v>1169</v>
      </c>
      <c r="D121" s="31" t="s">
        <v>1173</v>
      </c>
      <c r="E121" s="31" t="s">
        <v>598</v>
      </c>
      <c r="F121" s="92">
        <v>2500000</v>
      </c>
      <c r="G121" s="32">
        <v>3.48</v>
      </c>
      <c r="H121" s="32" t="s">
        <v>602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44396</v>
      </c>
      <c r="B122" s="32" t="s">
        <v>1168</v>
      </c>
      <c r="C122" s="31" t="s">
        <v>1169</v>
      </c>
      <c r="D122" s="31" t="s">
        <v>1174</v>
      </c>
      <c r="E122" s="31" t="s">
        <v>598</v>
      </c>
      <c r="F122" s="92">
        <v>2500000</v>
      </c>
      <c r="G122" s="32">
        <v>3.49</v>
      </c>
      <c r="H122" s="32" t="s">
        <v>602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44396</v>
      </c>
      <c r="B123" s="32" t="s">
        <v>1168</v>
      </c>
      <c r="C123" s="31" t="s">
        <v>1169</v>
      </c>
      <c r="D123" s="31" t="s">
        <v>1175</v>
      </c>
      <c r="E123" s="31" t="s">
        <v>598</v>
      </c>
      <c r="F123" s="92">
        <v>2500000</v>
      </c>
      <c r="G123" s="32">
        <v>3.5</v>
      </c>
      <c r="H123" s="32" t="s">
        <v>602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44396</v>
      </c>
      <c r="B124" s="32" t="s">
        <v>1168</v>
      </c>
      <c r="C124" s="31" t="s">
        <v>1169</v>
      </c>
      <c r="D124" s="31" t="s">
        <v>1070</v>
      </c>
      <c r="E124" s="31" t="s">
        <v>598</v>
      </c>
      <c r="F124" s="92">
        <v>1400000</v>
      </c>
      <c r="G124" s="32">
        <v>3.28</v>
      </c>
      <c r="H124" s="32" t="s">
        <v>602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44396</v>
      </c>
      <c r="B125" s="32" t="s">
        <v>1038</v>
      </c>
      <c r="C125" s="31" t="s">
        <v>1039</v>
      </c>
      <c r="D125" s="31" t="s">
        <v>603</v>
      </c>
      <c r="E125" s="31" t="s">
        <v>598</v>
      </c>
      <c r="F125" s="92">
        <v>475020</v>
      </c>
      <c r="G125" s="32">
        <v>94.94</v>
      </c>
      <c r="H125" s="32" t="s">
        <v>602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44396</v>
      </c>
      <c r="B126" s="32" t="s">
        <v>1038</v>
      </c>
      <c r="C126" s="31" t="s">
        <v>1039</v>
      </c>
      <c r="D126" s="31" t="s">
        <v>605</v>
      </c>
      <c r="E126" s="31" t="s">
        <v>598</v>
      </c>
      <c r="F126" s="92">
        <v>130504</v>
      </c>
      <c r="G126" s="32">
        <v>94.28</v>
      </c>
      <c r="H126" s="32" t="s">
        <v>602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44396</v>
      </c>
      <c r="B127" s="32" t="s">
        <v>1176</v>
      </c>
      <c r="C127" s="31" t="s">
        <v>1177</v>
      </c>
      <c r="D127" s="31" t="s">
        <v>1178</v>
      </c>
      <c r="E127" s="31" t="s">
        <v>598</v>
      </c>
      <c r="F127" s="92">
        <v>39741</v>
      </c>
      <c r="G127" s="32">
        <v>195.79</v>
      </c>
      <c r="H127" s="32" t="s">
        <v>602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44396</v>
      </c>
      <c r="B128" s="32" t="s">
        <v>1179</v>
      </c>
      <c r="C128" s="31" t="s">
        <v>1180</v>
      </c>
      <c r="D128" s="31" t="s">
        <v>1181</v>
      </c>
      <c r="E128" s="31" t="s">
        <v>598</v>
      </c>
      <c r="F128" s="92">
        <v>63000</v>
      </c>
      <c r="G128" s="32">
        <v>42.64</v>
      </c>
      <c r="H128" s="32" t="s">
        <v>602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44396</v>
      </c>
      <c r="B129" s="32" t="s">
        <v>1179</v>
      </c>
      <c r="C129" s="31" t="s">
        <v>1180</v>
      </c>
      <c r="D129" s="31" t="s">
        <v>1182</v>
      </c>
      <c r="E129" s="31" t="s">
        <v>598</v>
      </c>
      <c r="F129" s="92">
        <v>87000</v>
      </c>
      <c r="G129" s="32">
        <v>42.58</v>
      </c>
      <c r="H129" s="32" t="s">
        <v>602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44396</v>
      </c>
      <c r="B130" s="32" t="s">
        <v>1183</v>
      </c>
      <c r="C130" s="31" t="s">
        <v>1184</v>
      </c>
      <c r="D130" s="31" t="s">
        <v>603</v>
      </c>
      <c r="E130" s="31" t="s">
        <v>598</v>
      </c>
      <c r="F130" s="92">
        <v>212765</v>
      </c>
      <c r="G130" s="32">
        <v>87.56</v>
      </c>
      <c r="H130" s="32" t="s">
        <v>602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44396</v>
      </c>
      <c r="B131" s="32" t="s">
        <v>1183</v>
      </c>
      <c r="C131" s="31" t="s">
        <v>1184</v>
      </c>
      <c r="D131" s="31" t="s">
        <v>1006</v>
      </c>
      <c r="E131" s="31" t="s">
        <v>598</v>
      </c>
      <c r="F131" s="92">
        <v>70373</v>
      </c>
      <c r="G131" s="32">
        <v>91.47</v>
      </c>
      <c r="H131" s="32" t="s">
        <v>602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44396</v>
      </c>
      <c r="B132" s="32" t="s">
        <v>829</v>
      </c>
      <c r="C132" s="31" t="s">
        <v>1185</v>
      </c>
      <c r="D132" s="31" t="s">
        <v>1186</v>
      </c>
      <c r="E132" s="31" t="s">
        <v>598</v>
      </c>
      <c r="F132" s="92">
        <v>1000000</v>
      </c>
      <c r="G132" s="32">
        <v>402.35</v>
      </c>
      <c r="H132" s="32" t="s">
        <v>602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44396</v>
      </c>
      <c r="B133" s="32" t="s">
        <v>992</v>
      </c>
      <c r="C133" s="31" t="s">
        <v>993</v>
      </c>
      <c r="D133" s="31" t="s">
        <v>603</v>
      </c>
      <c r="E133" s="31" t="s">
        <v>598</v>
      </c>
      <c r="F133" s="92">
        <v>242142</v>
      </c>
      <c r="G133" s="32">
        <v>107.86</v>
      </c>
      <c r="H133" s="32" t="s">
        <v>602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44396</v>
      </c>
      <c r="B134" s="32" t="s">
        <v>609</v>
      </c>
      <c r="C134" s="31" t="s">
        <v>610</v>
      </c>
      <c r="D134" s="31" t="s">
        <v>600</v>
      </c>
      <c r="E134" s="31" t="s">
        <v>598</v>
      </c>
      <c r="F134" s="92">
        <v>60203</v>
      </c>
      <c r="G134" s="32">
        <v>153.22</v>
      </c>
      <c r="H134" s="32" t="s">
        <v>602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44396</v>
      </c>
      <c r="B135" s="32" t="s">
        <v>1028</v>
      </c>
      <c r="C135" s="31" t="s">
        <v>1040</v>
      </c>
      <c r="D135" s="31" t="s">
        <v>1070</v>
      </c>
      <c r="E135" s="31" t="s">
        <v>598</v>
      </c>
      <c r="F135" s="92">
        <v>4126500</v>
      </c>
      <c r="G135" s="32">
        <v>1.8</v>
      </c>
      <c r="H135" s="32" t="s">
        <v>602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44396</v>
      </c>
      <c r="B136" s="32" t="s">
        <v>1187</v>
      </c>
      <c r="C136" s="31" t="s">
        <v>1188</v>
      </c>
      <c r="D136" s="31" t="s">
        <v>1070</v>
      </c>
      <c r="E136" s="31" t="s">
        <v>598</v>
      </c>
      <c r="F136" s="92">
        <v>4899821</v>
      </c>
      <c r="G136" s="32">
        <v>3.94</v>
      </c>
      <c r="H136" s="32" t="s">
        <v>602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44396</v>
      </c>
      <c r="B137" s="32" t="s">
        <v>1135</v>
      </c>
      <c r="C137" s="31" t="s">
        <v>1189</v>
      </c>
      <c r="D137" s="31" t="s">
        <v>1190</v>
      </c>
      <c r="E137" s="31" t="s">
        <v>598</v>
      </c>
      <c r="F137" s="92">
        <v>37000000</v>
      </c>
      <c r="G137" s="32">
        <v>0.2</v>
      </c>
      <c r="H137" s="32" t="s">
        <v>602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44396</v>
      </c>
      <c r="B138" s="32" t="s">
        <v>1135</v>
      </c>
      <c r="C138" s="31" t="s">
        <v>1189</v>
      </c>
      <c r="D138" s="31" t="s">
        <v>601</v>
      </c>
      <c r="E138" s="31" t="s">
        <v>598</v>
      </c>
      <c r="F138" s="92">
        <v>19975</v>
      </c>
      <c r="G138" s="32">
        <v>0.2</v>
      </c>
      <c r="H138" s="32" t="s">
        <v>602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44396</v>
      </c>
      <c r="B139" s="32" t="s">
        <v>1046</v>
      </c>
      <c r="C139" s="31" t="s">
        <v>1047</v>
      </c>
      <c r="D139" s="31" t="s">
        <v>1191</v>
      </c>
      <c r="E139" s="31" t="s">
        <v>598</v>
      </c>
      <c r="F139" s="92">
        <v>232300</v>
      </c>
      <c r="G139" s="32">
        <v>142</v>
      </c>
      <c r="H139" s="32" t="s">
        <v>602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44396</v>
      </c>
      <c r="B140" s="32" t="s">
        <v>1192</v>
      </c>
      <c r="C140" s="31" t="s">
        <v>1193</v>
      </c>
      <c r="D140" s="31" t="s">
        <v>603</v>
      </c>
      <c r="E140" s="31" t="s">
        <v>598</v>
      </c>
      <c r="F140" s="92">
        <v>872902</v>
      </c>
      <c r="G140" s="32">
        <v>107.93</v>
      </c>
      <c r="H140" s="32" t="s">
        <v>602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44396</v>
      </c>
      <c r="B141" s="32" t="s">
        <v>1141</v>
      </c>
      <c r="C141" s="31" t="s">
        <v>1194</v>
      </c>
      <c r="D141" s="31" t="s">
        <v>1195</v>
      </c>
      <c r="E141" s="31" t="s">
        <v>598</v>
      </c>
      <c r="F141" s="92">
        <v>557294</v>
      </c>
      <c r="G141" s="32">
        <v>1.5</v>
      </c>
      <c r="H141" s="32" t="s">
        <v>602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44396</v>
      </c>
      <c r="B142" s="32" t="s">
        <v>1143</v>
      </c>
      <c r="C142" s="31" t="s">
        <v>1144</v>
      </c>
      <c r="D142" s="31" t="s">
        <v>1010</v>
      </c>
      <c r="E142" s="31" t="s">
        <v>599</v>
      </c>
      <c r="F142" s="92">
        <v>841</v>
      </c>
      <c r="G142" s="32">
        <v>27.7</v>
      </c>
      <c r="H142" s="32" t="s">
        <v>602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44396</v>
      </c>
      <c r="B143" s="32" t="s">
        <v>1143</v>
      </c>
      <c r="C143" s="31" t="s">
        <v>1144</v>
      </c>
      <c r="D143" s="31" t="s">
        <v>601</v>
      </c>
      <c r="E143" s="31" t="s">
        <v>599</v>
      </c>
      <c r="F143" s="92">
        <v>630913</v>
      </c>
      <c r="G143" s="32">
        <v>27.9</v>
      </c>
      <c r="H143" s="32" t="s">
        <v>602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44396</v>
      </c>
      <c r="B144" s="32" t="s">
        <v>1029</v>
      </c>
      <c r="C144" s="31" t="s">
        <v>1030</v>
      </c>
      <c r="D144" s="31" t="s">
        <v>603</v>
      </c>
      <c r="E144" s="31" t="s">
        <v>599</v>
      </c>
      <c r="F144" s="92">
        <v>2085123</v>
      </c>
      <c r="G144" s="32">
        <v>105.37</v>
      </c>
      <c r="H144" s="32" t="s">
        <v>602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44396</v>
      </c>
      <c r="B145" s="32" t="s">
        <v>1029</v>
      </c>
      <c r="C145" s="31" t="s">
        <v>1030</v>
      </c>
      <c r="D145" s="31" t="s">
        <v>606</v>
      </c>
      <c r="E145" s="31" t="s">
        <v>599</v>
      </c>
      <c r="F145" s="92">
        <v>1099607</v>
      </c>
      <c r="G145" s="32">
        <v>105.44</v>
      </c>
      <c r="H145" s="32" t="s">
        <v>602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44396</v>
      </c>
      <c r="B146" s="32" t="s">
        <v>315</v>
      </c>
      <c r="C146" s="31" t="s">
        <v>607</v>
      </c>
      <c r="D146" s="31" t="s">
        <v>604</v>
      </c>
      <c r="E146" s="31" t="s">
        <v>599</v>
      </c>
      <c r="F146" s="92">
        <v>615615</v>
      </c>
      <c r="G146" s="32">
        <v>1320.4</v>
      </c>
      <c r="H146" s="32" t="s">
        <v>602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44396</v>
      </c>
      <c r="B147" s="32" t="s">
        <v>315</v>
      </c>
      <c r="C147" s="31" t="s">
        <v>607</v>
      </c>
      <c r="D147" s="31" t="s">
        <v>603</v>
      </c>
      <c r="E147" s="31" t="s">
        <v>599</v>
      </c>
      <c r="F147" s="92">
        <v>798136</v>
      </c>
      <c r="G147" s="32">
        <v>1302.99</v>
      </c>
      <c r="H147" s="32" t="s">
        <v>602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44396</v>
      </c>
      <c r="B148" s="32" t="s">
        <v>315</v>
      </c>
      <c r="C148" s="31" t="s">
        <v>607</v>
      </c>
      <c r="D148" s="31" t="s">
        <v>605</v>
      </c>
      <c r="E148" s="31" t="s">
        <v>599</v>
      </c>
      <c r="F148" s="92">
        <v>253863</v>
      </c>
      <c r="G148" s="32">
        <v>1302.9000000000001</v>
      </c>
      <c r="H148" s="32" t="s">
        <v>602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44396</v>
      </c>
      <c r="B149" s="32" t="s">
        <v>315</v>
      </c>
      <c r="C149" s="31" t="s">
        <v>607</v>
      </c>
      <c r="D149" s="31" t="s">
        <v>1150</v>
      </c>
      <c r="E149" s="31" t="s">
        <v>599</v>
      </c>
      <c r="F149" s="92">
        <v>329106</v>
      </c>
      <c r="G149" s="32">
        <v>1329.34</v>
      </c>
      <c r="H149" s="32" t="s">
        <v>602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44396</v>
      </c>
      <c r="B150" s="32" t="s">
        <v>315</v>
      </c>
      <c r="C150" s="31" t="s">
        <v>607</v>
      </c>
      <c r="D150" s="31" t="s">
        <v>1149</v>
      </c>
      <c r="E150" s="31" t="s">
        <v>599</v>
      </c>
      <c r="F150" s="92">
        <v>327886</v>
      </c>
      <c r="G150" s="32">
        <v>1319.12</v>
      </c>
      <c r="H150" s="32" t="s">
        <v>602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44396</v>
      </c>
      <c r="B151" s="32" t="s">
        <v>1031</v>
      </c>
      <c r="C151" s="31" t="s">
        <v>1032</v>
      </c>
      <c r="D151" s="31" t="s">
        <v>608</v>
      </c>
      <c r="E151" s="31" t="s">
        <v>599</v>
      </c>
      <c r="F151" s="92">
        <v>73271</v>
      </c>
      <c r="G151" s="32">
        <v>711.84</v>
      </c>
      <c r="H151" s="32" t="s">
        <v>602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44396</v>
      </c>
      <c r="B152" s="32" t="s">
        <v>1011</v>
      </c>
      <c r="C152" s="31" t="s">
        <v>1012</v>
      </c>
      <c r="D152" s="31" t="s">
        <v>1041</v>
      </c>
      <c r="E152" s="31" t="s">
        <v>599</v>
      </c>
      <c r="F152" s="92">
        <v>100000</v>
      </c>
      <c r="G152" s="32">
        <v>118.8</v>
      </c>
      <c r="H152" s="32" t="s">
        <v>602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44396</v>
      </c>
      <c r="B153" s="32" t="s">
        <v>920</v>
      </c>
      <c r="C153" s="31" t="s">
        <v>1154</v>
      </c>
      <c r="D153" s="31" t="s">
        <v>603</v>
      </c>
      <c r="E153" s="31" t="s">
        <v>599</v>
      </c>
      <c r="F153" s="92">
        <v>119304</v>
      </c>
      <c r="G153" s="32">
        <v>446.41</v>
      </c>
      <c r="H153" s="32" t="s">
        <v>602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44396</v>
      </c>
      <c r="B154" s="32" t="s">
        <v>1033</v>
      </c>
      <c r="C154" s="31" t="s">
        <v>1034</v>
      </c>
      <c r="D154" s="31" t="s">
        <v>601</v>
      </c>
      <c r="E154" s="31" t="s">
        <v>599</v>
      </c>
      <c r="F154" s="92">
        <v>158136</v>
      </c>
      <c r="G154" s="32">
        <v>194.72</v>
      </c>
      <c r="H154" s="32" t="s">
        <v>602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44396</v>
      </c>
      <c r="B155" s="32" t="s">
        <v>1155</v>
      </c>
      <c r="C155" s="31" t="s">
        <v>1156</v>
      </c>
      <c r="D155" s="31" t="s">
        <v>605</v>
      </c>
      <c r="E155" s="31" t="s">
        <v>599</v>
      </c>
      <c r="F155" s="92">
        <v>507651</v>
      </c>
      <c r="G155" s="32">
        <v>1711.4</v>
      </c>
      <c r="H155" s="32" t="s">
        <v>602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44396</v>
      </c>
      <c r="B156" s="32" t="s">
        <v>415</v>
      </c>
      <c r="C156" s="31" t="s">
        <v>1035</v>
      </c>
      <c r="D156" s="31" t="s">
        <v>603</v>
      </c>
      <c r="E156" s="31" t="s">
        <v>599</v>
      </c>
      <c r="F156" s="92">
        <v>3226244</v>
      </c>
      <c r="G156" s="32">
        <v>152.47</v>
      </c>
      <c r="H156" s="32" t="s">
        <v>602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44396</v>
      </c>
      <c r="B157" s="32" t="s">
        <v>415</v>
      </c>
      <c r="C157" s="31" t="s">
        <v>1035</v>
      </c>
      <c r="D157" s="31" t="s">
        <v>604</v>
      </c>
      <c r="E157" s="31" t="s">
        <v>599</v>
      </c>
      <c r="F157" s="92">
        <v>3768515</v>
      </c>
      <c r="G157" s="32">
        <v>153.22999999999999</v>
      </c>
      <c r="H157" s="32" t="s">
        <v>602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44396</v>
      </c>
      <c r="B158" s="32" t="s">
        <v>437</v>
      </c>
      <c r="C158" s="31" t="s">
        <v>991</v>
      </c>
      <c r="D158" s="31" t="s">
        <v>604</v>
      </c>
      <c r="E158" s="31" t="s">
        <v>599</v>
      </c>
      <c r="F158" s="92">
        <v>388749</v>
      </c>
      <c r="G158" s="32">
        <v>1027.43</v>
      </c>
      <c r="H158" s="32" t="s">
        <v>602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44396</v>
      </c>
      <c r="B159" s="32" t="s">
        <v>437</v>
      </c>
      <c r="C159" s="31" t="s">
        <v>991</v>
      </c>
      <c r="D159" s="31" t="s">
        <v>603</v>
      </c>
      <c r="E159" s="31" t="s">
        <v>599</v>
      </c>
      <c r="F159" s="92">
        <v>734955</v>
      </c>
      <c r="G159" s="32">
        <v>1030.83</v>
      </c>
      <c r="H159" s="32" t="s">
        <v>602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44396</v>
      </c>
      <c r="B160" s="32" t="s">
        <v>437</v>
      </c>
      <c r="C160" s="31" t="s">
        <v>991</v>
      </c>
      <c r="D160" s="31" t="s">
        <v>1103</v>
      </c>
      <c r="E160" s="31" t="s">
        <v>599</v>
      </c>
      <c r="F160" s="92">
        <v>885692</v>
      </c>
      <c r="G160" s="32">
        <v>1041.1500000000001</v>
      </c>
      <c r="H160" s="32" t="s">
        <v>602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44396</v>
      </c>
      <c r="B161" s="32" t="s">
        <v>1158</v>
      </c>
      <c r="C161" s="31" t="s">
        <v>1159</v>
      </c>
      <c r="D161" s="31" t="s">
        <v>604</v>
      </c>
      <c r="E161" s="31" t="s">
        <v>599</v>
      </c>
      <c r="F161" s="92">
        <v>179026</v>
      </c>
      <c r="G161" s="32">
        <v>222</v>
      </c>
      <c r="H161" s="32" t="s">
        <v>602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44396</v>
      </c>
      <c r="B162" s="32" t="s">
        <v>1158</v>
      </c>
      <c r="C162" s="31" t="s">
        <v>1159</v>
      </c>
      <c r="D162" s="31" t="s">
        <v>603</v>
      </c>
      <c r="E162" s="31" t="s">
        <v>599</v>
      </c>
      <c r="F162" s="92">
        <v>161880</v>
      </c>
      <c r="G162" s="32">
        <v>221.65</v>
      </c>
      <c r="H162" s="32" t="s">
        <v>602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44396</v>
      </c>
      <c r="B163" s="32" t="s">
        <v>471</v>
      </c>
      <c r="C163" s="31" t="s">
        <v>1161</v>
      </c>
      <c r="D163" s="31" t="s">
        <v>603</v>
      </c>
      <c r="E163" s="31" t="s">
        <v>599</v>
      </c>
      <c r="F163" s="92">
        <v>259988</v>
      </c>
      <c r="G163" s="32">
        <v>1782.34</v>
      </c>
      <c r="H163" s="32" t="s">
        <v>602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44396</v>
      </c>
      <c r="B164" s="32" t="s">
        <v>1196</v>
      </c>
      <c r="C164" s="31" t="s">
        <v>1197</v>
      </c>
      <c r="D164" s="31" t="s">
        <v>1198</v>
      </c>
      <c r="E164" s="31" t="s">
        <v>599</v>
      </c>
      <c r="F164" s="92">
        <v>139661</v>
      </c>
      <c r="G164" s="32">
        <v>12.1</v>
      </c>
      <c r="H164" s="32" t="s">
        <v>602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44396</v>
      </c>
      <c r="B165" s="32" t="s">
        <v>1199</v>
      </c>
      <c r="C165" s="31" t="s">
        <v>1200</v>
      </c>
      <c r="D165" s="31" t="s">
        <v>1201</v>
      </c>
      <c r="E165" s="31" t="s">
        <v>599</v>
      </c>
      <c r="F165" s="92">
        <v>200000</v>
      </c>
      <c r="G165" s="32">
        <v>62.21</v>
      </c>
      <c r="H165" s="32" t="s">
        <v>602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44396</v>
      </c>
      <c r="B166" s="32" t="s">
        <v>1165</v>
      </c>
      <c r="C166" s="31" t="s">
        <v>1166</v>
      </c>
      <c r="D166" s="31" t="s">
        <v>1167</v>
      </c>
      <c r="E166" s="31" t="s">
        <v>599</v>
      </c>
      <c r="F166" s="92">
        <v>250000</v>
      </c>
      <c r="G166" s="32">
        <v>136.91</v>
      </c>
      <c r="H166" s="32" t="s">
        <v>602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44396</v>
      </c>
      <c r="B167" s="32" t="s">
        <v>1168</v>
      </c>
      <c r="C167" s="31" t="s">
        <v>1169</v>
      </c>
      <c r="D167" s="31" t="s">
        <v>1070</v>
      </c>
      <c r="E167" s="31" t="s">
        <v>599</v>
      </c>
      <c r="F167" s="92">
        <v>1491480</v>
      </c>
      <c r="G167" s="32">
        <v>3.2</v>
      </c>
      <c r="H167" s="32" t="s">
        <v>602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44396</v>
      </c>
      <c r="B168" s="32" t="s">
        <v>1168</v>
      </c>
      <c r="C168" s="31" t="s">
        <v>1169</v>
      </c>
      <c r="D168" s="31" t="s">
        <v>1202</v>
      </c>
      <c r="E168" s="31" t="s">
        <v>599</v>
      </c>
      <c r="F168" s="92">
        <v>5618604</v>
      </c>
      <c r="G168" s="32">
        <v>3.32</v>
      </c>
      <c r="H168" s="32" t="s">
        <v>602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>
        <v>44396</v>
      </c>
      <c r="B169" s="32" t="s">
        <v>1168</v>
      </c>
      <c r="C169" s="31" t="s">
        <v>1169</v>
      </c>
      <c r="D169" s="31" t="s">
        <v>1173</v>
      </c>
      <c r="E169" s="31" t="s">
        <v>599</v>
      </c>
      <c r="F169" s="92">
        <v>100000</v>
      </c>
      <c r="G169" s="32">
        <v>3.3</v>
      </c>
      <c r="H169" s="32" t="s">
        <v>602</v>
      </c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>
        <v>44396</v>
      </c>
      <c r="B170" s="32" t="s">
        <v>1168</v>
      </c>
      <c r="C170" s="31" t="s">
        <v>1169</v>
      </c>
      <c r="D170" s="31" t="s">
        <v>1171</v>
      </c>
      <c r="E170" s="31" t="s">
        <v>599</v>
      </c>
      <c r="F170" s="92">
        <v>1874726</v>
      </c>
      <c r="G170" s="32">
        <v>3.49</v>
      </c>
      <c r="H170" s="32" t="s">
        <v>602</v>
      </c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>
        <v>44396</v>
      </c>
      <c r="B171" s="32" t="s">
        <v>1168</v>
      </c>
      <c r="C171" s="31" t="s">
        <v>1169</v>
      </c>
      <c r="D171" s="31" t="s">
        <v>601</v>
      </c>
      <c r="E171" s="31" t="s">
        <v>599</v>
      </c>
      <c r="F171" s="92">
        <v>2000017</v>
      </c>
      <c r="G171" s="32">
        <v>3.35</v>
      </c>
      <c r="H171" s="32" t="s">
        <v>602</v>
      </c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>
        <v>44396</v>
      </c>
      <c r="B172" s="32" t="s">
        <v>1168</v>
      </c>
      <c r="C172" s="31" t="s">
        <v>1169</v>
      </c>
      <c r="D172" s="31" t="s">
        <v>1203</v>
      </c>
      <c r="E172" s="31" t="s">
        <v>599</v>
      </c>
      <c r="F172" s="92">
        <v>12500000</v>
      </c>
      <c r="G172" s="32">
        <v>3.3</v>
      </c>
      <c r="H172" s="32" t="s">
        <v>602</v>
      </c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>
        <v>44396</v>
      </c>
      <c r="B173" s="32" t="s">
        <v>1168</v>
      </c>
      <c r="C173" s="31" t="s">
        <v>1169</v>
      </c>
      <c r="D173" s="31" t="s">
        <v>1172</v>
      </c>
      <c r="E173" s="31" t="s">
        <v>599</v>
      </c>
      <c r="F173" s="92">
        <v>13500000</v>
      </c>
      <c r="G173" s="32">
        <v>3.2</v>
      </c>
      <c r="H173" s="32" t="s">
        <v>602</v>
      </c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>
        <v>44396</v>
      </c>
      <c r="B174" s="32" t="s">
        <v>1168</v>
      </c>
      <c r="C174" s="31" t="s">
        <v>1169</v>
      </c>
      <c r="D174" s="31" t="s">
        <v>1170</v>
      </c>
      <c r="E174" s="31" t="s">
        <v>599</v>
      </c>
      <c r="F174" s="92">
        <v>2000000</v>
      </c>
      <c r="G174" s="32">
        <v>3.5</v>
      </c>
      <c r="H174" s="32" t="s">
        <v>602</v>
      </c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>
        <v>44396</v>
      </c>
      <c r="B175" s="32" t="s">
        <v>1038</v>
      </c>
      <c r="C175" s="31" t="s">
        <v>1039</v>
      </c>
      <c r="D175" s="31" t="s">
        <v>605</v>
      </c>
      <c r="E175" s="31" t="s">
        <v>599</v>
      </c>
      <c r="F175" s="92">
        <v>130504</v>
      </c>
      <c r="G175" s="32">
        <v>94.34</v>
      </c>
      <c r="H175" s="32" t="s">
        <v>602</v>
      </c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>
        <v>44396</v>
      </c>
      <c r="B176" s="32" t="s">
        <v>1038</v>
      </c>
      <c r="C176" s="31" t="s">
        <v>1039</v>
      </c>
      <c r="D176" s="31" t="s">
        <v>603</v>
      </c>
      <c r="E176" s="31" t="s">
        <v>599</v>
      </c>
      <c r="F176" s="92">
        <v>475020</v>
      </c>
      <c r="G176" s="32">
        <v>94.97</v>
      </c>
      <c r="H176" s="32" t="s">
        <v>602</v>
      </c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>
        <v>44396</v>
      </c>
      <c r="B177" s="32" t="s">
        <v>1176</v>
      </c>
      <c r="C177" s="31" t="s">
        <v>1177</v>
      </c>
      <c r="D177" s="31" t="s">
        <v>1178</v>
      </c>
      <c r="E177" s="31" t="s">
        <v>599</v>
      </c>
      <c r="F177" s="92">
        <v>42641</v>
      </c>
      <c r="G177" s="32">
        <v>198.08</v>
      </c>
      <c r="H177" s="32" t="s">
        <v>602</v>
      </c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>
        <v>44396</v>
      </c>
      <c r="B178" s="32" t="s">
        <v>1179</v>
      </c>
      <c r="C178" s="31" t="s">
        <v>1180</v>
      </c>
      <c r="D178" s="31" t="s">
        <v>1204</v>
      </c>
      <c r="E178" s="31" t="s">
        <v>599</v>
      </c>
      <c r="F178" s="92">
        <v>60000</v>
      </c>
      <c r="G178" s="32">
        <v>42.65</v>
      </c>
      <c r="H178" s="32" t="s">
        <v>602</v>
      </c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>
        <v>44396</v>
      </c>
      <c r="B179" s="32" t="s">
        <v>1179</v>
      </c>
      <c r="C179" s="31" t="s">
        <v>1180</v>
      </c>
      <c r="D179" s="31" t="s">
        <v>1205</v>
      </c>
      <c r="E179" s="31" t="s">
        <v>599</v>
      </c>
      <c r="F179" s="92">
        <v>90000</v>
      </c>
      <c r="G179" s="32">
        <v>42.58</v>
      </c>
      <c r="H179" s="32" t="s">
        <v>602</v>
      </c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>
        <v>44396</v>
      </c>
      <c r="B180" s="32" t="s">
        <v>1042</v>
      </c>
      <c r="C180" s="31" t="s">
        <v>1043</v>
      </c>
      <c r="D180" s="31" t="s">
        <v>1044</v>
      </c>
      <c r="E180" s="31" t="s">
        <v>599</v>
      </c>
      <c r="F180" s="92">
        <v>142411</v>
      </c>
      <c r="G180" s="32">
        <v>80.069999999999993</v>
      </c>
      <c r="H180" s="32" t="s">
        <v>602</v>
      </c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>
        <v>44396</v>
      </c>
      <c r="B181" s="32" t="s">
        <v>1183</v>
      </c>
      <c r="C181" s="31" t="s">
        <v>1184</v>
      </c>
      <c r="D181" s="31" t="s">
        <v>1006</v>
      </c>
      <c r="E181" s="31" t="s">
        <v>599</v>
      </c>
      <c r="F181" s="92">
        <v>66373</v>
      </c>
      <c r="G181" s="32">
        <v>91.5</v>
      </c>
      <c r="H181" s="32" t="s">
        <v>602</v>
      </c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>
        <v>44396</v>
      </c>
      <c r="B182" s="32" t="s">
        <v>1183</v>
      </c>
      <c r="C182" s="31" t="s">
        <v>1184</v>
      </c>
      <c r="D182" s="31" t="s">
        <v>603</v>
      </c>
      <c r="E182" s="31" t="s">
        <v>599</v>
      </c>
      <c r="F182" s="92">
        <v>212765</v>
      </c>
      <c r="G182" s="32">
        <v>87.64</v>
      </c>
      <c r="H182" s="32" t="s">
        <v>602</v>
      </c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>
        <v>44396</v>
      </c>
      <c r="B183" s="32" t="s">
        <v>829</v>
      </c>
      <c r="C183" s="31" t="s">
        <v>1185</v>
      </c>
      <c r="D183" s="31" t="s">
        <v>1206</v>
      </c>
      <c r="E183" s="31" t="s">
        <v>599</v>
      </c>
      <c r="F183" s="92">
        <v>1000000</v>
      </c>
      <c r="G183" s="32">
        <v>402.35</v>
      </c>
      <c r="H183" s="32" t="s">
        <v>602</v>
      </c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>
        <v>44396</v>
      </c>
      <c r="B184" s="32" t="s">
        <v>992</v>
      </c>
      <c r="C184" s="31" t="s">
        <v>993</v>
      </c>
      <c r="D184" s="31" t="s">
        <v>603</v>
      </c>
      <c r="E184" s="31" t="s">
        <v>599</v>
      </c>
      <c r="F184" s="92">
        <v>242142</v>
      </c>
      <c r="G184" s="32">
        <v>107.91</v>
      </c>
      <c r="H184" s="32" t="s">
        <v>602</v>
      </c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>
        <v>44396</v>
      </c>
      <c r="B185" s="32" t="s">
        <v>1207</v>
      </c>
      <c r="C185" s="31" t="s">
        <v>1208</v>
      </c>
      <c r="D185" s="31" t="s">
        <v>1209</v>
      </c>
      <c r="E185" s="31" t="s">
        <v>599</v>
      </c>
      <c r="F185" s="92">
        <v>15316000</v>
      </c>
      <c r="G185" s="32">
        <v>2.08</v>
      </c>
      <c r="H185" s="32" t="s">
        <v>602</v>
      </c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>
        <v>44396</v>
      </c>
      <c r="B186" s="32" t="s">
        <v>609</v>
      </c>
      <c r="C186" s="31" t="s">
        <v>610</v>
      </c>
      <c r="D186" s="31" t="s">
        <v>600</v>
      </c>
      <c r="E186" s="31" t="s">
        <v>599</v>
      </c>
      <c r="F186" s="92">
        <v>60203</v>
      </c>
      <c r="G186" s="32">
        <v>152.69999999999999</v>
      </c>
      <c r="H186" s="32" t="s">
        <v>602</v>
      </c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>
        <v>44396</v>
      </c>
      <c r="B187" s="32" t="s">
        <v>609</v>
      </c>
      <c r="C187" s="31" t="s">
        <v>610</v>
      </c>
      <c r="D187" s="31" t="s">
        <v>1045</v>
      </c>
      <c r="E187" s="31" t="s">
        <v>599</v>
      </c>
      <c r="F187" s="92">
        <v>75000</v>
      </c>
      <c r="G187" s="32">
        <v>151.03</v>
      </c>
      <c r="H187" s="32" t="s">
        <v>602</v>
      </c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>
        <v>44396</v>
      </c>
      <c r="B188" s="32" t="s">
        <v>1028</v>
      </c>
      <c r="C188" s="31" t="s">
        <v>1040</v>
      </c>
      <c r="D188" s="31" t="s">
        <v>1070</v>
      </c>
      <c r="E188" s="31" t="s">
        <v>599</v>
      </c>
      <c r="F188" s="92">
        <v>3817000</v>
      </c>
      <c r="G188" s="32">
        <v>1.89</v>
      </c>
      <c r="H188" s="32" t="s">
        <v>602</v>
      </c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>
        <v>44396</v>
      </c>
      <c r="B189" s="32" t="s">
        <v>1028</v>
      </c>
      <c r="C189" s="31" t="s">
        <v>1040</v>
      </c>
      <c r="D189" s="31" t="s">
        <v>601</v>
      </c>
      <c r="E189" s="31" t="s">
        <v>599</v>
      </c>
      <c r="F189" s="92">
        <v>7000000</v>
      </c>
      <c r="G189" s="32">
        <v>1.8</v>
      </c>
      <c r="H189" s="32" t="s">
        <v>602</v>
      </c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>
        <v>44396</v>
      </c>
      <c r="B190" s="32" t="s">
        <v>1187</v>
      </c>
      <c r="C190" s="31" t="s">
        <v>1188</v>
      </c>
      <c r="D190" s="31" t="s">
        <v>1070</v>
      </c>
      <c r="E190" s="31" t="s">
        <v>599</v>
      </c>
      <c r="F190" s="92">
        <v>7815382</v>
      </c>
      <c r="G190" s="32">
        <v>3.95</v>
      </c>
      <c r="H190" s="32" t="s">
        <v>602</v>
      </c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>
        <v>44396</v>
      </c>
      <c r="B191" s="32" t="s">
        <v>1135</v>
      </c>
      <c r="C191" s="31" t="s">
        <v>1189</v>
      </c>
      <c r="D191" s="31" t="s">
        <v>601</v>
      </c>
      <c r="E191" s="31" t="s">
        <v>599</v>
      </c>
      <c r="F191" s="92">
        <v>19600000</v>
      </c>
      <c r="G191" s="32">
        <v>0.25</v>
      </c>
      <c r="H191" s="32" t="s">
        <v>602</v>
      </c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>
        <v>44396</v>
      </c>
      <c r="B192" s="32" t="s">
        <v>1135</v>
      </c>
      <c r="C192" s="31" t="s">
        <v>1189</v>
      </c>
      <c r="D192" s="31" t="s">
        <v>1210</v>
      </c>
      <c r="E192" s="31" t="s">
        <v>599</v>
      </c>
      <c r="F192" s="92">
        <v>27500000</v>
      </c>
      <c r="G192" s="32">
        <v>0.2</v>
      </c>
      <c r="H192" s="32" t="s">
        <v>602</v>
      </c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>
        <v>44396</v>
      </c>
      <c r="B193" s="32" t="s">
        <v>1046</v>
      </c>
      <c r="C193" s="31" t="s">
        <v>1047</v>
      </c>
      <c r="D193" s="31" t="s">
        <v>1211</v>
      </c>
      <c r="E193" s="31" t="s">
        <v>599</v>
      </c>
      <c r="F193" s="92">
        <v>196000</v>
      </c>
      <c r="G193" s="32">
        <v>142.01</v>
      </c>
      <c r="H193" s="32" t="s">
        <v>602</v>
      </c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>
        <v>44396</v>
      </c>
      <c r="B194" s="32" t="s">
        <v>1192</v>
      </c>
      <c r="C194" s="31" t="s">
        <v>1193</v>
      </c>
      <c r="D194" s="31" t="s">
        <v>603</v>
      </c>
      <c r="E194" s="31" t="s">
        <v>599</v>
      </c>
      <c r="F194" s="92">
        <v>872902</v>
      </c>
      <c r="G194" s="32">
        <v>108.18</v>
      </c>
      <c r="H194" s="32" t="s">
        <v>602</v>
      </c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>
        <v>44396</v>
      </c>
      <c r="B195" s="32" t="s">
        <v>1141</v>
      </c>
      <c r="C195" s="31" t="s">
        <v>1194</v>
      </c>
      <c r="D195" s="31" t="s">
        <v>1142</v>
      </c>
      <c r="E195" s="31" t="s">
        <v>599</v>
      </c>
      <c r="F195" s="92">
        <v>500000</v>
      </c>
      <c r="G195" s="32">
        <v>1.5</v>
      </c>
      <c r="H195" s="32" t="s">
        <v>602</v>
      </c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6"/>
  <sheetViews>
    <sheetView zoomScale="85" zoomScaleNormal="85" workbookViewId="0">
      <selection activeCell="K10" sqref="K1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611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44397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612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613</v>
      </c>
      <c r="E9" s="102" t="s">
        <v>614</v>
      </c>
      <c r="F9" s="102" t="s">
        <v>615</v>
      </c>
      <c r="G9" s="102" t="s">
        <v>616</v>
      </c>
      <c r="H9" s="102" t="s">
        <v>617</v>
      </c>
      <c r="I9" s="102" t="s">
        <v>618</v>
      </c>
      <c r="J9" s="101" t="s">
        <v>619</v>
      </c>
      <c r="K9" s="102" t="s">
        <v>620</v>
      </c>
      <c r="L9" s="104" t="s">
        <v>621</v>
      </c>
      <c r="M9" s="104" t="s">
        <v>622</v>
      </c>
      <c r="N9" s="102" t="s">
        <v>623</v>
      </c>
      <c r="O9" s="103" t="s">
        <v>624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16">
        <v>1</v>
      </c>
      <c r="B10" s="117">
        <v>44291</v>
      </c>
      <c r="C10" s="118"/>
      <c r="D10" s="119" t="s">
        <v>118</v>
      </c>
      <c r="E10" s="120" t="s">
        <v>625</v>
      </c>
      <c r="F10" s="116">
        <v>1463.5</v>
      </c>
      <c r="G10" s="116">
        <v>1370</v>
      </c>
      <c r="H10" s="120">
        <f>1505.75</f>
        <v>1505.75</v>
      </c>
      <c r="I10" s="121" t="s">
        <v>626</v>
      </c>
      <c r="J10" s="122" t="s">
        <v>1059</v>
      </c>
      <c r="K10" s="123">
        <f t="shared" ref="K10:K12" si="0">H10-F10</f>
        <v>42.25</v>
      </c>
      <c r="L10" s="124">
        <f t="shared" ref="L10:L12" si="1">(F10*-0.8)/100</f>
        <v>-11.708</v>
      </c>
      <c r="M10" s="125">
        <f t="shared" ref="M10:M12" si="2">(K10+L10)/F10</f>
        <v>2.086914929962419E-2</v>
      </c>
      <c r="N10" s="122" t="s">
        <v>627</v>
      </c>
      <c r="O10" s="126">
        <v>44396</v>
      </c>
      <c r="P10" s="115"/>
      <c r="Q10" s="1"/>
      <c r="R10" s="1" t="s">
        <v>628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16">
        <v>2</v>
      </c>
      <c r="B11" s="117">
        <v>44342</v>
      </c>
      <c r="C11" s="118"/>
      <c r="D11" s="119" t="s">
        <v>426</v>
      </c>
      <c r="E11" s="120" t="s">
        <v>629</v>
      </c>
      <c r="F11" s="116">
        <v>2840</v>
      </c>
      <c r="G11" s="116">
        <v>2650</v>
      </c>
      <c r="H11" s="120">
        <v>2970</v>
      </c>
      <c r="I11" s="121" t="s">
        <v>630</v>
      </c>
      <c r="J11" s="122" t="s">
        <v>631</v>
      </c>
      <c r="K11" s="123">
        <f t="shared" si="0"/>
        <v>130</v>
      </c>
      <c r="L11" s="124">
        <f t="shared" si="1"/>
        <v>-22.72</v>
      </c>
      <c r="M11" s="125">
        <f t="shared" si="2"/>
        <v>3.7774647887323945E-2</v>
      </c>
      <c r="N11" s="122" t="s">
        <v>627</v>
      </c>
      <c r="O11" s="126">
        <v>44383</v>
      </c>
      <c r="P11" s="115"/>
      <c r="Q11" s="1"/>
      <c r="R11" s="1" t="s">
        <v>628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5">
        <v>3</v>
      </c>
      <c r="B12" s="106">
        <v>44343</v>
      </c>
      <c r="C12" s="107"/>
      <c r="D12" s="108" t="s">
        <v>76</v>
      </c>
      <c r="E12" s="109" t="s">
        <v>629</v>
      </c>
      <c r="F12" s="105">
        <v>522.5</v>
      </c>
      <c r="G12" s="105">
        <v>488</v>
      </c>
      <c r="H12" s="105">
        <v>544</v>
      </c>
      <c r="I12" s="110" t="s">
        <v>632</v>
      </c>
      <c r="J12" s="111" t="s">
        <v>633</v>
      </c>
      <c r="K12" s="111">
        <f t="shared" si="0"/>
        <v>21.5</v>
      </c>
      <c r="L12" s="112">
        <f t="shared" si="1"/>
        <v>-4.18</v>
      </c>
      <c r="M12" s="113">
        <f t="shared" si="2"/>
        <v>3.3148325358851677E-2</v>
      </c>
      <c r="N12" s="111" t="s">
        <v>627</v>
      </c>
      <c r="O12" s="114">
        <v>44355</v>
      </c>
      <c r="P12" s="115"/>
      <c r="Q12" s="1"/>
      <c r="R12" s="1" t="s">
        <v>628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7">
        <v>4</v>
      </c>
      <c r="B13" s="128">
        <v>44348</v>
      </c>
      <c r="C13" s="129"/>
      <c r="D13" s="130" t="s">
        <v>120</v>
      </c>
      <c r="E13" s="131" t="s">
        <v>629</v>
      </c>
      <c r="F13" s="127" t="s">
        <v>634</v>
      </c>
      <c r="G13" s="127">
        <v>2790</v>
      </c>
      <c r="H13" s="131"/>
      <c r="I13" s="132" t="s">
        <v>635</v>
      </c>
      <c r="J13" s="133" t="s">
        <v>636</v>
      </c>
      <c r="K13" s="133"/>
      <c r="L13" s="134"/>
      <c r="M13" s="135"/>
      <c r="N13" s="133"/>
      <c r="O13" s="136"/>
      <c r="P13" s="115"/>
      <c r="Q13" s="1"/>
      <c r="R13" s="1" t="s">
        <v>628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16">
        <v>5</v>
      </c>
      <c r="B14" s="117">
        <v>44350</v>
      </c>
      <c r="C14" s="118"/>
      <c r="D14" s="119" t="s">
        <v>404</v>
      </c>
      <c r="E14" s="120" t="s">
        <v>625</v>
      </c>
      <c r="F14" s="116">
        <v>292</v>
      </c>
      <c r="G14" s="116">
        <v>275</v>
      </c>
      <c r="H14" s="120">
        <v>315</v>
      </c>
      <c r="I14" s="121" t="s">
        <v>637</v>
      </c>
      <c r="J14" s="122" t="s">
        <v>638</v>
      </c>
      <c r="K14" s="123">
        <f>H14-F14</f>
        <v>23</v>
      </c>
      <c r="L14" s="124">
        <f>(F14*-0.8)/100</f>
        <v>-2.3360000000000003</v>
      </c>
      <c r="M14" s="125">
        <f>(K14+L14)/F14</f>
        <v>7.0767123287671235E-2</v>
      </c>
      <c r="N14" s="122" t="s">
        <v>627</v>
      </c>
      <c r="O14" s="126">
        <v>44390</v>
      </c>
      <c r="P14" s="115"/>
      <c r="Q14" s="1"/>
      <c r="R14" s="1" t="s">
        <v>628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7">
        <v>6</v>
      </c>
      <c r="B15" s="128">
        <v>44357</v>
      </c>
      <c r="C15" s="129"/>
      <c r="D15" s="130" t="s">
        <v>82</v>
      </c>
      <c r="E15" s="131" t="s">
        <v>629</v>
      </c>
      <c r="F15" s="127" t="s">
        <v>639</v>
      </c>
      <c r="G15" s="127">
        <v>3345</v>
      </c>
      <c r="H15" s="131"/>
      <c r="I15" s="132" t="s">
        <v>640</v>
      </c>
      <c r="J15" s="133" t="s">
        <v>636</v>
      </c>
      <c r="K15" s="133"/>
      <c r="L15" s="134"/>
      <c r="M15" s="135"/>
      <c r="N15" s="133"/>
      <c r="O15" s="136"/>
      <c r="P15" s="115"/>
      <c r="Q15" s="1"/>
      <c r="R15" s="1" t="s">
        <v>628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16">
        <v>7</v>
      </c>
      <c r="B16" s="117">
        <v>44362</v>
      </c>
      <c r="C16" s="118"/>
      <c r="D16" s="119" t="s">
        <v>493</v>
      </c>
      <c r="E16" s="120" t="s">
        <v>629</v>
      </c>
      <c r="F16" s="116">
        <v>131</v>
      </c>
      <c r="G16" s="116">
        <v>123</v>
      </c>
      <c r="H16" s="120">
        <v>141</v>
      </c>
      <c r="I16" s="121">
        <v>150</v>
      </c>
      <c r="J16" s="122" t="s">
        <v>641</v>
      </c>
      <c r="K16" s="123">
        <f>H16-F16</f>
        <v>10</v>
      </c>
      <c r="L16" s="124">
        <f>(F16*-0.8)/100</f>
        <v>-1.048</v>
      </c>
      <c r="M16" s="125">
        <f>(K16+L16)/F16</f>
        <v>6.8335877862595415E-2</v>
      </c>
      <c r="N16" s="122" t="s">
        <v>627</v>
      </c>
      <c r="O16" s="126">
        <v>44383</v>
      </c>
      <c r="P16" s="115"/>
      <c r="Q16" s="1"/>
      <c r="R16" s="1" t="s">
        <v>642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7">
        <v>8</v>
      </c>
      <c r="B17" s="128">
        <v>44363</v>
      </c>
      <c r="C17" s="129"/>
      <c r="D17" s="130" t="s">
        <v>102</v>
      </c>
      <c r="E17" s="131" t="s">
        <v>629</v>
      </c>
      <c r="F17" s="127" t="s">
        <v>643</v>
      </c>
      <c r="G17" s="127">
        <v>1119</v>
      </c>
      <c r="H17" s="131"/>
      <c r="I17" s="132" t="s">
        <v>644</v>
      </c>
      <c r="J17" s="133" t="s">
        <v>636</v>
      </c>
      <c r="K17" s="133"/>
      <c r="L17" s="134"/>
      <c r="M17" s="135"/>
      <c r="N17" s="133"/>
      <c r="O17" s="136"/>
      <c r="P17" s="115"/>
      <c r="Q17" s="1"/>
      <c r="R17" s="1" t="s">
        <v>628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64">
        <v>9</v>
      </c>
      <c r="B18" s="365">
        <v>44382</v>
      </c>
      <c r="C18" s="366"/>
      <c r="D18" s="367" t="s">
        <v>351</v>
      </c>
      <c r="E18" s="368" t="s">
        <v>629</v>
      </c>
      <c r="F18" s="369">
        <v>855</v>
      </c>
      <c r="G18" s="369">
        <v>795</v>
      </c>
      <c r="H18" s="368">
        <v>905</v>
      </c>
      <c r="I18" s="370" t="s">
        <v>645</v>
      </c>
      <c r="J18" s="122" t="s">
        <v>994</v>
      </c>
      <c r="K18" s="123">
        <f>H18-F18</f>
        <v>50</v>
      </c>
      <c r="L18" s="124">
        <f>(F18*-0.8)/100</f>
        <v>-6.84</v>
      </c>
      <c r="M18" s="125">
        <f>(K18+L18)/F18</f>
        <v>5.0479532163742687E-2</v>
      </c>
      <c r="N18" s="122" t="s">
        <v>627</v>
      </c>
      <c r="O18" s="126">
        <v>44392</v>
      </c>
      <c r="P18" s="115"/>
      <c r="Q18" s="1"/>
      <c r="R18" s="1" t="s">
        <v>642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64">
        <v>10</v>
      </c>
      <c r="B19" s="365">
        <v>44384</v>
      </c>
      <c r="C19" s="366"/>
      <c r="D19" s="367" t="s">
        <v>170</v>
      </c>
      <c r="E19" s="368" t="s">
        <v>629</v>
      </c>
      <c r="F19" s="369">
        <v>166</v>
      </c>
      <c r="G19" s="369">
        <v>157</v>
      </c>
      <c r="H19" s="368">
        <v>176.5</v>
      </c>
      <c r="I19" s="370" t="s">
        <v>646</v>
      </c>
      <c r="J19" s="122" t="s">
        <v>981</v>
      </c>
      <c r="K19" s="123">
        <f>H19-F19</f>
        <v>10.5</v>
      </c>
      <c r="L19" s="124">
        <f>(F19*-0.8)/100</f>
        <v>-1.3280000000000001</v>
      </c>
      <c r="M19" s="125">
        <f>(K19+L19)/F19</f>
        <v>5.5253012048192773E-2</v>
      </c>
      <c r="N19" s="122" t="s">
        <v>627</v>
      </c>
      <c r="O19" s="126">
        <v>44391</v>
      </c>
      <c r="P19" s="115"/>
      <c r="Q19" s="1"/>
      <c r="R19" s="1" t="s">
        <v>628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37">
        <v>11</v>
      </c>
      <c r="B20" s="128">
        <v>44384</v>
      </c>
      <c r="C20" s="138"/>
      <c r="D20" s="130" t="s">
        <v>40</v>
      </c>
      <c r="E20" s="131" t="s">
        <v>629</v>
      </c>
      <c r="F20" s="127" t="s">
        <v>647</v>
      </c>
      <c r="G20" s="127">
        <v>814</v>
      </c>
      <c r="H20" s="131"/>
      <c r="I20" s="132" t="s">
        <v>648</v>
      </c>
      <c r="J20" s="133" t="s">
        <v>636</v>
      </c>
      <c r="K20" s="133"/>
      <c r="L20" s="134"/>
      <c r="M20" s="135"/>
      <c r="N20" s="133"/>
      <c r="O20" s="136"/>
      <c r="P20" s="115"/>
      <c r="Q20" s="1"/>
      <c r="R20" s="1" t="s">
        <v>628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37">
        <v>12</v>
      </c>
      <c r="B21" s="128">
        <v>44385</v>
      </c>
      <c r="C21" s="138"/>
      <c r="D21" s="130" t="s">
        <v>585</v>
      </c>
      <c r="E21" s="131" t="s">
        <v>629</v>
      </c>
      <c r="F21" s="127" t="s">
        <v>649</v>
      </c>
      <c r="G21" s="127">
        <v>2060</v>
      </c>
      <c r="H21" s="131"/>
      <c r="I21" s="132">
        <v>2500</v>
      </c>
      <c r="J21" s="133" t="s">
        <v>636</v>
      </c>
      <c r="K21" s="133"/>
      <c r="L21" s="134"/>
      <c r="M21" s="135"/>
      <c r="N21" s="133"/>
      <c r="O21" s="136"/>
      <c r="P21" s="115"/>
      <c r="Q21" s="1"/>
      <c r="R21" s="1" t="s">
        <v>642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37">
        <v>13</v>
      </c>
      <c r="B22" s="128">
        <v>44385</v>
      </c>
      <c r="C22" s="138"/>
      <c r="D22" s="130" t="s">
        <v>155</v>
      </c>
      <c r="E22" s="131" t="s">
        <v>629</v>
      </c>
      <c r="F22" s="127" t="s">
        <v>650</v>
      </c>
      <c r="G22" s="127">
        <v>6950</v>
      </c>
      <c r="H22" s="131"/>
      <c r="I22" s="132" t="s">
        <v>651</v>
      </c>
      <c r="J22" s="133" t="s">
        <v>636</v>
      </c>
      <c r="K22" s="133"/>
      <c r="L22" s="134"/>
      <c r="M22" s="135"/>
      <c r="N22" s="133"/>
      <c r="O22" s="136"/>
      <c r="P22" s="115"/>
      <c r="Q22" s="1"/>
      <c r="R22" s="1" t="s">
        <v>628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37">
        <v>14</v>
      </c>
      <c r="B23" s="128">
        <v>44396</v>
      </c>
      <c r="C23" s="138"/>
      <c r="D23" s="130" t="s">
        <v>131</v>
      </c>
      <c r="E23" s="131" t="s">
        <v>629</v>
      </c>
      <c r="F23" s="127" t="s">
        <v>1057</v>
      </c>
      <c r="G23" s="127">
        <v>510</v>
      </c>
      <c r="H23" s="131"/>
      <c r="I23" s="132" t="s">
        <v>1058</v>
      </c>
      <c r="J23" s="133" t="s">
        <v>636</v>
      </c>
      <c r="K23" s="133"/>
      <c r="L23" s="134"/>
      <c r="M23" s="135"/>
      <c r="N23" s="133"/>
      <c r="O23" s="136"/>
      <c r="P23" s="1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37"/>
      <c r="B24" s="139"/>
      <c r="C24" s="138"/>
      <c r="D24" s="140"/>
      <c r="E24" s="141"/>
      <c r="F24" s="141"/>
      <c r="G24" s="137"/>
      <c r="H24" s="141"/>
      <c r="I24" s="142"/>
      <c r="J24" s="143"/>
      <c r="K24" s="143"/>
      <c r="L24" s="144"/>
      <c r="M24" s="145"/>
      <c r="N24" s="146"/>
      <c r="O24" s="147"/>
      <c r="P24" s="11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48"/>
      <c r="B25" s="149"/>
      <c r="C25" s="150"/>
      <c r="D25" s="151"/>
      <c r="E25" s="152"/>
      <c r="F25" s="152"/>
      <c r="G25" s="148"/>
      <c r="H25" s="152"/>
      <c r="I25" s="153"/>
      <c r="J25" s="154"/>
      <c r="K25" s="154"/>
      <c r="L25" s="155"/>
      <c r="M25" s="156"/>
      <c r="N25" s="157"/>
      <c r="O25" s="158"/>
      <c r="P25" s="159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4.25" customHeight="1">
      <c r="A26" s="148"/>
      <c r="B26" s="149"/>
      <c r="C26" s="150"/>
      <c r="D26" s="151"/>
      <c r="E26" s="152"/>
      <c r="F26" s="152"/>
      <c r="G26" s="148"/>
      <c r="H26" s="152"/>
      <c r="I26" s="153"/>
      <c r="J26" s="154"/>
      <c r="K26" s="154"/>
      <c r="L26" s="155"/>
      <c r="M26" s="156"/>
      <c r="N26" s="157"/>
      <c r="O26" s="158"/>
      <c r="P26" s="159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60" t="s">
        <v>652</v>
      </c>
      <c r="B27" s="161"/>
      <c r="C27" s="162"/>
      <c r="D27" s="163"/>
      <c r="E27" s="164"/>
      <c r="F27" s="164"/>
      <c r="G27" s="164"/>
      <c r="H27" s="164"/>
      <c r="I27" s="164"/>
      <c r="J27" s="165"/>
      <c r="K27" s="164"/>
      <c r="L27" s="166"/>
      <c r="M27" s="61"/>
      <c r="N27" s="165"/>
      <c r="O27" s="162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67" t="s">
        <v>653</v>
      </c>
      <c r="B28" s="160"/>
      <c r="C28" s="160"/>
      <c r="D28" s="160"/>
      <c r="E28" s="44"/>
      <c r="F28" s="168" t="s">
        <v>654</v>
      </c>
      <c r="G28" s="6"/>
      <c r="H28" s="6"/>
      <c r="I28" s="6"/>
      <c r="J28" s="169"/>
      <c r="K28" s="170"/>
      <c r="L28" s="170"/>
      <c r="M28" s="171"/>
      <c r="N28" s="1"/>
      <c r="O28" s="172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60" t="s">
        <v>655</v>
      </c>
      <c r="B29" s="160"/>
      <c r="C29" s="160"/>
      <c r="D29" s="160"/>
      <c r="E29" s="6"/>
      <c r="F29" s="168" t="s">
        <v>656</v>
      </c>
      <c r="G29" s="6"/>
      <c r="H29" s="6"/>
      <c r="I29" s="6"/>
      <c r="J29" s="169"/>
      <c r="K29" s="170"/>
      <c r="L29" s="170"/>
      <c r="M29" s="171"/>
      <c r="N29" s="1"/>
      <c r="O29" s="172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60"/>
      <c r="B30" s="160"/>
      <c r="C30" s="160"/>
      <c r="D30" s="160"/>
      <c r="E30" s="6"/>
      <c r="F30" s="6"/>
      <c r="G30" s="6"/>
      <c r="H30" s="6"/>
      <c r="I30" s="6"/>
      <c r="J30" s="173"/>
      <c r="K30" s="170"/>
      <c r="L30" s="170"/>
      <c r="M30" s="6"/>
      <c r="N30" s="174"/>
      <c r="O30" s="1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.75" customHeight="1">
      <c r="A31" s="1"/>
      <c r="B31" s="175" t="s">
        <v>657</v>
      </c>
      <c r="C31" s="175"/>
      <c r="D31" s="175"/>
      <c r="E31" s="175"/>
      <c r="F31" s="176"/>
      <c r="G31" s="6"/>
      <c r="H31" s="6"/>
      <c r="I31" s="177"/>
      <c r="J31" s="178"/>
      <c r="K31" s="179"/>
      <c r="L31" s="178"/>
      <c r="M31" s="6"/>
      <c r="N31" s="1"/>
      <c r="O31" s="1"/>
      <c r="P31" s="1"/>
      <c r="R31" s="61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101" t="s">
        <v>16</v>
      </c>
      <c r="B32" s="180" t="s">
        <v>590</v>
      </c>
      <c r="C32" s="104"/>
      <c r="D32" s="103" t="s">
        <v>613</v>
      </c>
      <c r="E32" s="102" t="s">
        <v>614</v>
      </c>
      <c r="F32" s="102" t="s">
        <v>615</v>
      </c>
      <c r="G32" s="102" t="s">
        <v>658</v>
      </c>
      <c r="H32" s="102" t="s">
        <v>617</v>
      </c>
      <c r="I32" s="102" t="s">
        <v>618</v>
      </c>
      <c r="J32" s="102" t="s">
        <v>619</v>
      </c>
      <c r="K32" s="180" t="s">
        <v>659</v>
      </c>
      <c r="L32" s="181" t="s">
        <v>621</v>
      </c>
      <c r="M32" s="104" t="s">
        <v>622</v>
      </c>
      <c r="N32" s="102" t="s">
        <v>623</v>
      </c>
      <c r="O32" s="103" t="s">
        <v>624</v>
      </c>
      <c r="P32" s="1"/>
      <c r="Q32" s="1"/>
      <c r="R32" s="61"/>
      <c r="S32" s="61"/>
      <c r="T32" s="61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5" customHeight="1">
      <c r="A33" s="372">
        <v>1</v>
      </c>
      <c r="B33" s="373">
        <v>44371</v>
      </c>
      <c r="C33" s="374"/>
      <c r="D33" s="375" t="s">
        <v>51</v>
      </c>
      <c r="E33" s="376" t="s">
        <v>629</v>
      </c>
      <c r="F33" s="376">
        <v>743</v>
      </c>
      <c r="G33" s="376">
        <v>718</v>
      </c>
      <c r="H33" s="376">
        <v>737</v>
      </c>
      <c r="I33" s="376" t="s">
        <v>660</v>
      </c>
      <c r="J33" s="377" t="s">
        <v>664</v>
      </c>
      <c r="K33" s="378">
        <f t="shared" ref="K33" si="3">H33-F33</f>
        <v>-6</v>
      </c>
      <c r="L33" s="379">
        <f t="shared" ref="L33" si="4">(F33*-0.7)/100</f>
        <v>-5.2010000000000005</v>
      </c>
      <c r="M33" s="380">
        <f t="shared" ref="M33" si="5">(K33+L33)/F33</f>
        <v>-1.5075370121130553E-2</v>
      </c>
      <c r="N33" s="377" t="s">
        <v>665</v>
      </c>
      <c r="O33" s="381">
        <v>44392</v>
      </c>
      <c r="P33" s="1"/>
      <c r="Q33" s="1"/>
      <c r="R33" s="6" t="s">
        <v>628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187">
        <v>2</v>
      </c>
      <c r="B34" s="117">
        <v>44372</v>
      </c>
      <c r="C34" s="188"/>
      <c r="D34" s="189" t="s">
        <v>143</v>
      </c>
      <c r="E34" s="116" t="s">
        <v>629</v>
      </c>
      <c r="F34" s="116">
        <v>1725</v>
      </c>
      <c r="G34" s="116">
        <v>1665</v>
      </c>
      <c r="H34" s="116">
        <v>1764</v>
      </c>
      <c r="I34" s="116" t="s">
        <v>661</v>
      </c>
      <c r="J34" s="122" t="s">
        <v>662</v>
      </c>
      <c r="K34" s="122">
        <f t="shared" ref="K34:K36" si="6">H34-F34</f>
        <v>39</v>
      </c>
      <c r="L34" s="124">
        <f t="shared" ref="L34:L35" si="7">(F34*-0.7)/100</f>
        <v>-12.074999999999999</v>
      </c>
      <c r="M34" s="125">
        <f t="shared" ref="M34:M36" si="8">(K34+L34)/F34</f>
        <v>1.5608695652173913E-2</v>
      </c>
      <c r="N34" s="122" t="s">
        <v>627</v>
      </c>
      <c r="O34" s="126">
        <v>44384</v>
      </c>
      <c r="P34" s="1"/>
      <c r="Q34" s="1"/>
      <c r="R34" s="6" t="s">
        <v>628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187">
        <v>3</v>
      </c>
      <c r="B35" s="117">
        <v>44375</v>
      </c>
      <c r="C35" s="188"/>
      <c r="D35" s="189" t="s">
        <v>157</v>
      </c>
      <c r="E35" s="116" t="s">
        <v>629</v>
      </c>
      <c r="F35" s="116">
        <v>2825</v>
      </c>
      <c r="G35" s="116">
        <v>2735</v>
      </c>
      <c r="H35" s="116">
        <v>2902.5</v>
      </c>
      <c r="I35" s="116">
        <v>3000</v>
      </c>
      <c r="J35" s="122" t="s">
        <v>663</v>
      </c>
      <c r="K35" s="122">
        <f t="shared" si="6"/>
        <v>77.5</v>
      </c>
      <c r="L35" s="124">
        <f t="shared" si="7"/>
        <v>-19.774999999999999</v>
      </c>
      <c r="M35" s="125">
        <f t="shared" si="8"/>
        <v>2.0433628318584071E-2</v>
      </c>
      <c r="N35" s="122" t="s">
        <v>627</v>
      </c>
      <c r="O35" s="126">
        <v>44382</v>
      </c>
      <c r="P35" s="1"/>
      <c r="Q35" s="1"/>
      <c r="R35" s="6" t="s">
        <v>642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90">
        <v>4</v>
      </c>
      <c r="B36" s="191">
        <v>44377</v>
      </c>
      <c r="C36" s="192"/>
      <c r="D36" s="193" t="s">
        <v>469</v>
      </c>
      <c r="E36" s="194" t="s">
        <v>629</v>
      </c>
      <c r="F36" s="194">
        <v>205</v>
      </c>
      <c r="G36" s="194">
        <v>199</v>
      </c>
      <c r="H36" s="194">
        <v>199</v>
      </c>
      <c r="I36" s="194">
        <v>215</v>
      </c>
      <c r="J36" s="195" t="s">
        <v>664</v>
      </c>
      <c r="K36" s="195">
        <f t="shared" si="6"/>
        <v>-6</v>
      </c>
      <c r="L36" s="196">
        <f>(F36*-0.07)/100</f>
        <v>-0.14350000000000002</v>
      </c>
      <c r="M36" s="197">
        <f t="shared" si="8"/>
        <v>-2.996829268292683E-2</v>
      </c>
      <c r="N36" s="195" t="s">
        <v>665</v>
      </c>
      <c r="O36" s="198">
        <v>44389</v>
      </c>
      <c r="P36" s="1"/>
      <c r="Q36" s="1"/>
      <c r="R36" s="6" t="s">
        <v>628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82">
        <v>5</v>
      </c>
      <c r="B37" s="128">
        <v>44377</v>
      </c>
      <c r="C37" s="184"/>
      <c r="D37" s="185" t="s">
        <v>70</v>
      </c>
      <c r="E37" s="127" t="s">
        <v>629</v>
      </c>
      <c r="F37" s="127" t="s">
        <v>666</v>
      </c>
      <c r="G37" s="127">
        <v>1545</v>
      </c>
      <c r="H37" s="127"/>
      <c r="I37" s="127">
        <v>1700</v>
      </c>
      <c r="J37" s="133" t="s">
        <v>636</v>
      </c>
      <c r="K37" s="133"/>
      <c r="L37" s="134"/>
      <c r="M37" s="135"/>
      <c r="N37" s="199"/>
      <c r="O37" s="136"/>
      <c r="P37" s="1"/>
      <c r="Q37" s="1"/>
      <c r="R37" s="6" t="s">
        <v>642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87">
        <v>6</v>
      </c>
      <c r="B38" s="117">
        <v>44377</v>
      </c>
      <c r="C38" s="188"/>
      <c r="D38" s="189" t="s">
        <v>366</v>
      </c>
      <c r="E38" s="116" t="s">
        <v>629</v>
      </c>
      <c r="F38" s="116">
        <v>712.5</v>
      </c>
      <c r="G38" s="116">
        <v>695</v>
      </c>
      <c r="H38" s="116">
        <v>733.5</v>
      </c>
      <c r="I38" s="116">
        <v>760</v>
      </c>
      <c r="J38" s="122" t="s">
        <v>667</v>
      </c>
      <c r="K38" s="122">
        <f t="shared" ref="K38:K50" si="9">H38-F38</f>
        <v>21</v>
      </c>
      <c r="L38" s="124">
        <f t="shared" ref="L38:L40" si="10">(F38*-0.7)/100</f>
        <v>-4.9874999999999998</v>
      </c>
      <c r="M38" s="125">
        <f t="shared" ref="M38:M50" si="11">(K38+L38)/F38</f>
        <v>2.2473684210526316E-2</v>
      </c>
      <c r="N38" s="122" t="s">
        <v>627</v>
      </c>
      <c r="O38" s="126">
        <v>44378</v>
      </c>
      <c r="P38" s="1"/>
      <c r="Q38" s="1"/>
      <c r="R38" s="6" t="s">
        <v>642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87">
        <v>7</v>
      </c>
      <c r="B39" s="117">
        <v>44378</v>
      </c>
      <c r="C39" s="188"/>
      <c r="D39" s="189" t="s">
        <v>400</v>
      </c>
      <c r="E39" s="116" t="s">
        <v>629</v>
      </c>
      <c r="F39" s="116">
        <v>54.75</v>
      </c>
      <c r="G39" s="116">
        <v>53</v>
      </c>
      <c r="H39" s="116">
        <v>56.4</v>
      </c>
      <c r="I39" s="116" t="s">
        <v>668</v>
      </c>
      <c r="J39" s="122" t="s">
        <v>669</v>
      </c>
      <c r="K39" s="122">
        <f t="shared" si="9"/>
        <v>1.6499999999999986</v>
      </c>
      <c r="L39" s="124">
        <f t="shared" si="10"/>
        <v>-0.38324999999999998</v>
      </c>
      <c r="M39" s="125">
        <f t="shared" si="11"/>
        <v>2.3136986301369841E-2</v>
      </c>
      <c r="N39" s="122" t="s">
        <v>627</v>
      </c>
      <c r="O39" s="126">
        <v>44379</v>
      </c>
      <c r="P39" s="1"/>
      <c r="Q39" s="1"/>
      <c r="R39" s="6" t="s">
        <v>628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87">
        <v>8</v>
      </c>
      <c r="B40" s="117">
        <v>44378</v>
      </c>
      <c r="C40" s="188"/>
      <c r="D40" s="189" t="s">
        <v>354</v>
      </c>
      <c r="E40" s="116" t="s">
        <v>629</v>
      </c>
      <c r="F40" s="116">
        <v>182.5</v>
      </c>
      <c r="G40" s="116">
        <v>177</v>
      </c>
      <c r="H40" s="116">
        <v>188</v>
      </c>
      <c r="I40" s="116">
        <v>193</v>
      </c>
      <c r="J40" s="122" t="s">
        <v>670</v>
      </c>
      <c r="K40" s="122">
        <f t="shared" si="9"/>
        <v>5.5</v>
      </c>
      <c r="L40" s="124">
        <f t="shared" si="10"/>
        <v>-1.2774999999999999</v>
      </c>
      <c r="M40" s="125">
        <f t="shared" si="11"/>
        <v>2.3136986301369865E-2</v>
      </c>
      <c r="N40" s="122" t="s">
        <v>627</v>
      </c>
      <c r="O40" s="126">
        <v>44379</v>
      </c>
      <c r="P40" s="1"/>
      <c r="Q40" s="1"/>
      <c r="R40" s="6" t="s">
        <v>642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87">
        <v>9</v>
      </c>
      <c r="B41" s="200">
        <v>44379</v>
      </c>
      <c r="C41" s="188"/>
      <c r="D41" s="189" t="s">
        <v>385</v>
      </c>
      <c r="E41" s="116" t="s">
        <v>629</v>
      </c>
      <c r="F41" s="116">
        <v>159.5</v>
      </c>
      <c r="G41" s="116">
        <v>154</v>
      </c>
      <c r="H41" s="116">
        <v>164.25</v>
      </c>
      <c r="I41" s="116" t="s">
        <v>671</v>
      </c>
      <c r="J41" s="122" t="s">
        <v>672</v>
      </c>
      <c r="K41" s="122">
        <f t="shared" si="9"/>
        <v>4.75</v>
      </c>
      <c r="L41" s="124">
        <f>(F41*-0.07)/100</f>
        <v>-0.11165000000000001</v>
      </c>
      <c r="M41" s="125">
        <f t="shared" si="11"/>
        <v>2.9080564263322884E-2</v>
      </c>
      <c r="N41" s="122" t="s">
        <v>627</v>
      </c>
      <c r="O41" s="201">
        <v>44379</v>
      </c>
      <c r="P41" s="1"/>
      <c r="Q41" s="1"/>
      <c r="R41" s="6" t="s">
        <v>628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7">
        <v>10</v>
      </c>
      <c r="B42" s="200">
        <v>44379</v>
      </c>
      <c r="C42" s="188"/>
      <c r="D42" s="189" t="s">
        <v>673</v>
      </c>
      <c r="E42" s="116" t="s">
        <v>629</v>
      </c>
      <c r="F42" s="116">
        <v>1003</v>
      </c>
      <c r="G42" s="116">
        <v>970</v>
      </c>
      <c r="H42" s="116">
        <v>1032.5</v>
      </c>
      <c r="I42" s="116">
        <v>1060</v>
      </c>
      <c r="J42" s="122" t="s">
        <v>674</v>
      </c>
      <c r="K42" s="122">
        <f t="shared" si="9"/>
        <v>29.5</v>
      </c>
      <c r="L42" s="124">
        <f>(F42*-0.7)/100</f>
        <v>-7.020999999999999</v>
      </c>
      <c r="M42" s="125">
        <f t="shared" si="11"/>
        <v>2.2411764705882353E-2</v>
      </c>
      <c r="N42" s="122" t="s">
        <v>627</v>
      </c>
      <c r="O42" s="126">
        <v>44382</v>
      </c>
      <c r="P42" s="1"/>
      <c r="Q42" s="1"/>
      <c r="R42" s="6" t="s">
        <v>642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87">
        <v>11</v>
      </c>
      <c r="B43" s="117">
        <v>44382</v>
      </c>
      <c r="C43" s="188"/>
      <c r="D43" s="189" t="s">
        <v>529</v>
      </c>
      <c r="E43" s="116" t="s">
        <v>629</v>
      </c>
      <c r="F43" s="116">
        <v>280.5</v>
      </c>
      <c r="G43" s="116">
        <v>273</v>
      </c>
      <c r="H43" s="116">
        <v>287.5</v>
      </c>
      <c r="I43" s="116" t="s">
        <v>675</v>
      </c>
      <c r="J43" s="122" t="s">
        <v>676</v>
      </c>
      <c r="K43" s="122">
        <f t="shared" si="9"/>
        <v>7</v>
      </c>
      <c r="L43" s="124">
        <f t="shared" ref="L43:L47" si="12">(F43*-0.07)/100</f>
        <v>-0.19635000000000002</v>
      </c>
      <c r="M43" s="125">
        <f t="shared" si="11"/>
        <v>2.4255436720142604E-2</v>
      </c>
      <c r="N43" s="122" t="s">
        <v>627</v>
      </c>
      <c r="O43" s="201">
        <v>44382</v>
      </c>
      <c r="P43" s="1"/>
      <c r="Q43" s="1"/>
      <c r="R43" s="6" t="s">
        <v>628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90">
        <v>12</v>
      </c>
      <c r="B44" s="191">
        <v>44383</v>
      </c>
      <c r="C44" s="192"/>
      <c r="D44" s="193" t="s">
        <v>677</v>
      </c>
      <c r="E44" s="194" t="s">
        <v>629</v>
      </c>
      <c r="F44" s="194">
        <v>473.5</v>
      </c>
      <c r="G44" s="194">
        <v>458</v>
      </c>
      <c r="H44" s="194">
        <v>458</v>
      </c>
      <c r="I44" s="194">
        <v>500</v>
      </c>
      <c r="J44" s="195" t="s">
        <v>678</v>
      </c>
      <c r="K44" s="195">
        <f t="shared" si="9"/>
        <v>-15.5</v>
      </c>
      <c r="L44" s="196">
        <f t="shared" si="12"/>
        <v>-0.33145000000000002</v>
      </c>
      <c r="M44" s="197">
        <f t="shared" si="11"/>
        <v>-3.3434952481520591E-2</v>
      </c>
      <c r="N44" s="195" t="s">
        <v>665</v>
      </c>
      <c r="O44" s="202">
        <v>44383</v>
      </c>
      <c r="P44" s="1"/>
      <c r="Q44" s="1"/>
      <c r="R44" s="6" t="s">
        <v>642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90">
        <v>13</v>
      </c>
      <c r="B45" s="191">
        <v>44383</v>
      </c>
      <c r="C45" s="192"/>
      <c r="D45" s="193" t="s">
        <v>529</v>
      </c>
      <c r="E45" s="194" t="s">
        <v>629</v>
      </c>
      <c r="F45" s="194">
        <v>281</v>
      </c>
      <c r="G45" s="194">
        <v>273</v>
      </c>
      <c r="H45" s="194">
        <v>273</v>
      </c>
      <c r="I45" s="194" t="s">
        <v>675</v>
      </c>
      <c r="J45" s="195" t="s">
        <v>679</v>
      </c>
      <c r="K45" s="195">
        <f t="shared" si="9"/>
        <v>-8</v>
      </c>
      <c r="L45" s="196">
        <f t="shared" si="12"/>
        <v>-0.19670000000000001</v>
      </c>
      <c r="M45" s="197">
        <f t="shared" si="11"/>
        <v>-2.9169750889679717E-2</v>
      </c>
      <c r="N45" s="195" t="s">
        <v>665</v>
      </c>
      <c r="O45" s="202">
        <v>44383</v>
      </c>
      <c r="P45" s="1"/>
      <c r="Q45" s="1"/>
      <c r="R45" s="6" t="s">
        <v>628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87">
        <v>14</v>
      </c>
      <c r="B46" s="117">
        <v>44383</v>
      </c>
      <c r="C46" s="188"/>
      <c r="D46" s="189" t="s">
        <v>164</v>
      </c>
      <c r="E46" s="116" t="s">
        <v>629</v>
      </c>
      <c r="F46" s="116">
        <v>1545</v>
      </c>
      <c r="G46" s="116">
        <v>1514</v>
      </c>
      <c r="H46" s="116">
        <v>1576</v>
      </c>
      <c r="I46" s="116" t="s">
        <v>680</v>
      </c>
      <c r="J46" s="122" t="s">
        <v>681</v>
      </c>
      <c r="K46" s="122">
        <f t="shared" si="9"/>
        <v>31</v>
      </c>
      <c r="L46" s="124">
        <f t="shared" si="12"/>
        <v>-1.0815000000000001</v>
      </c>
      <c r="M46" s="125">
        <f t="shared" si="11"/>
        <v>1.9364724919093853E-2</v>
      </c>
      <c r="N46" s="122" t="s">
        <v>627</v>
      </c>
      <c r="O46" s="201">
        <v>44383</v>
      </c>
      <c r="P46" s="1"/>
      <c r="Q46" s="1"/>
      <c r="R46" s="6" t="s">
        <v>628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87">
        <v>15</v>
      </c>
      <c r="B47" s="117">
        <v>44384</v>
      </c>
      <c r="C47" s="188"/>
      <c r="D47" s="189" t="s">
        <v>164</v>
      </c>
      <c r="E47" s="116" t="s">
        <v>629</v>
      </c>
      <c r="F47" s="116">
        <v>1532</v>
      </c>
      <c r="G47" s="116">
        <v>1490</v>
      </c>
      <c r="H47" s="116">
        <v>1562</v>
      </c>
      <c r="I47" s="116" t="s">
        <v>682</v>
      </c>
      <c r="J47" s="122" t="s">
        <v>683</v>
      </c>
      <c r="K47" s="122">
        <f t="shared" si="9"/>
        <v>30</v>
      </c>
      <c r="L47" s="124">
        <f t="shared" si="12"/>
        <v>-1.0724</v>
      </c>
      <c r="M47" s="125">
        <f t="shared" si="11"/>
        <v>1.8882245430809397E-2</v>
      </c>
      <c r="N47" s="122" t="s">
        <v>627</v>
      </c>
      <c r="O47" s="201">
        <v>44384</v>
      </c>
      <c r="P47" s="1"/>
      <c r="Q47" s="1"/>
      <c r="R47" s="6" t="s">
        <v>628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87">
        <v>16</v>
      </c>
      <c r="B48" s="117">
        <v>44384</v>
      </c>
      <c r="C48" s="188"/>
      <c r="D48" s="189" t="s">
        <v>437</v>
      </c>
      <c r="E48" s="116" t="s">
        <v>629</v>
      </c>
      <c r="F48" s="116">
        <v>1003.5</v>
      </c>
      <c r="G48" s="116">
        <v>970</v>
      </c>
      <c r="H48" s="116">
        <v>1034.5</v>
      </c>
      <c r="I48" s="116">
        <v>1060</v>
      </c>
      <c r="J48" s="122" t="s">
        <v>681</v>
      </c>
      <c r="K48" s="122">
        <f t="shared" si="9"/>
        <v>31</v>
      </c>
      <c r="L48" s="124">
        <f>(F48*-0.7)/100</f>
        <v>-7.0244999999999997</v>
      </c>
      <c r="M48" s="125">
        <f t="shared" si="11"/>
        <v>2.3891878425510712E-2</v>
      </c>
      <c r="N48" s="122" t="s">
        <v>627</v>
      </c>
      <c r="O48" s="126">
        <v>44385</v>
      </c>
      <c r="P48" s="1"/>
      <c r="Q48" s="1"/>
      <c r="R48" s="6" t="s">
        <v>642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87">
        <v>17</v>
      </c>
      <c r="B49" s="117">
        <v>44389</v>
      </c>
      <c r="C49" s="188"/>
      <c r="D49" s="189" t="s">
        <v>684</v>
      </c>
      <c r="E49" s="116" t="s">
        <v>629</v>
      </c>
      <c r="F49" s="116">
        <v>460</v>
      </c>
      <c r="G49" s="116">
        <v>448</v>
      </c>
      <c r="H49" s="116">
        <v>467.5</v>
      </c>
      <c r="I49" s="116">
        <v>485</v>
      </c>
      <c r="J49" s="122" t="s">
        <v>685</v>
      </c>
      <c r="K49" s="122">
        <f t="shared" si="9"/>
        <v>7.5</v>
      </c>
      <c r="L49" s="124">
        <f t="shared" ref="L49:L50" si="13">(F49*-0.07)/100</f>
        <v>-0.32200000000000001</v>
      </c>
      <c r="M49" s="125">
        <f t="shared" si="11"/>
        <v>1.5604347826086957E-2</v>
      </c>
      <c r="N49" s="122" t="s">
        <v>627</v>
      </c>
      <c r="O49" s="201">
        <v>44389</v>
      </c>
      <c r="P49" s="1"/>
      <c r="Q49" s="1"/>
      <c r="R49" s="6" t="s">
        <v>628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7">
        <v>18</v>
      </c>
      <c r="B50" s="117">
        <v>44389</v>
      </c>
      <c r="C50" s="188"/>
      <c r="D50" s="189" t="s">
        <v>686</v>
      </c>
      <c r="E50" s="116" t="s">
        <v>629</v>
      </c>
      <c r="F50" s="116">
        <v>850.5</v>
      </c>
      <c r="G50" s="116">
        <v>829</v>
      </c>
      <c r="H50" s="116">
        <v>869</v>
      </c>
      <c r="I50" s="116" t="s">
        <v>687</v>
      </c>
      <c r="J50" s="122" t="s">
        <v>688</v>
      </c>
      <c r="K50" s="122">
        <f t="shared" si="9"/>
        <v>18.5</v>
      </c>
      <c r="L50" s="124">
        <f t="shared" si="13"/>
        <v>-0.59535000000000005</v>
      </c>
      <c r="M50" s="125">
        <f t="shared" si="11"/>
        <v>2.1051910640799532E-2</v>
      </c>
      <c r="N50" s="122" t="s">
        <v>627</v>
      </c>
      <c r="O50" s="201">
        <v>44389</v>
      </c>
      <c r="P50" s="1"/>
      <c r="Q50" s="1"/>
      <c r="R50" s="6" t="s">
        <v>628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7">
        <v>19</v>
      </c>
      <c r="B51" s="117">
        <v>44390</v>
      </c>
      <c r="C51" s="188"/>
      <c r="D51" s="189" t="s">
        <v>684</v>
      </c>
      <c r="E51" s="116" t="s">
        <v>629</v>
      </c>
      <c r="F51" s="116">
        <v>461.5</v>
      </c>
      <c r="G51" s="116">
        <v>449</v>
      </c>
      <c r="H51" s="116">
        <v>474.5</v>
      </c>
      <c r="I51" s="116">
        <v>485</v>
      </c>
      <c r="J51" s="122" t="s">
        <v>723</v>
      </c>
      <c r="K51" s="122">
        <f t="shared" ref="K51" si="14">H51-F51</f>
        <v>13</v>
      </c>
      <c r="L51" s="124">
        <f>(F51*-0.7)/100</f>
        <v>-3.2304999999999997</v>
      </c>
      <c r="M51" s="125">
        <f t="shared" ref="M51" si="15">(K51+L51)/F51</f>
        <v>2.1169014084507044E-2</v>
      </c>
      <c r="N51" s="122" t="s">
        <v>627</v>
      </c>
      <c r="O51" s="126">
        <v>44392</v>
      </c>
      <c r="P51" s="1"/>
      <c r="Q51" s="1"/>
      <c r="R51" s="6" t="s">
        <v>628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87">
        <v>20</v>
      </c>
      <c r="B52" s="117">
        <v>44390</v>
      </c>
      <c r="C52" s="188"/>
      <c r="D52" s="189" t="s">
        <v>329</v>
      </c>
      <c r="E52" s="116" t="s">
        <v>629</v>
      </c>
      <c r="F52" s="116">
        <v>853.5</v>
      </c>
      <c r="G52" s="116">
        <v>829</v>
      </c>
      <c r="H52" s="116">
        <v>868</v>
      </c>
      <c r="I52" s="116" t="s">
        <v>687</v>
      </c>
      <c r="J52" s="122" t="s">
        <v>689</v>
      </c>
      <c r="K52" s="122">
        <f>H52-F52</f>
        <v>14.5</v>
      </c>
      <c r="L52" s="124">
        <f>(F52*-0.07)/100</f>
        <v>-0.59745000000000004</v>
      </c>
      <c r="M52" s="125">
        <f>(K52+L52)/F52</f>
        <v>1.6288869361452841E-2</v>
      </c>
      <c r="N52" s="122" t="s">
        <v>627</v>
      </c>
      <c r="O52" s="201">
        <v>44390</v>
      </c>
      <c r="P52" s="1"/>
      <c r="Q52" s="1"/>
      <c r="R52" s="6" t="s">
        <v>628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87">
        <v>21</v>
      </c>
      <c r="B53" s="117">
        <v>44391</v>
      </c>
      <c r="C53" s="188"/>
      <c r="D53" s="189" t="s">
        <v>584</v>
      </c>
      <c r="E53" s="116" t="s">
        <v>629</v>
      </c>
      <c r="F53" s="116">
        <v>342</v>
      </c>
      <c r="G53" s="116">
        <v>330</v>
      </c>
      <c r="H53" s="116">
        <v>355</v>
      </c>
      <c r="I53" s="116">
        <v>365</v>
      </c>
      <c r="J53" s="122" t="s">
        <v>723</v>
      </c>
      <c r="K53" s="122">
        <f t="shared" ref="K53:K55" si="16">H53-F53</f>
        <v>13</v>
      </c>
      <c r="L53" s="124">
        <f>(F53*-0.7)/100</f>
        <v>-2.3939999999999997</v>
      </c>
      <c r="M53" s="125">
        <f t="shared" ref="M53:M55" si="17">(K53+L53)/F53</f>
        <v>3.1011695906432747E-2</v>
      </c>
      <c r="N53" s="122" t="s">
        <v>627</v>
      </c>
      <c r="O53" s="126">
        <v>44392</v>
      </c>
      <c r="P53" s="1"/>
      <c r="Q53" s="1"/>
      <c r="R53" s="6" t="s">
        <v>642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372">
        <v>22</v>
      </c>
      <c r="B54" s="395">
        <v>44392</v>
      </c>
      <c r="C54" s="374"/>
      <c r="D54" s="375" t="s">
        <v>42</v>
      </c>
      <c r="E54" s="376" t="s">
        <v>629</v>
      </c>
      <c r="F54" s="376">
        <v>225.5</v>
      </c>
      <c r="G54" s="376">
        <v>219</v>
      </c>
      <c r="H54" s="376">
        <v>219</v>
      </c>
      <c r="I54" s="376" t="s">
        <v>995</v>
      </c>
      <c r="J54" s="377" t="s">
        <v>1048</v>
      </c>
      <c r="K54" s="378">
        <f t="shared" si="16"/>
        <v>-6.5</v>
      </c>
      <c r="L54" s="379">
        <f t="shared" ref="L54:L55" si="18">(F54*-0.7)/100</f>
        <v>-1.5785</v>
      </c>
      <c r="M54" s="380">
        <f t="shared" si="17"/>
        <v>-3.5824833702882482E-2</v>
      </c>
      <c r="N54" s="195" t="s">
        <v>665</v>
      </c>
      <c r="O54" s="198">
        <v>44396</v>
      </c>
      <c r="P54" s="1"/>
      <c r="Q54" s="1"/>
      <c r="R54" s="6" t="s">
        <v>628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87">
        <v>23</v>
      </c>
      <c r="B55" s="117">
        <v>44392</v>
      </c>
      <c r="C55" s="188"/>
      <c r="D55" s="189" t="s">
        <v>996</v>
      </c>
      <c r="E55" s="116" t="s">
        <v>629</v>
      </c>
      <c r="F55" s="116">
        <v>2095</v>
      </c>
      <c r="G55" s="116">
        <v>2045</v>
      </c>
      <c r="H55" s="116">
        <v>2135</v>
      </c>
      <c r="I55" s="116">
        <v>2190</v>
      </c>
      <c r="J55" s="122" t="s">
        <v>792</v>
      </c>
      <c r="K55" s="122">
        <f t="shared" si="16"/>
        <v>40</v>
      </c>
      <c r="L55" s="124">
        <f t="shared" si="18"/>
        <v>-14.664999999999999</v>
      </c>
      <c r="M55" s="125">
        <f t="shared" si="17"/>
        <v>1.2093078758949881E-2</v>
      </c>
      <c r="N55" s="122" t="s">
        <v>627</v>
      </c>
      <c r="O55" s="126">
        <v>44396</v>
      </c>
      <c r="P55" s="1"/>
      <c r="Q55" s="1"/>
      <c r="R55" s="6" t="s">
        <v>642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87">
        <v>24</v>
      </c>
      <c r="B56" s="117">
        <v>44392</v>
      </c>
      <c r="C56" s="188"/>
      <c r="D56" s="189" t="s">
        <v>278</v>
      </c>
      <c r="E56" s="116" t="s">
        <v>629</v>
      </c>
      <c r="F56" s="116">
        <v>580</v>
      </c>
      <c r="G56" s="116">
        <v>564</v>
      </c>
      <c r="H56" s="116">
        <v>596</v>
      </c>
      <c r="I56" s="116" t="s">
        <v>997</v>
      </c>
      <c r="J56" s="122" t="s">
        <v>985</v>
      </c>
      <c r="K56" s="122">
        <f>H56-F56</f>
        <v>16</v>
      </c>
      <c r="L56" s="124">
        <f>(F56*-0.07)/100</f>
        <v>-0.40600000000000003</v>
      </c>
      <c r="M56" s="125">
        <f>(K56+L56)/F56</f>
        <v>2.6886206896551725E-2</v>
      </c>
      <c r="N56" s="122" t="s">
        <v>627</v>
      </c>
      <c r="O56" s="201">
        <v>44392</v>
      </c>
      <c r="P56" s="1"/>
      <c r="Q56" s="1"/>
      <c r="R56" s="6" t="s">
        <v>628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82">
        <v>25</v>
      </c>
      <c r="B57" s="128">
        <v>44392</v>
      </c>
      <c r="C57" s="184"/>
      <c r="D57" s="185" t="s">
        <v>269</v>
      </c>
      <c r="E57" s="127" t="s">
        <v>629</v>
      </c>
      <c r="F57" s="127" t="s">
        <v>998</v>
      </c>
      <c r="G57" s="127">
        <v>649</v>
      </c>
      <c r="H57" s="127"/>
      <c r="I57" s="127" t="s">
        <v>999</v>
      </c>
      <c r="J57" s="133" t="s">
        <v>636</v>
      </c>
      <c r="K57" s="133"/>
      <c r="L57" s="134"/>
      <c r="M57" s="135"/>
      <c r="N57" s="133"/>
      <c r="O57" s="136"/>
      <c r="P57" s="1"/>
      <c r="Q57" s="1"/>
      <c r="R57" s="6" t="s">
        <v>642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392">
        <v>26</v>
      </c>
      <c r="B58" s="382">
        <v>44393</v>
      </c>
      <c r="C58" s="383"/>
      <c r="D58" s="393" t="s">
        <v>329</v>
      </c>
      <c r="E58" s="369" t="s">
        <v>629</v>
      </c>
      <c r="F58" s="369">
        <v>850.5</v>
      </c>
      <c r="G58" s="369">
        <v>825</v>
      </c>
      <c r="H58" s="369">
        <v>864.5</v>
      </c>
      <c r="I58" s="369">
        <v>895</v>
      </c>
      <c r="J58" s="122" t="s">
        <v>722</v>
      </c>
      <c r="K58" s="122">
        <f>H58-F58</f>
        <v>14</v>
      </c>
      <c r="L58" s="124">
        <f>(F58*-0.07)/100</f>
        <v>-0.59535000000000005</v>
      </c>
      <c r="M58" s="125">
        <f>(K58+L58)/F58</f>
        <v>1.5760905349794237E-2</v>
      </c>
      <c r="N58" s="122" t="s">
        <v>627</v>
      </c>
      <c r="O58" s="201">
        <v>44393</v>
      </c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372">
        <v>27</v>
      </c>
      <c r="B59" s="395">
        <v>44393</v>
      </c>
      <c r="C59" s="374"/>
      <c r="D59" s="375" t="s">
        <v>1026</v>
      </c>
      <c r="E59" s="376" t="s">
        <v>629</v>
      </c>
      <c r="F59" s="376">
        <v>310</v>
      </c>
      <c r="G59" s="376">
        <v>300</v>
      </c>
      <c r="H59" s="376">
        <v>300</v>
      </c>
      <c r="I59" s="376">
        <v>330</v>
      </c>
      <c r="J59" s="377" t="s">
        <v>1049</v>
      </c>
      <c r="K59" s="378">
        <f t="shared" ref="K59" si="19">H59-F59</f>
        <v>-10</v>
      </c>
      <c r="L59" s="379">
        <f t="shared" ref="L59" si="20">(F59*-0.7)/100</f>
        <v>-2.17</v>
      </c>
      <c r="M59" s="380">
        <f t="shared" ref="M59" si="21">(K59+L59)/F59</f>
        <v>-3.9258064516129031E-2</v>
      </c>
      <c r="N59" s="195" t="s">
        <v>665</v>
      </c>
      <c r="O59" s="198">
        <v>44396</v>
      </c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82"/>
      <c r="B60" s="183"/>
      <c r="C60" s="184"/>
      <c r="D60" s="185"/>
      <c r="E60" s="127"/>
      <c r="F60" s="127"/>
      <c r="G60" s="127"/>
      <c r="H60" s="127"/>
      <c r="I60" s="396"/>
      <c r="J60" s="397"/>
      <c r="K60" s="398"/>
      <c r="L60" s="399"/>
      <c r="M60" s="400"/>
      <c r="N60" s="397"/>
      <c r="O60" s="401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182"/>
      <c r="B61" s="183"/>
      <c r="C61" s="184"/>
      <c r="D61" s="185"/>
      <c r="E61" s="127"/>
      <c r="F61" s="127"/>
      <c r="G61" s="127"/>
      <c r="H61" s="127"/>
      <c r="I61" s="396"/>
      <c r="J61" s="397"/>
      <c r="K61" s="398"/>
      <c r="L61" s="399"/>
      <c r="M61" s="400"/>
      <c r="N61" s="397"/>
      <c r="O61" s="401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182"/>
      <c r="B62" s="128"/>
      <c r="C62" s="184"/>
      <c r="D62" s="185"/>
      <c r="E62" s="127"/>
      <c r="F62" s="127"/>
      <c r="G62" s="127"/>
      <c r="H62" s="127"/>
      <c r="I62" s="127"/>
      <c r="J62" s="133"/>
      <c r="K62" s="133"/>
      <c r="L62" s="134"/>
      <c r="M62" s="135"/>
      <c r="N62" s="133"/>
      <c r="O62" s="136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182"/>
      <c r="B63" s="128"/>
      <c r="C63" s="184"/>
      <c r="D63" s="185"/>
      <c r="E63" s="127"/>
      <c r="F63" s="127"/>
      <c r="G63" s="127"/>
      <c r="H63" s="127"/>
      <c r="I63" s="127"/>
      <c r="J63" s="133"/>
      <c r="K63" s="133"/>
      <c r="L63" s="134"/>
      <c r="M63" s="135"/>
      <c r="N63" s="133"/>
      <c r="O63" s="136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203"/>
      <c r="B65" s="149"/>
      <c r="C65" s="204"/>
      <c r="D65" s="205"/>
      <c r="E65" s="148"/>
      <c r="F65" s="148"/>
      <c r="G65" s="148"/>
      <c r="H65" s="148"/>
      <c r="I65" s="148"/>
      <c r="J65" s="206"/>
      <c r="K65" s="206"/>
      <c r="L65" s="207"/>
      <c r="M65" s="208"/>
      <c r="N65" s="154"/>
      <c r="O65" s="209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44.25" customHeight="1">
      <c r="A66" s="160" t="s">
        <v>652</v>
      </c>
      <c r="B66" s="204"/>
      <c r="C66" s="204"/>
      <c r="D66" s="1"/>
      <c r="E66" s="6"/>
      <c r="F66" s="6"/>
      <c r="G66" s="6"/>
      <c r="H66" s="6" t="s">
        <v>690</v>
      </c>
      <c r="I66" s="6"/>
      <c r="J66" s="6"/>
      <c r="K66" s="156"/>
      <c r="L66" s="208"/>
      <c r="M66" s="156"/>
      <c r="N66" s="157"/>
      <c r="O66" s="156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38" ht="12.75" customHeight="1">
      <c r="A67" s="167" t="s">
        <v>653</v>
      </c>
      <c r="B67" s="160"/>
      <c r="C67" s="160"/>
      <c r="D67" s="160"/>
      <c r="E67" s="44"/>
      <c r="F67" s="168" t="s">
        <v>654</v>
      </c>
      <c r="G67" s="61"/>
      <c r="H67" s="44"/>
      <c r="I67" s="61"/>
      <c r="J67" s="6"/>
      <c r="K67" s="210"/>
      <c r="L67" s="211"/>
      <c r="M67" s="6"/>
      <c r="N67" s="150"/>
      <c r="O67" s="212"/>
      <c r="P67" s="44"/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4.25" customHeight="1">
      <c r="A68" s="167"/>
      <c r="B68" s="160"/>
      <c r="C68" s="160"/>
      <c r="D68" s="160"/>
      <c r="E68" s="6"/>
      <c r="F68" s="168" t="s">
        <v>656</v>
      </c>
      <c r="G68" s="61"/>
      <c r="H68" s="44"/>
      <c r="I68" s="61"/>
      <c r="J68" s="6"/>
      <c r="K68" s="210"/>
      <c r="L68" s="211"/>
      <c r="M68" s="6"/>
      <c r="N68" s="150"/>
      <c r="O68" s="212"/>
      <c r="P68" s="44"/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14.25" customHeight="1">
      <c r="A69" s="160"/>
      <c r="B69" s="160"/>
      <c r="C69" s="160"/>
      <c r="D69" s="160"/>
      <c r="E69" s="6"/>
      <c r="F69" s="6"/>
      <c r="G69" s="6"/>
      <c r="H69" s="6"/>
      <c r="I69" s="6"/>
      <c r="J69" s="173"/>
      <c r="K69" s="170"/>
      <c r="L69" s="171"/>
      <c r="M69" s="6"/>
      <c r="N69" s="174"/>
      <c r="O69" s="1"/>
      <c r="P69" s="44"/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213" t="s">
        <v>691</v>
      </c>
      <c r="B70" s="213"/>
      <c r="C70" s="213"/>
      <c r="D70" s="213"/>
      <c r="E70" s="6"/>
      <c r="F70" s="6"/>
      <c r="G70" s="6"/>
      <c r="H70" s="6"/>
      <c r="I70" s="6"/>
      <c r="J70" s="6"/>
      <c r="K70" s="6"/>
      <c r="L70" s="6"/>
      <c r="M70" s="6"/>
      <c r="N70" s="6"/>
      <c r="O70" s="24"/>
      <c r="Q70" s="44"/>
      <c r="R70" s="6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38.25" customHeight="1">
      <c r="A71" s="102" t="s">
        <v>16</v>
      </c>
      <c r="B71" s="102" t="s">
        <v>590</v>
      </c>
      <c r="C71" s="102"/>
      <c r="D71" s="103" t="s">
        <v>613</v>
      </c>
      <c r="E71" s="102" t="s">
        <v>614</v>
      </c>
      <c r="F71" s="102" t="s">
        <v>615</v>
      </c>
      <c r="G71" s="102" t="s">
        <v>658</v>
      </c>
      <c r="H71" s="102" t="s">
        <v>617</v>
      </c>
      <c r="I71" s="102" t="s">
        <v>618</v>
      </c>
      <c r="J71" s="101" t="s">
        <v>619</v>
      </c>
      <c r="K71" s="214" t="s">
        <v>692</v>
      </c>
      <c r="L71" s="104" t="s">
        <v>621</v>
      </c>
      <c r="M71" s="214" t="s">
        <v>693</v>
      </c>
      <c r="N71" s="102" t="s">
        <v>694</v>
      </c>
      <c r="O71" s="101" t="s">
        <v>623</v>
      </c>
      <c r="P71" s="103" t="s">
        <v>624</v>
      </c>
      <c r="Q71" s="44"/>
      <c r="R71" s="6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3.5" customHeight="1">
      <c r="A72" s="215">
        <v>1</v>
      </c>
      <c r="B72" s="117">
        <v>44376</v>
      </c>
      <c r="C72" s="119"/>
      <c r="D72" s="216" t="s">
        <v>695</v>
      </c>
      <c r="E72" s="116" t="s">
        <v>629</v>
      </c>
      <c r="F72" s="116">
        <v>426.5</v>
      </c>
      <c r="G72" s="116">
        <v>418</v>
      </c>
      <c r="H72" s="116">
        <v>432</v>
      </c>
      <c r="I72" s="122">
        <v>445</v>
      </c>
      <c r="J72" s="122" t="s">
        <v>670</v>
      </c>
      <c r="K72" s="217">
        <f t="shared" ref="K72:K81" si="22">H72-F72</f>
        <v>5.5</v>
      </c>
      <c r="L72" s="218">
        <f t="shared" ref="L72:L81" si="23">(H72*N72)*0.07%</f>
        <v>453.60000000000008</v>
      </c>
      <c r="M72" s="219">
        <f t="shared" ref="M72:M81" si="24">(K72*N72)-L72</f>
        <v>7796.4</v>
      </c>
      <c r="N72" s="122">
        <v>1500</v>
      </c>
      <c r="O72" s="123" t="s">
        <v>627</v>
      </c>
      <c r="P72" s="126">
        <v>44382</v>
      </c>
      <c r="Q72" s="220"/>
      <c r="R72" s="6" t="s">
        <v>628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215">
        <v>2</v>
      </c>
      <c r="B73" s="117">
        <v>44377</v>
      </c>
      <c r="C73" s="119"/>
      <c r="D73" s="216" t="s">
        <v>696</v>
      </c>
      <c r="E73" s="116" t="s">
        <v>629</v>
      </c>
      <c r="F73" s="116">
        <v>1679</v>
      </c>
      <c r="G73" s="116">
        <v>1645</v>
      </c>
      <c r="H73" s="116">
        <v>1702</v>
      </c>
      <c r="I73" s="122">
        <v>1740</v>
      </c>
      <c r="J73" s="122" t="s">
        <v>638</v>
      </c>
      <c r="K73" s="217">
        <f t="shared" si="22"/>
        <v>23</v>
      </c>
      <c r="L73" s="218">
        <f t="shared" si="23"/>
        <v>416.99000000000007</v>
      </c>
      <c r="M73" s="219">
        <f t="shared" si="24"/>
        <v>7633.01</v>
      </c>
      <c r="N73" s="122">
        <v>350</v>
      </c>
      <c r="O73" s="123" t="s">
        <v>627</v>
      </c>
      <c r="P73" s="126">
        <v>44378</v>
      </c>
      <c r="Q73" s="220"/>
      <c r="R73" s="6" t="s">
        <v>642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215">
        <v>3</v>
      </c>
      <c r="B74" s="117">
        <v>44377</v>
      </c>
      <c r="C74" s="119"/>
      <c r="D74" s="216" t="s">
        <v>697</v>
      </c>
      <c r="E74" s="116" t="s">
        <v>629</v>
      </c>
      <c r="F74" s="116">
        <v>755</v>
      </c>
      <c r="G74" s="116">
        <v>745</v>
      </c>
      <c r="H74" s="116">
        <v>762</v>
      </c>
      <c r="I74" s="122">
        <v>775</v>
      </c>
      <c r="J74" s="122" t="s">
        <v>676</v>
      </c>
      <c r="K74" s="217">
        <f t="shared" si="22"/>
        <v>7</v>
      </c>
      <c r="L74" s="218">
        <f t="shared" si="23"/>
        <v>640.08000000000004</v>
      </c>
      <c r="M74" s="219">
        <f t="shared" si="24"/>
        <v>7759.92</v>
      </c>
      <c r="N74" s="122">
        <v>1200</v>
      </c>
      <c r="O74" s="123" t="s">
        <v>627</v>
      </c>
      <c r="P74" s="126">
        <v>44382</v>
      </c>
      <c r="Q74" s="220"/>
      <c r="R74" s="6" t="s">
        <v>628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215">
        <v>4</v>
      </c>
      <c r="B75" s="117">
        <v>44377</v>
      </c>
      <c r="C75" s="119"/>
      <c r="D75" s="216" t="s">
        <v>698</v>
      </c>
      <c r="E75" s="116" t="s">
        <v>629</v>
      </c>
      <c r="F75" s="116">
        <v>2482.5</v>
      </c>
      <c r="G75" s="116">
        <v>2440</v>
      </c>
      <c r="H75" s="116">
        <v>2507.5</v>
      </c>
      <c r="I75" s="122" t="s">
        <v>699</v>
      </c>
      <c r="J75" s="122" t="s">
        <v>700</v>
      </c>
      <c r="K75" s="217">
        <f t="shared" si="22"/>
        <v>25</v>
      </c>
      <c r="L75" s="218">
        <f t="shared" si="23"/>
        <v>526.57500000000005</v>
      </c>
      <c r="M75" s="219">
        <f t="shared" si="24"/>
        <v>6973.4250000000002</v>
      </c>
      <c r="N75" s="122">
        <v>300</v>
      </c>
      <c r="O75" s="123" t="s">
        <v>627</v>
      </c>
      <c r="P75" s="126">
        <v>44382</v>
      </c>
      <c r="Q75" s="220"/>
      <c r="R75" s="6" t="s">
        <v>642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215">
        <v>5</v>
      </c>
      <c r="B76" s="117">
        <v>44378</v>
      </c>
      <c r="C76" s="119"/>
      <c r="D76" s="216" t="s">
        <v>701</v>
      </c>
      <c r="E76" s="116" t="s">
        <v>629</v>
      </c>
      <c r="F76" s="116">
        <v>687.5</v>
      </c>
      <c r="G76" s="116">
        <v>676</v>
      </c>
      <c r="H76" s="116">
        <v>695</v>
      </c>
      <c r="I76" s="122" t="s">
        <v>702</v>
      </c>
      <c r="J76" s="122" t="s">
        <v>703</v>
      </c>
      <c r="K76" s="217">
        <f t="shared" si="22"/>
        <v>7.5</v>
      </c>
      <c r="L76" s="218">
        <f t="shared" si="23"/>
        <v>535.15000000000009</v>
      </c>
      <c r="M76" s="219">
        <f t="shared" si="24"/>
        <v>7714.85</v>
      </c>
      <c r="N76" s="122">
        <v>1100</v>
      </c>
      <c r="O76" s="123" t="s">
        <v>627</v>
      </c>
      <c r="P76" s="126">
        <v>44390</v>
      </c>
      <c r="Q76" s="220"/>
      <c r="R76" s="6" t="s">
        <v>628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215">
        <v>6</v>
      </c>
      <c r="B77" s="117">
        <v>44379</v>
      </c>
      <c r="C77" s="119"/>
      <c r="D77" s="216" t="s">
        <v>704</v>
      </c>
      <c r="E77" s="116" t="s">
        <v>629</v>
      </c>
      <c r="F77" s="116">
        <v>861.5</v>
      </c>
      <c r="G77" s="116">
        <v>844</v>
      </c>
      <c r="H77" s="116">
        <v>871.5</v>
      </c>
      <c r="I77" s="122" t="s">
        <v>705</v>
      </c>
      <c r="J77" s="122" t="s">
        <v>641</v>
      </c>
      <c r="K77" s="217">
        <f t="shared" si="22"/>
        <v>10</v>
      </c>
      <c r="L77" s="218">
        <f t="shared" si="23"/>
        <v>518.54250000000002</v>
      </c>
      <c r="M77" s="219">
        <f t="shared" si="24"/>
        <v>7981.4575000000004</v>
      </c>
      <c r="N77" s="122">
        <v>850</v>
      </c>
      <c r="O77" s="123" t="s">
        <v>627</v>
      </c>
      <c r="P77" s="201">
        <v>44379</v>
      </c>
      <c r="Q77" s="220"/>
      <c r="R77" s="6" t="s">
        <v>628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215">
        <v>7</v>
      </c>
      <c r="B78" s="117">
        <v>44379</v>
      </c>
      <c r="C78" s="119"/>
      <c r="D78" s="216" t="s">
        <v>696</v>
      </c>
      <c r="E78" s="116" t="s">
        <v>629</v>
      </c>
      <c r="F78" s="116">
        <v>1691.5</v>
      </c>
      <c r="G78" s="116">
        <v>1655</v>
      </c>
      <c r="H78" s="116">
        <v>1711</v>
      </c>
      <c r="I78" s="122">
        <v>1750</v>
      </c>
      <c r="J78" s="122" t="s">
        <v>706</v>
      </c>
      <c r="K78" s="217">
        <f t="shared" si="22"/>
        <v>19.5</v>
      </c>
      <c r="L78" s="218">
        <f t="shared" si="23"/>
        <v>419.19500000000005</v>
      </c>
      <c r="M78" s="219">
        <f t="shared" si="24"/>
        <v>6405.8050000000003</v>
      </c>
      <c r="N78" s="122">
        <v>350</v>
      </c>
      <c r="O78" s="123" t="s">
        <v>627</v>
      </c>
      <c r="P78" s="126">
        <v>44384</v>
      </c>
      <c r="Q78" s="220"/>
      <c r="R78" s="6" t="s">
        <v>642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215">
        <v>8</v>
      </c>
      <c r="B79" s="117">
        <v>44379</v>
      </c>
      <c r="C79" s="119"/>
      <c r="D79" s="216" t="s">
        <v>707</v>
      </c>
      <c r="E79" s="116" t="s">
        <v>629</v>
      </c>
      <c r="F79" s="116">
        <v>3555</v>
      </c>
      <c r="G79" s="116">
        <v>3490</v>
      </c>
      <c r="H79" s="116">
        <v>3597.5</v>
      </c>
      <c r="I79" s="122" t="s">
        <v>708</v>
      </c>
      <c r="J79" s="122" t="s">
        <v>709</v>
      </c>
      <c r="K79" s="217">
        <f t="shared" si="22"/>
        <v>42.5</v>
      </c>
      <c r="L79" s="218">
        <f t="shared" si="23"/>
        <v>503.65000000000009</v>
      </c>
      <c r="M79" s="219">
        <f t="shared" si="24"/>
        <v>7996.35</v>
      </c>
      <c r="N79" s="122">
        <v>200</v>
      </c>
      <c r="O79" s="123" t="s">
        <v>627</v>
      </c>
      <c r="P79" s="126">
        <v>44382</v>
      </c>
      <c r="Q79" s="220"/>
      <c r="R79" s="6" t="s">
        <v>628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221">
        <v>9</v>
      </c>
      <c r="B80" s="191">
        <v>44382</v>
      </c>
      <c r="C80" s="222"/>
      <c r="D80" s="223" t="s">
        <v>704</v>
      </c>
      <c r="E80" s="194" t="s">
        <v>629</v>
      </c>
      <c r="F80" s="194">
        <v>868</v>
      </c>
      <c r="G80" s="194">
        <v>850</v>
      </c>
      <c r="H80" s="194">
        <v>855</v>
      </c>
      <c r="I80" s="195" t="s">
        <v>710</v>
      </c>
      <c r="J80" s="195" t="s">
        <v>711</v>
      </c>
      <c r="K80" s="224">
        <f t="shared" si="22"/>
        <v>-13</v>
      </c>
      <c r="L80" s="225">
        <f t="shared" si="23"/>
        <v>508.72500000000008</v>
      </c>
      <c r="M80" s="226">
        <f t="shared" si="24"/>
        <v>-11558.725</v>
      </c>
      <c r="N80" s="195">
        <v>850</v>
      </c>
      <c r="O80" s="227" t="s">
        <v>665</v>
      </c>
      <c r="P80" s="198">
        <v>44384</v>
      </c>
      <c r="Q80" s="220"/>
      <c r="R80" s="6" t="s">
        <v>628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21">
        <v>10</v>
      </c>
      <c r="B81" s="191">
        <v>44382</v>
      </c>
      <c r="C81" s="229"/>
      <c r="D81" s="223" t="s">
        <v>707</v>
      </c>
      <c r="E81" s="194" t="s">
        <v>629</v>
      </c>
      <c r="F81" s="194">
        <v>3545</v>
      </c>
      <c r="G81" s="194">
        <v>3480</v>
      </c>
      <c r="H81" s="194">
        <v>3480</v>
      </c>
      <c r="I81" s="195" t="s">
        <v>708</v>
      </c>
      <c r="J81" s="195" t="s">
        <v>982</v>
      </c>
      <c r="K81" s="224">
        <f t="shared" si="22"/>
        <v>-65</v>
      </c>
      <c r="L81" s="225">
        <f t="shared" si="23"/>
        <v>487.20000000000005</v>
      </c>
      <c r="M81" s="226">
        <f t="shared" si="24"/>
        <v>-13487.2</v>
      </c>
      <c r="N81" s="195">
        <v>200</v>
      </c>
      <c r="O81" s="227" t="s">
        <v>665</v>
      </c>
      <c r="P81" s="198">
        <v>44391</v>
      </c>
      <c r="Q81" s="220"/>
      <c r="R81" s="6" t="s">
        <v>642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21">
        <v>11</v>
      </c>
      <c r="B82" s="191">
        <v>44383</v>
      </c>
      <c r="C82" s="222"/>
      <c r="D82" s="223" t="s">
        <v>712</v>
      </c>
      <c r="E82" s="194" t="s">
        <v>629</v>
      </c>
      <c r="F82" s="194">
        <v>1031.5</v>
      </c>
      <c r="G82" s="194">
        <v>1012</v>
      </c>
      <c r="H82" s="194">
        <v>1012</v>
      </c>
      <c r="I82" s="195" t="s">
        <v>713</v>
      </c>
      <c r="J82" s="195" t="s">
        <v>714</v>
      </c>
      <c r="K82" s="224">
        <f t="shared" ref="K82:K92" si="25">H82-F82</f>
        <v>-19.5</v>
      </c>
      <c r="L82" s="225">
        <f t="shared" ref="L82:L92" si="26">(H82*N82)*0.07%</f>
        <v>531.30000000000007</v>
      </c>
      <c r="M82" s="226">
        <f t="shared" ref="M82:M92" si="27">(K82*N82)-L82</f>
        <v>-15156.3</v>
      </c>
      <c r="N82" s="195">
        <v>750</v>
      </c>
      <c r="O82" s="227" t="s">
        <v>665</v>
      </c>
      <c r="P82" s="198">
        <v>44385</v>
      </c>
      <c r="Q82" s="220"/>
      <c r="R82" s="6" t="s">
        <v>628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15">
        <v>12</v>
      </c>
      <c r="B83" s="117">
        <v>44383</v>
      </c>
      <c r="C83" s="119"/>
      <c r="D83" s="216" t="s">
        <v>715</v>
      </c>
      <c r="E83" s="116" t="s">
        <v>629</v>
      </c>
      <c r="F83" s="116">
        <v>4020</v>
      </c>
      <c r="G83" s="116">
        <v>3930</v>
      </c>
      <c r="H83" s="116">
        <v>4072.5</v>
      </c>
      <c r="I83" s="122">
        <v>4250</v>
      </c>
      <c r="J83" s="122">
        <v>6</v>
      </c>
      <c r="K83" s="217">
        <f t="shared" si="25"/>
        <v>52.5</v>
      </c>
      <c r="L83" s="218">
        <f t="shared" si="26"/>
        <v>427.61250000000007</v>
      </c>
      <c r="M83" s="219">
        <f t="shared" si="27"/>
        <v>7447.3874999999998</v>
      </c>
      <c r="N83" s="122">
        <v>150</v>
      </c>
      <c r="O83" s="123" t="s">
        <v>627</v>
      </c>
      <c r="P83" s="126">
        <v>44384</v>
      </c>
      <c r="Q83" s="220"/>
      <c r="R83" s="6" t="s">
        <v>642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15">
        <v>13</v>
      </c>
      <c r="B84" s="200">
        <v>44384</v>
      </c>
      <c r="C84" s="119"/>
      <c r="D84" s="216" t="s">
        <v>716</v>
      </c>
      <c r="E84" s="116" t="s">
        <v>629</v>
      </c>
      <c r="F84" s="116">
        <v>1144</v>
      </c>
      <c r="G84" s="116">
        <v>1129</v>
      </c>
      <c r="H84" s="116">
        <v>1153.5</v>
      </c>
      <c r="I84" s="122">
        <v>1175</v>
      </c>
      <c r="J84" s="122" t="s">
        <v>717</v>
      </c>
      <c r="K84" s="217">
        <f t="shared" si="25"/>
        <v>9.5</v>
      </c>
      <c r="L84" s="218">
        <f t="shared" si="26"/>
        <v>686.3325000000001</v>
      </c>
      <c r="M84" s="219">
        <f t="shared" si="27"/>
        <v>7388.6674999999996</v>
      </c>
      <c r="N84" s="122">
        <v>850</v>
      </c>
      <c r="O84" s="123" t="s">
        <v>627</v>
      </c>
      <c r="P84" s="126">
        <v>44385</v>
      </c>
      <c r="Q84" s="220"/>
      <c r="R84" s="6" t="s">
        <v>642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15">
        <v>14</v>
      </c>
      <c r="B85" s="200">
        <v>44384</v>
      </c>
      <c r="C85" s="119"/>
      <c r="D85" s="216" t="s">
        <v>718</v>
      </c>
      <c r="E85" s="116" t="s">
        <v>629</v>
      </c>
      <c r="F85" s="116">
        <v>1488</v>
      </c>
      <c r="G85" s="116">
        <v>1462</v>
      </c>
      <c r="H85" s="116">
        <v>1511.5</v>
      </c>
      <c r="I85" s="122">
        <v>1540</v>
      </c>
      <c r="J85" s="122" t="s">
        <v>719</v>
      </c>
      <c r="K85" s="217">
        <f t="shared" si="25"/>
        <v>23.5</v>
      </c>
      <c r="L85" s="218">
        <f t="shared" si="26"/>
        <v>502.57375000000008</v>
      </c>
      <c r="M85" s="219">
        <f t="shared" si="27"/>
        <v>10659.92625</v>
      </c>
      <c r="N85" s="122">
        <v>475</v>
      </c>
      <c r="O85" s="123" t="s">
        <v>627</v>
      </c>
      <c r="P85" s="126">
        <v>44386</v>
      </c>
      <c r="Q85" s="220"/>
      <c r="R85" s="6" t="s">
        <v>642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15">
        <v>15</v>
      </c>
      <c r="B86" s="200">
        <v>44384</v>
      </c>
      <c r="C86" s="216"/>
      <c r="D86" s="216" t="s">
        <v>720</v>
      </c>
      <c r="E86" s="116" t="s">
        <v>629</v>
      </c>
      <c r="F86" s="116">
        <v>1021</v>
      </c>
      <c r="G86" s="116">
        <v>998</v>
      </c>
      <c r="H86" s="122">
        <v>1035</v>
      </c>
      <c r="I86" s="232" t="s">
        <v>721</v>
      </c>
      <c r="J86" s="122" t="s">
        <v>722</v>
      </c>
      <c r="K86" s="217">
        <f t="shared" si="25"/>
        <v>14</v>
      </c>
      <c r="L86" s="218">
        <f t="shared" si="26"/>
        <v>434.70000000000005</v>
      </c>
      <c r="M86" s="219">
        <f t="shared" si="27"/>
        <v>7965.3</v>
      </c>
      <c r="N86" s="122">
        <v>600</v>
      </c>
      <c r="O86" s="123" t="s">
        <v>627</v>
      </c>
      <c r="P86" s="126">
        <v>44385</v>
      </c>
      <c r="Q86" s="220"/>
      <c r="R86" s="6" t="s">
        <v>628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15">
        <v>16</v>
      </c>
      <c r="B87" s="200">
        <v>44385</v>
      </c>
      <c r="C87" s="216"/>
      <c r="D87" s="216" t="s">
        <v>720</v>
      </c>
      <c r="E87" s="116" t="s">
        <v>629</v>
      </c>
      <c r="F87" s="116">
        <v>1020.5</v>
      </c>
      <c r="G87" s="116">
        <v>998</v>
      </c>
      <c r="H87" s="122">
        <v>1033.5</v>
      </c>
      <c r="I87" s="232" t="s">
        <v>721</v>
      </c>
      <c r="J87" s="122" t="s">
        <v>723</v>
      </c>
      <c r="K87" s="217">
        <f t="shared" si="25"/>
        <v>13</v>
      </c>
      <c r="L87" s="218">
        <f t="shared" si="26"/>
        <v>434.07000000000005</v>
      </c>
      <c r="M87" s="219">
        <f t="shared" si="27"/>
        <v>7365.93</v>
      </c>
      <c r="N87" s="122">
        <v>600</v>
      </c>
      <c r="O87" s="123" t="s">
        <v>627</v>
      </c>
      <c r="P87" s="201">
        <v>44385</v>
      </c>
      <c r="Q87" s="220"/>
      <c r="R87" s="6" t="s">
        <v>628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21">
        <v>17</v>
      </c>
      <c r="B88" s="191">
        <v>44385</v>
      </c>
      <c r="C88" s="222"/>
      <c r="D88" s="223" t="s">
        <v>724</v>
      </c>
      <c r="E88" s="194" t="s">
        <v>629</v>
      </c>
      <c r="F88" s="194">
        <v>2472</v>
      </c>
      <c r="G88" s="194">
        <v>2440</v>
      </c>
      <c r="H88" s="194">
        <v>2440</v>
      </c>
      <c r="I88" s="195">
        <v>2540</v>
      </c>
      <c r="J88" s="195" t="s">
        <v>725</v>
      </c>
      <c r="K88" s="224">
        <f t="shared" si="25"/>
        <v>-32</v>
      </c>
      <c r="L88" s="225">
        <f t="shared" si="26"/>
        <v>512.40000000000009</v>
      </c>
      <c r="M88" s="226">
        <f t="shared" si="27"/>
        <v>-10112.4</v>
      </c>
      <c r="N88" s="195">
        <v>300</v>
      </c>
      <c r="O88" s="227" t="s">
        <v>665</v>
      </c>
      <c r="P88" s="198">
        <v>44389</v>
      </c>
      <c r="Q88" s="220"/>
      <c r="R88" s="6" t="s">
        <v>642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15">
        <v>18</v>
      </c>
      <c r="B89" s="200">
        <v>44386</v>
      </c>
      <c r="C89" s="216"/>
      <c r="D89" s="216" t="s">
        <v>712</v>
      </c>
      <c r="E89" s="116" t="s">
        <v>629</v>
      </c>
      <c r="F89" s="116">
        <v>1016.5</v>
      </c>
      <c r="G89" s="116">
        <v>999</v>
      </c>
      <c r="H89" s="122">
        <v>1028</v>
      </c>
      <c r="I89" s="232" t="s">
        <v>726</v>
      </c>
      <c r="J89" s="122" t="s">
        <v>727</v>
      </c>
      <c r="K89" s="217">
        <f t="shared" si="25"/>
        <v>11.5</v>
      </c>
      <c r="L89" s="218">
        <f t="shared" si="26"/>
        <v>611.66000000000008</v>
      </c>
      <c r="M89" s="219">
        <f t="shared" si="27"/>
        <v>9163.34</v>
      </c>
      <c r="N89" s="122">
        <v>850</v>
      </c>
      <c r="O89" s="123" t="s">
        <v>627</v>
      </c>
      <c r="P89" s="126">
        <v>44389</v>
      </c>
      <c r="Q89" s="220"/>
      <c r="R89" s="6" t="s">
        <v>628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15">
        <v>19</v>
      </c>
      <c r="B90" s="117">
        <v>44386</v>
      </c>
      <c r="C90" s="119"/>
      <c r="D90" s="216" t="s">
        <v>720</v>
      </c>
      <c r="E90" s="116" t="s">
        <v>629</v>
      </c>
      <c r="F90" s="116">
        <v>1021</v>
      </c>
      <c r="G90" s="116">
        <v>998</v>
      </c>
      <c r="H90" s="116">
        <v>1034</v>
      </c>
      <c r="I90" s="122" t="s">
        <v>721</v>
      </c>
      <c r="J90" s="122" t="s">
        <v>723</v>
      </c>
      <c r="K90" s="217">
        <f t="shared" si="25"/>
        <v>13</v>
      </c>
      <c r="L90" s="218">
        <f t="shared" si="26"/>
        <v>434.28000000000009</v>
      </c>
      <c r="M90" s="219">
        <f t="shared" si="27"/>
        <v>7365.72</v>
      </c>
      <c r="N90" s="122">
        <v>600</v>
      </c>
      <c r="O90" s="123" t="s">
        <v>627</v>
      </c>
      <c r="P90" s="126">
        <v>44390</v>
      </c>
      <c r="Q90" s="220"/>
      <c r="R90" s="6" t="s">
        <v>628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15">
        <v>20</v>
      </c>
      <c r="B91" s="200">
        <v>44389</v>
      </c>
      <c r="C91" s="216"/>
      <c r="D91" s="216" t="s">
        <v>728</v>
      </c>
      <c r="E91" s="116" t="s">
        <v>629</v>
      </c>
      <c r="F91" s="116">
        <v>2935</v>
      </c>
      <c r="G91" s="116">
        <v>2870</v>
      </c>
      <c r="H91" s="122">
        <v>2977.5</v>
      </c>
      <c r="I91" s="232" t="s">
        <v>729</v>
      </c>
      <c r="J91" s="122" t="s">
        <v>709</v>
      </c>
      <c r="K91" s="217">
        <f t="shared" si="25"/>
        <v>42.5</v>
      </c>
      <c r="L91" s="218">
        <f t="shared" si="26"/>
        <v>416.85000000000008</v>
      </c>
      <c r="M91" s="219">
        <f t="shared" si="27"/>
        <v>8083.15</v>
      </c>
      <c r="N91" s="122">
        <v>200</v>
      </c>
      <c r="O91" s="123" t="s">
        <v>627</v>
      </c>
      <c r="P91" s="201">
        <v>44389</v>
      </c>
      <c r="Q91" s="220"/>
      <c r="R91" s="6" t="s">
        <v>642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15">
        <v>21</v>
      </c>
      <c r="B92" s="200">
        <v>44390</v>
      </c>
      <c r="C92" s="119"/>
      <c r="D92" s="216" t="s">
        <v>715</v>
      </c>
      <c r="E92" s="116" t="s">
        <v>629</v>
      </c>
      <c r="F92" s="116">
        <v>3995</v>
      </c>
      <c r="G92" s="116">
        <v>3895</v>
      </c>
      <c r="H92" s="116">
        <v>4070</v>
      </c>
      <c r="I92" s="122">
        <v>4200</v>
      </c>
      <c r="J92" s="122" t="s">
        <v>984</v>
      </c>
      <c r="K92" s="363">
        <f t="shared" si="25"/>
        <v>75</v>
      </c>
      <c r="L92" s="218">
        <f t="shared" si="26"/>
        <v>427.35000000000008</v>
      </c>
      <c r="M92" s="219">
        <f t="shared" si="27"/>
        <v>10822.65</v>
      </c>
      <c r="N92" s="122">
        <v>150</v>
      </c>
      <c r="O92" s="123" t="s">
        <v>627</v>
      </c>
      <c r="P92" s="126">
        <v>44391</v>
      </c>
      <c r="Q92" s="220"/>
      <c r="R92" s="6" t="s">
        <v>642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15">
        <v>22</v>
      </c>
      <c r="B93" s="200">
        <v>44390</v>
      </c>
      <c r="C93" s="119"/>
      <c r="D93" s="216" t="s">
        <v>728</v>
      </c>
      <c r="E93" s="116" t="s">
        <v>629</v>
      </c>
      <c r="F93" s="116">
        <v>2940</v>
      </c>
      <c r="G93" s="116">
        <v>2875</v>
      </c>
      <c r="H93" s="116">
        <v>2979</v>
      </c>
      <c r="I93" s="122" t="s">
        <v>729</v>
      </c>
      <c r="J93" s="122" t="s">
        <v>662</v>
      </c>
      <c r="K93" s="371">
        <f t="shared" ref="K93" si="28">H93-F93</f>
        <v>39</v>
      </c>
      <c r="L93" s="218">
        <f t="shared" ref="L93" si="29">(H93*N93)*0.07%</f>
        <v>417.06000000000006</v>
      </c>
      <c r="M93" s="219">
        <f t="shared" ref="M93" si="30">(K93*N93)-L93</f>
        <v>7382.94</v>
      </c>
      <c r="N93" s="122">
        <v>200</v>
      </c>
      <c r="O93" s="123" t="s">
        <v>627</v>
      </c>
      <c r="P93" s="126">
        <v>44392</v>
      </c>
      <c r="Q93" s="220"/>
      <c r="R93" s="6" t="s">
        <v>642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15">
        <v>23</v>
      </c>
      <c r="B94" s="200">
        <v>44390</v>
      </c>
      <c r="C94" s="119"/>
      <c r="D94" s="216" t="s">
        <v>730</v>
      </c>
      <c r="E94" s="116" t="s">
        <v>629</v>
      </c>
      <c r="F94" s="116">
        <v>460.5</v>
      </c>
      <c r="G94" s="116">
        <v>454</v>
      </c>
      <c r="H94" s="116">
        <v>465.25</v>
      </c>
      <c r="I94" s="122">
        <v>475</v>
      </c>
      <c r="J94" s="122" t="s">
        <v>672</v>
      </c>
      <c r="K94" s="217">
        <f>H94-F94</f>
        <v>4.75</v>
      </c>
      <c r="L94" s="218">
        <f>(H94*N94)*0.07%</f>
        <v>651.35000000000014</v>
      </c>
      <c r="M94" s="219">
        <f>(K94*N94)-L94</f>
        <v>8848.65</v>
      </c>
      <c r="N94" s="122">
        <v>2000</v>
      </c>
      <c r="O94" s="123" t="s">
        <v>627</v>
      </c>
      <c r="P94" s="201">
        <v>44390</v>
      </c>
      <c r="Q94" s="220"/>
      <c r="R94" s="6" t="s">
        <v>628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15">
        <v>24</v>
      </c>
      <c r="B95" s="200">
        <v>44390</v>
      </c>
      <c r="C95" s="119"/>
      <c r="D95" s="216" t="s">
        <v>731</v>
      </c>
      <c r="E95" s="116" t="s">
        <v>629</v>
      </c>
      <c r="F95" s="116">
        <v>1567.5</v>
      </c>
      <c r="G95" s="116">
        <v>1540</v>
      </c>
      <c r="H95" s="116">
        <v>1583.5</v>
      </c>
      <c r="I95" s="122" t="s">
        <v>732</v>
      </c>
      <c r="J95" s="122" t="s">
        <v>985</v>
      </c>
      <c r="K95" s="363">
        <f t="shared" ref="K95" si="31">H95-F95</f>
        <v>16</v>
      </c>
      <c r="L95" s="218">
        <f t="shared" ref="L95" si="32">(H95*N95)*0.07%</f>
        <v>609.64750000000004</v>
      </c>
      <c r="M95" s="219">
        <f t="shared" ref="M95" si="33">(K95*N95)-L95</f>
        <v>8190.3525</v>
      </c>
      <c r="N95" s="122">
        <v>550</v>
      </c>
      <c r="O95" s="123" t="s">
        <v>627</v>
      </c>
      <c r="P95" s="126">
        <v>44391</v>
      </c>
      <c r="Q95" s="220"/>
      <c r="R95" s="6" t="s">
        <v>628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15">
        <v>25</v>
      </c>
      <c r="B96" s="200">
        <v>44390</v>
      </c>
      <c r="C96" s="119"/>
      <c r="D96" s="216" t="s">
        <v>720</v>
      </c>
      <c r="E96" s="116" t="s">
        <v>629</v>
      </c>
      <c r="F96" s="116">
        <v>1020.5</v>
      </c>
      <c r="G96" s="116">
        <v>998</v>
      </c>
      <c r="H96" s="116">
        <v>1035.5</v>
      </c>
      <c r="I96" s="122" t="s">
        <v>721</v>
      </c>
      <c r="J96" s="122" t="s">
        <v>983</v>
      </c>
      <c r="K96" s="363">
        <f t="shared" ref="K96" si="34">H96-F96</f>
        <v>15</v>
      </c>
      <c r="L96" s="218">
        <f t="shared" ref="L96" si="35">(H96*N96)*0.07%</f>
        <v>434.91000000000008</v>
      </c>
      <c r="M96" s="219">
        <f t="shared" ref="M96" si="36">(K96*N96)-L96</f>
        <v>8565.09</v>
      </c>
      <c r="N96" s="122">
        <v>600</v>
      </c>
      <c r="O96" s="123" t="s">
        <v>627</v>
      </c>
      <c r="P96" s="126">
        <v>44391</v>
      </c>
      <c r="Q96" s="220"/>
      <c r="R96" s="6" t="s">
        <v>628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33">
        <v>26</v>
      </c>
      <c r="B97" s="183">
        <v>44391</v>
      </c>
      <c r="C97" s="234"/>
      <c r="D97" s="234" t="s">
        <v>724</v>
      </c>
      <c r="E97" s="127" t="s">
        <v>629</v>
      </c>
      <c r="F97" s="127" t="s">
        <v>989</v>
      </c>
      <c r="G97" s="127">
        <v>2375</v>
      </c>
      <c r="H97" s="133"/>
      <c r="I97" s="228">
        <v>2500</v>
      </c>
      <c r="J97" s="228" t="s">
        <v>636</v>
      </c>
      <c r="K97" s="362"/>
      <c r="L97" s="230"/>
      <c r="M97" s="235"/>
      <c r="N97" s="228"/>
      <c r="O97" s="236"/>
      <c r="P97" s="237"/>
      <c r="Q97" s="220"/>
      <c r="R97" s="6" t="s">
        <v>628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388">
        <v>27</v>
      </c>
      <c r="B98" s="382">
        <v>44391</v>
      </c>
      <c r="C98" s="389"/>
      <c r="D98" s="389" t="s">
        <v>990</v>
      </c>
      <c r="E98" s="369" t="s">
        <v>629</v>
      </c>
      <c r="F98" s="369">
        <v>2009</v>
      </c>
      <c r="G98" s="369">
        <v>1962</v>
      </c>
      <c r="H98" s="384">
        <v>2039.5</v>
      </c>
      <c r="I98" s="390">
        <v>2100</v>
      </c>
      <c r="J98" s="122" t="s">
        <v>1005</v>
      </c>
      <c r="K98" s="371">
        <f t="shared" ref="K98" si="37">H98-F98</f>
        <v>30.5</v>
      </c>
      <c r="L98" s="218">
        <f t="shared" ref="L98" si="38">(H98*N98)*0.07%</f>
        <v>392.60375000000005</v>
      </c>
      <c r="M98" s="219">
        <f t="shared" ref="M98" si="39">(K98*N98)-L98</f>
        <v>7994.8962499999998</v>
      </c>
      <c r="N98" s="122">
        <v>275</v>
      </c>
      <c r="O98" s="123" t="s">
        <v>627</v>
      </c>
      <c r="P98" s="126">
        <v>44392</v>
      </c>
      <c r="Q98" s="220"/>
      <c r="R98" s="6" t="s">
        <v>628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33">
        <v>28</v>
      </c>
      <c r="B99" s="183">
        <v>44392</v>
      </c>
      <c r="C99" s="234"/>
      <c r="D99" s="234" t="s">
        <v>1003</v>
      </c>
      <c r="E99" s="127" t="s">
        <v>629</v>
      </c>
      <c r="F99" s="127" t="s">
        <v>1004</v>
      </c>
      <c r="G99" s="127">
        <v>3160</v>
      </c>
      <c r="H99" s="133"/>
      <c r="I99" s="228">
        <v>3280</v>
      </c>
      <c r="J99" s="228" t="s">
        <v>636</v>
      </c>
      <c r="K99" s="362"/>
      <c r="L99" s="230"/>
      <c r="M99" s="235"/>
      <c r="N99" s="228"/>
      <c r="O99" s="236"/>
      <c r="P99" s="237"/>
      <c r="Q99" s="220"/>
      <c r="R99" s="6" t="s">
        <v>628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404">
        <v>29</v>
      </c>
      <c r="B100" s="373">
        <v>44393</v>
      </c>
      <c r="C100" s="402"/>
      <c r="D100" s="402" t="s">
        <v>990</v>
      </c>
      <c r="E100" s="376" t="s">
        <v>629</v>
      </c>
      <c r="F100" s="376">
        <v>2026</v>
      </c>
      <c r="G100" s="376">
        <v>1982</v>
      </c>
      <c r="H100" s="387">
        <v>1982</v>
      </c>
      <c r="I100" s="405">
        <v>2120</v>
      </c>
      <c r="J100" s="195" t="s">
        <v>1056</v>
      </c>
      <c r="K100" s="224">
        <f t="shared" ref="K100" si="40">H100-F100</f>
        <v>-44</v>
      </c>
      <c r="L100" s="225">
        <f t="shared" ref="L100" si="41">(H100*N100)*0.07%</f>
        <v>381.53500000000008</v>
      </c>
      <c r="M100" s="226">
        <f t="shared" ref="M100" si="42">(K100*N100)-L100</f>
        <v>-12481.535</v>
      </c>
      <c r="N100" s="195">
        <v>275</v>
      </c>
      <c r="O100" s="227" t="s">
        <v>665</v>
      </c>
      <c r="P100" s="198">
        <v>44396</v>
      </c>
      <c r="Q100" s="220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33">
        <v>30</v>
      </c>
      <c r="B101" s="183">
        <v>44393</v>
      </c>
      <c r="C101" s="234"/>
      <c r="D101" s="234" t="s">
        <v>1022</v>
      </c>
      <c r="E101" s="127" t="s">
        <v>629</v>
      </c>
      <c r="F101" s="127" t="s">
        <v>1023</v>
      </c>
      <c r="G101" s="127">
        <v>948</v>
      </c>
      <c r="H101" s="133"/>
      <c r="I101" s="228" t="s">
        <v>1024</v>
      </c>
      <c r="J101" s="228" t="s">
        <v>636</v>
      </c>
      <c r="K101" s="391"/>
      <c r="L101" s="230"/>
      <c r="M101" s="235"/>
      <c r="N101" s="228"/>
      <c r="O101" s="236"/>
      <c r="P101" s="237"/>
      <c r="Q101" s="220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388">
        <v>31</v>
      </c>
      <c r="B102" s="382">
        <v>44396</v>
      </c>
      <c r="C102" s="389"/>
      <c r="D102" s="389" t="s">
        <v>696</v>
      </c>
      <c r="E102" s="369" t="s">
        <v>629</v>
      </c>
      <c r="F102" s="369">
        <v>1740</v>
      </c>
      <c r="G102" s="369">
        <v>1704</v>
      </c>
      <c r="H102" s="384">
        <v>1759</v>
      </c>
      <c r="I102" s="390" t="s">
        <v>1053</v>
      </c>
      <c r="J102" s="122" t="s">
        <v>1060</v>
      </c>
      <c r="K102" s="394">
        <f t="shared" ref="K102" si="43">H102-F102</f>
        <v>19</v>
      </c>
      <c r="L102" s="218">
        <f t="shared" ref="L102" si="44">(H102*N102)*0.07%</f>
        <v>461.73750000000007</v>
      </c>
      <c r="M102" s="219">
        <f t="shared" ref="M102" si="45">(K102*N102)-L102</f>
        <v>6663.2624999999998</v>
      </c>
      <c r="N102" s="122">
        <v>375</v>
      </c>
      <c r="O102" s="123" t="s">
        <v>627</v>
      </c>
      <c r="P102" s="201">
        <v>44396</v>
      </c>
      <c r="Q102" s="220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233">
        <v>32</v>
      </c>
      <c r="B103" s="183">
        <v>44396</v>
      </c>
      <c r="C103" s="234"/>
      <c r="D103" s="234" t="s">
        <v>1052</v>
      </c>
      <c r="E103" s="127" t="s">
        <v>629</v>
      </c>
      <c r="F103" s="127" t="s">
        <v>1054</v>
      </c>
      <c r="G103" s="127">
        <v>2935</v>
      </c>
      <c r="H103" s="133"/>
      <c r="I103" s="228" t="s">
        <v>1055</v>
      </c>
      <c r="J103" s="228" t="s">
        <v>636</v>
      </c>
      <c r="K103" s="362"/>
      <c r="L103" s="230"/>
      <c r="M103" s="235"/>
      <c r="N103" s="228"/>
      <c r="O103" s="236"/>
      <c r="P103" s="237"/>
      <c r="Q103" s="220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233"/>
      <c r="B104" s="183"/>
      <c r="C104" s="234"/>
      <c r="D104" s="234"/>
      <c r="E104" s="127"/>
      <c r="F104" s="127"/>
      <c r="G104" s="127"/>
      <c r="H104" s="133"/>
      <c r="I104" s="228"/>
      <c r="J104" s="228"/>
      <c r="K104" s="362"/>
      <c r="L104" s="230"/>
      <c r="M104" s="235"/>
      <c r="N104" s="228"/>
      <c r="O104" s="236"/>
      <c r="P104" s="237"/>
      <c r="Q104" s="220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233"/>
      <c r="B105" s="183"/>
      <c r="C105" s="130"/>
      <c r="D105" s="234"/>
      <c r="E105" s="127"/>
      <c r="F105" s="127"/>
      <c r="G105" s="127"/>
      <c r="H105" s="127"/>
      <c r="I105" s="133"/>
      <c r="J105" s="228"/>
      <c r="K105" s="134"/>
      <c r="L105" s="230"/>
      <c r="M105" s="228"/>
      <c r="N105" s="228"/>
      <c r="O105" s="236"/>
      <c r="P105" s="238"/>
      <c r="Q105" s="220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421"/>
      <c r="B106" s="422"/>
      <c r="C106" s="130"/>
      <c r="D106" s="234"/>
      <c r="E106" s="127"/>
      <c r="F106" s="127"/>
      <c r="G106" s="127"/>
      <c r="H106" s="127"/>
      <c r="I106" s="133"/>
      <c r="J106" s="423"/>
      <c r="K106" s="230"/>
      <c r="L106" s="230"/>
      <c r="M106" s="423"/>
      <c r="N106" s="423"/>
      <c r="O106" s="419"/>
      <c r="P106" s="420"/>
      <c r="Q106" s="220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412"/>
      <c r="B107" s="412"/>
      <c r="C107" s="130"/>
      <c r="D107" s="234"/>
      <c r="E107" s="127"/>
      <c r="F107" s="127"/>
      <c r="G107" s="127"/>
      <c r="H107" s="127"/>
      <c r="I107" s="133"/>
      <c r="J107" s="412"/>
      <c r="K107" s="134"/>
      <c r="L107" s="230"/>
      <c r="M107" s="412"/>
      <c r="N107" s="412"/>
      <c r="O107" s="412"/>
      <c r="P107" s="412"/>
      <c r="Q107" s="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3.5" customHeight="1">
      <c r="A108" s="148"/>
      <c r="B108" s="149"/>
      <c r="C108" s="204"/>
      <c r="D108" s="239"/>
      <c r="E108" s="240"/>
      <c r="F108" s="148"/>
      <c r="G108" s="148"/>
      <c r="H108" s="148"/>
      <c r="I108" s="206"/>
      <c r="J108" s="206"/>
      <c r="K108" s="206"/>
      <c r="L108" s="206"/>
      <c r="M108" s="206"/>
      <c r="N108" s="206"/>
      <c r="O108" s="206"/>
      <c r="P108" s="206"/>
      <c r="Q108" s="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241"/>
      <c r="B109" s="149"/>
      <c r="C109" s="150"/>
      <c r="D109" s="242"/>
      <c r="E109" s="153"/>
      <c r="F109" s="153"/>
      <c r="G109" s="153"/>
      <c r="H109" s="153"/>
      <c r="I109" s="153"/>
      <c r="J109" s="6"/>
      <c r="K109" s="153"/>
      <c r="L109" s="153"/>
      <c r="M109" s="6"/>
      <c r="N109" s="1"/>
      <c r="O109" s="150"/>
      <c r="P109" s="44"/>
      <c r="Q109" s="44"/>
      <c r="R109" s="6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</row>
    <row r="110" spans="1:38" ht="12.75" customHeight="1">
      <c r="A110" s="243" t="s">
        <v>733</v>
      </c>
      <c r="B110" s="243"/>
      <c r="C110" s="243"/>
      <c r="D110" s="243"/>
      <c r="E110" s="244"/>
      <c r="F110" s="153"/>
      <c r="G110" s="153"/>
      <c r="H110" s="153"/>
      <c r="I110" s="153"/>
      <c r="J110" s="1"/>
      <c r="K110" s="6"/>
      <c r="L110" s="6"/>
      <c r="M110" s="6"/>
      <c r="N110" s="1"/>
      <c r="O110" s="1"/>
      <c r="P110" s="44"/>
      <c r="Q110" s="44"/>
      <c r="R110" s="6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</row>
    <row r="111" spans="1:38" ht="38.25" customHeight="1">
      <c r="A111" s="102" t="s">
        <v>16</v>
      </c>
      <c r="B111" s="102" t="s">
        <v>590</v>
      </c>
      <c r="C111" s="102"/>
      <c r="D111" s="103" t="s">
        <v>613</v>
      </c>
      <c r="E111" s="102" t="s">
        <v>614</v>
      </c>
      <c r="F111" s="102" t="s">
        <v>615</v>
      </c>
      <c r="G111" s="102" t="s">
        <v>658</v>
      </c>
      <c r="H111" s="102" t="s">
        <v>617</v>
      </c>
      <c r="I111" s="102" t="s">
        <v>618</v>
      </c>
      <c r="J111" s="101" t="s">
        <v>619</v>
      </c>
      <c r="K111" s="101" t="s">
        <v>734</v>
      </c>
      <c r="L111" s="104" t="s">
        <v>621</v>
      </c>
      <c r="M111" s="214" t="s">
        <v>693</v>
      </c>
      <c r="N111" s="102" t="s">
        <v>694</v>
      </c>
      <c r="O111" s="102" t="s">
        <v>623</v>
      </c>
      <c r="P111" s="103" t="s">
        <v>624</v>
      </c>
      <c r="Q111" s="44"/>
      <c r="R111" s="6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</row>
    <row r="112" spans="1:38" ht="14.25" customHeight="1">
      <c r="A112" s="434">
        <v>1</v>
      </c>
      <c r="B112" s="435">
        <v>44376</v>
      </c>
      <c r="C112" s="216" t="s">
        <v>735</v>
      </c>
      <c r="D112" s="216" t="s">
        <v>736</v>
      </c>
      <c r="E112" s="116" t="s">
        <v>629</v>
      </c>
      <c r="F112" s="116">
        <v>89</v>
      </c>
      <c r="G112" s="116"/>
      <c r="H112" s="122">
        <v>125</v>
      </c>
      <c r="I112" s="432"/>
      <c r="J112" s="432" t="s">
        <v>737</v>
      </c>
      <c r="K112" s="218">
        <v>36</v>
      </c>
      <c r="L112" s="432">
        <v>100</v>
      </c>
      <c r="M112" s="432">
        <f>(15*N112)-200</f>
        <v>4675</v>
      </c>
      <c r="N112" s="432">
        <v>325</v>
      </c>
      <c r="O112" s="431" t="s">
        <v>627</v>
      </c>
      <c r="P112" s="428">
        <v>44383</v>
      </c>
      <c r="Q112" s="220"/>
      <c r="R112" s="245" t="s">
        <v>628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412"/>
      <c r="B113" s="412"/>
      <c r="C113" s="216" t="s">
        <v>738</v>
      </c>
      <c r="D113" s="216" t="s">
        <v>739</v>
      </c>
      <c r="E113" s="116" t="s">
        <v>740</v>
      </c>
      <c r="F113" s="116">
        <v>69</v>
      </c>
      <c r="G113" s="116"/>
      <c r="H113" s="122">
        <v>90</v>
      </c>
      <c r="I113" s="412"/>
      <c r="J113" s="412"/>
      <c r="K113" s="218">
        <v>21</v>
      </c>
      <c r="L113" s="412"/>
      <c r="M113" s="412"/>
      <c r="N113" s="412"/>
      <c r="O113" s="412"/>
      <c r="P113" s="412"/>
      <c r="Q113" s="220"/>
      <c r="R113" s="245" t="s">
        <v>628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221">
        <v>2</v>
      </c>
      <c r="B114" s="191">
        <v>44377</v>
      </c>
      <c r="C114" s="222"/>
      <c r="D114" s="223" t="s">
        <v>741</v>
      </c>
      <c r="E114" s="194" t="s">
        <v>629</v>
      </c>
      <c r="F114" s="194">
        <v>36</v>
      </c>
      <c r="G114" s="194">
        <v>0</v>
      </c>
      <c r="H114" s="194">
        <v>0</v>
      </c>
      <c r="I114" s="195">
        <v>90</v>
      </c>
      <c r="J114" s="246" t="s">
        <v>742</v>
      </c>
      <c r="K114" s="225">
        <f>H114-F114</f>
        <v>-36</v>
      </c>
      <c r="L114" s="225">
        <v>100</v>
      </c>
      <c r="M114" s="246">
        <f>(K114*N114)-100</f>
        <v>-2800</v>
      </c>
      <c r="N114" s="246">
        <v>75</v>
      </c>
      <c r="O114" s="247" t="s">
        <v>665</v>
      </c>
      <c r="P114" s="248">
        <v>44378</v>
      </c>
      <c r="Q114" s="220"/>
      <c r="R114" s="245" t="s">
        <v>642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434">
        <v>3</v>
      </c>
      <c r="B115" s="435">
        <v>44378</v>
      </c>
      <c r="C115" s="119" t="s">
        <v>735</v>
      </c>
      <c r="D115" s="216" t="s">
        <v>743</v>
      </c>
      <c r="E115" s="116" t="s">
        <v>629</v>
      </c>
      <c r="F115" s="116">
        <v>340</v>
      </c>
      <c r="G115" s="116">
        <v>90</v>
      </c>
      <c r="H115" s="116">
        <v>335</v>
      </c>
      <c r="I115" s="122"/>
      <c r="J115" s="432" t="s">
        <v>744</v>
      </c>
      <c r="K115" s="218">
        <v>-5</v>
      </c>
      <c r="L115" s="218">
        <v>100</v>
      </c>
      <c r="M115" s="432">
        <f>(60*N115)-200</f>
        <v>1300</v>
      </c>
      <c r="N115" s="432">
        <v>25</v>
      </c>
      <c r="O115" s="431" t="s">
        <v>627</v>
      </c>
      <c r="P115" s="428">
        <v>44382</v>
      </c>
      <c r="Q115" s="220"/>
      <c r="R115" s="245" t="s">
        <v>628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412"/>
      <c r="B116" s="412"/>
      <c r="C116" s="119" t="s">
        <v>738</v>
      </c>
      <c r="D116" s="216" t="s">
        <v>745</v>
      </c>
      <c r="E116" s="116" t="s">
        <v>740</v>
      </c>
      <c r="F116" s="116">
        <v>65</v>
      </c>
      <c r="G116" s="116"/>
      <c r="H116" s="116">
        <v>0</v>
      </c>
      <c r="I116" s="122"/>
      <c r="J116" s="412"/>
      <c r="K116" s="218">
        <v>65</v>
      </c>
      <c r="L116" s="218">
        <v>100</v>
      </c>
      <c r="M116" s="412"/>
      <c r="N116" s="412"/>
      <c r="O116" s="412"/>
      <c r="P116" s="412"/>
      <c r="Q116" s="220"/>
      <c r="R116" s="245" t="s">
        <v>628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16">
        <v>4</v>
      </c>
      <c r="B117" s="117">
        <v>44378</v>
      </c>
      <c r="C117" s="188"/>
      <c r="D117" s="119" t="s">
        <v>746</v>
      </c>
      <c r="E117" s="116" t="s">
        <v>740</v>
      </c>
      <c r="F117" s="116">
        <v>10.75</v>
      </c>
      <c r="G117" s="249">
        <v>14.5</v>
      </c>
      <c r="H117" s="116">
        <v>8.3000000000000007</v>
      </c>
      <c r="I117" s="122">
        <v>5</v>
      </c>
      <c r="J117" s="232" t="s">
        <v>747</v>
      </c>
      <c r="K117" s="218">
        <f t="shared" ref="K117:K118" si="46">F117-H117</f>
        <v>2.4499999999999993</v>
      </c>
      <c r="L117" s="218">
        <v>100</v>
      </c>
      <c r="M117" s="232">
        <f t="shared" ref="M117:M118" si="47">(K117*N117)-100</f>
        <v>3729.349999999999</v>
      </c>
      <c r="N117" s="122">
        <v>1563</v>
      </c>
      <c r="O117" s="123" t="s">
        <v>627</v>
      </c>
      <c r="P117" s="126">
        <v>44383</v>
      </c>
      <c r="Q117" s="220"/>
      <c r="R117" s="245" t="s">
        <v>642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215">
        <v>5</v>
      </c>
      <c r="B118" s="117">
        <v>44378</v>
      </c>
      <c r="C118" s="119"/>
      <c r="D118" s="216" t="s">
        <v>748</v>
      </c>
      <c r="E118" s="116" t="s">
        <v>740</v>
      </c>
      <c r="F118" s="116">
        <v>13.5</v>
      </c>
      <c r="G118" s="116">
        <v>19</v>
      </c>
      <c r="H118" s="116">
        <v>10.3</v>
      </c>
      <c r="I118" s="122">
        <v>2</v>
      </c>
      <c r="J118" s="232" t="s">
        <v>749</v>
      </c>
      <c r="K118" s="218">
        <f t="shared" si="46"/>
        <v>3.1999999999999993</v>
      </c>
      <c r="L118" s="218">
        <v>100</v>
      </c>
      <c r="M118" s="232">
        <f t="shared" si="47"/>
        <v>3899.9999999999991</v>
      </c>
      <c r="N118" s="232">
        <v>1250</v>
      </c>
      <c r="O118" s="123" t="s">
        <v>627</v>
      </c>
      <c r="P118" s="126">
        <v>44383</v>
      </c>
      <c r="Q118" s="220"/>
      <c r="R118" s="245" t="s">
        <v>628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215">
        <v>6</v>
      </c>
      <c r="B119" s="117">
        <v>44382</v>
      </c>
      <c r="C119" s="119"/>
      <c r="D119" s="216" t="s">
        <v>750</v>
      </c>
      <c r="E119" s="116" t="s">
        <v>740</v>
      </c>
      <c r="F119" s="116">
        <v>1.8</v>
      </c>
      <c r="G119" s="116">
        <v>3.05</v>
      </c>
      <c r="H119" s="116">
        <v>0.95</v>
      </c>
      <c r="I119" s="122">
        <v>0.1</v>
      </c>
      <c r="J119" s="232" t="s">
        <v>1051</v>
      </c>
      <c r="K119" s="218">
        <f t="shared" ref="K119" si="48">F119-H119</f>
        <v>0.85000000000000009</v>
      </c>
      <c r="L119" s="218">
        <v>100</v>
      </c>
      <c r="M119" s="232">
        <f t="shared" ref="M119" si="49">(K119*N119)-100</f>
        <v>3300.0000000000005</v>
      </c>
      <c r="N119" s="232">
        <v>4000</v>
      </c>
      <c r="O119" s="123" t="s">
        <v>627</v>
      </c>
      <c r="P119" s="126">
        <v>44396</v>
      </c>
      <c r="Q119" s="220"/>
      <c r="R119" s="245" t="s">
        <v>642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215">
        <v>7</v>
      </c>
      <c r="B120" s="200">
        <v>44383</v>
      </c>
      <c r="C120" s="119"/>
      <c r="D120" s="216" t="s">
        <v>751</v>
      </c>
      <c r="E120" s="116" t="s">
        <v>629</v>
      </c>
      <c r="F120" s="116">
        <v>50</v>
      </c>
      <c r="G120" s="116">
        <v>14</v>
      </c>
      <c r="H120" s="116">
        <v>63.5</v>
      </c>
      <c r="I120" s="122" t="s">
        <v>752</v>
      </c>
      <c r="J120" s="232" t="s">
        <v>753</v>
      </c>
      <c r="K120" s="218">
        <f>H120-F120</f>
        <v>13.5</v>
      </c>
      <c r="L120" s="218">
        <v>100</v>
      </c>
      <c r="M120" s="232">
        <f>(K120*N120)-100</f>
        <v>912.5</v>
      </c>
      <c r="N120" s="232">
        <v>75</v>
      </c>
      <c r="O120" s="123" t="s">
        <v>627</v>
      </c>
      <c r="P120" s="126">
        <v>44383</v>
      </c>
      <c r="Q120" s="220"/>
      <c r="R120" s="245" t="s">
        <v>628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215">
        <v>8</v>
      </c>
      <c r="B121" s="200">
        <v>44384</v>
      </c>
      <c r="C121" s="119"/>
      <c r="D121" s="216" t="s">
        <v>754</v>
      </c>
      <c r="E121" s="116" t="s">
        <v>629</v>
      </c>
      <c r="F121" s="116">
        <v>2.2000000000000002</v>
      </c>
      <c r="G121" s="116">
        <v>0.9</v>
      </c>
      <c r="H121" s="116">
        <v>2.7</v>
      </c>
      <c r="I121" s="122">
        <v>4</v>
      </c>
      <c r="J121" s="232" t="s">
        <v>1002</v>
      </c>
      <c r="K121" s="218">
        <f t="shared" ref="K121" si="50">H121-F121</f>
        <v>0.5</v>
      </c>
      <c r="L121" s="218">
        <v>100</v>
      </c>
      <c r="M121" s="232">
        <f t="shared" ref="M121" si="51">(K121*N121)-100</f>
        <v>1500</v>
      </c>
      <c r="N121" s="232">
        <v>3200</v>
      </c>
      <c r="O121" s="123" t="s">
        <v>627</v>
      </c>
      <c r="P121" s="126">
        <v>44392</v>
      </c>
      <c r="Q121" s="220"/>
      <c r="R121" s="245" t="s">
        <v>628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215">
        <v>9</v>
      </c>
      <c r="B122" s="200">
        <v>44384</v>
      </c>
      <c r="C122" s="119"/>
      <c r="D122" s="216" t="s">
        <v>755</v>
      </c>
      <c r="E122" s="116" t="s">
        <v>629</v>
      </c>
      <c r="F122" s="116">
        <v>42</v>
      </c>
      <c r="G122" s="116">
        <v>12</v>
      </c>
      <c r="H122" s="116">
        <v>53.5</v>
      </c>
      <c r="I122" s="122" t="s">
        <v>756</v>
      </c>
      <c r="J122" s="232" t="s">
        <v>757</v>
      </c>
      <c r="K122" s="218">
        <f t="shared" ref="K122:K123" si="52">H122-F122</f>
        <v>11.5</v>
      </c>
      <c r="L122" s="218">
        <v>100</v>
      </c>
      <c r="M122" s="232">
        <f t="shared" ref="M122:M127" si="53">(K122*N122)-100</f>
        <v>762.5</v>
      </c>
      <c r="N122" s="232">
        <v>75</v>
      </c>
      <c r="O122" s="123" t="s">
        <v>627</v>
      </c>
      <c r="P122" s="126">
        <v>44385</v>
      </c>
      <c r="Q122" s="220"/>
      <c r="R122" s="245" t="s">
        <v>628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250">
        <v>10</v>
      </c>
      <c r="B123" s="251">
        <v>44385</v>
      </c>
      <c r="C123" s="192"/>
      <c r="D123" s="222" t="s">
        <v>758</v>
      </c>
      <c r="E123" s="194" t="s">
        <v>629</v>
      </c>
      <c r="F123" s="194">
        <v>25</v>
      </c>
      <c r="G123" s="194">
        <v>16</v>
      </c>
      <c r="H123" s="194">
        <v>16</v>
      </c>
      <c r="I123" s="195" t="s">
        <v>759</v>
      </c>
      <c r="J123" s="246" t="s">
        <v>760</v>
      </c>
      <c r="K123" s="225">
        <f t="shared" si="52"/>
        <v>-9</v>
      </c>
      <c r="L123" s="225">
        <v>100</v>
      </c>
      <c r="M123" s="246">
        <f t="shared" si="53"/>
        <v>-5050</v>
      </c>
      <c r="N123" s="246">
        <v>550</v>
      </c>
      <c r="O123" s="247" t="s">
        <v>665</v>
      </c>
      <c r="P123" s="198">
        <v>44386</v>
      </c>
      <c r="Q123" s="220"/>
      <c r="R123" s="245" t="s">
        <v>628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250">
        <v>11</v>
      </c>
      <c r="B124" s="251">
        <v>44385</v>
      </c>
      <c r="C124" s="192"/>
      <c r="D124" s="222" t="s">
        <v>746</v>
      </c>
      <c r="E124" s="194" t="s">
        <v>740</v>
      </c>
      <c r="F124" s="194">
        <v>11.75</v>
      </c>
      <c r="G124" s="194">
        <v>15.2</v>
      </c>
      <c r="H124" s="194">
        <v>15.2</v>
      </c>
      <c r="I124" s="195">
        <v>5</v>
      </c>
      <c r="J124" s="246" t="s">
        <v>761</v>
      </c>
      <c r="K124" s="225">
        <f t="shared" ref="K124:K125" si="54">F124-H124</f>
        <v>-3.4499999999999993</v>
      </c>
      <c r="L124" s="225">
        <v>100</v>
      </c>
      <c r="M124" s="246">
        <f t="shared" si="53"/>
        <v>-5492.3499999999985</v>
      </c>
      <c r="N124" s="195">
        <v>1563</v>
      </c>
      <c r="O124" s="247" t="s">
        <v>665</v>
      </c>
      <c r="P124" s="198">
        <v>44386</v>
      </c>
      <c r="Q124" s="220"/>
      <c r="R124" s="245" t="s">
        <v>642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252">
        <v>12</v>
      </c>
      <c r="B125" s="200">
        <v>44385</v>
      </c>
      <c r="C125" s="188"/>
      <c r="D125" s="119" t="s">
        <v>762</v>
      </c>
      <c r="E125" s="116" t="s">
        <v>740</v>
      </c>
      <c r="F125" s="116">
        <v>15.5</v>
      </c>
      <c r="G125" s="116">
        <v>25</v>
      </c>
      <c r="H125" s="116">
        <v>9.5</v>
      </c>
      <c r="I125" s="122">
        <v>0.1</v>
      </c>
      <c r="J125" s="232" t="s">
        <v>763</v>
      </c>
      <c r="K125" s="218">
        <f t="shared" si="54"/>
        <v>6</v>
      </c>
      <c r="L125" s="218">
        <v>100</v>
      </c>
      <c r="M125" s="232">
        <f t="shared" si="53"/>
        <v>3200</v>
      </c>
      <c r="N125" s="232">
        <v>550</v>
      </c>
      <c r="O125" s="123" t="s">
        <v>627</v>
      </c>
      <c r="P125" s="126">
        <v>44390</v>
      </c>
      <c r="Q125" s="220"/>
      <c r="R125" s="245" t="s">
        <v>628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252">
        <v>13</v>
      </c>
      <c r="B126" s="200">
        <v>44386</v>
      </c>
      <c r="C126" s="188"/>
      <c r="D126" s="119" t="s">
        <v>764</v>
      </c>
      <c r="E126" s="116" t="s">
        <v>629</v>
      </c>
      <c r="F126" s="116">
        <v>58</v>
      </c>
      <c r="G126" s="116">
        <v>17</v>
      </c>
      <c r="H126" s="116">
        <v>70</v>
      </c>
      <c r="I126" s="122" t="s">
        <v>765</v>
      </c>
      <c r="J126" s="232" t="s">
        <v>766</v>
      </c>
      <c r="K126" s="218">
        <f>H126-F126</f>
        <v>12</v>
      </c>
      <c r="L126" s="218">
        <v>100</v>
      </c>
      <c r="M126" s="232">
        <f t="shared" si="53"/>
        <v>800</v>
      </c>
      <c r="N126" s="232">
        <v>75</v>
      </c>
      <c r="O126" s="123" t="s">
        <v>627</v>
      </c>
      <c r="P126" s="201">
        <v>44386</v>
      </c>
      <c r="Q126" s="220"/>
      <c r="R126" s="245" t="s">
        <v>628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>
      <c r="A127" s="252">
        <v>14</v>
      </c>
      <c r="B127" s="200">
        <v>44389</v>
      </c>
      <c r="C127" s="188"/>
      <c r="D127" s="119" t="s">
        <v>767</v>
      </c>
      <c r="E127" s="116" t="s">
        <v>740</v>
      </c>
      <c r="F127" s="116">
        <v>2.95</v>
      </c>
      <c r="G127" s="116">
        <v>4.4000000000000004</v>
      </c>
      <c r="H127" s="116">
        <v>1.95</v>
      </c>
      <c r="I127" s="122">
        <v>0.1</v>
      </c>
      <c r="J127" s="232" t="s">
        <v>768</v>
      </c>
      <c r="K127" s="218">
        <f>F127-H127</f>
        <v>1.0000000000000002</v>
      </c>
      <c r="L127" s="218">
        <v>100</v>
      </c>
      <c r="M127" s="232">
        <f t="shared" si="53"/>
        <v>2900.0000000000005</v>
      </c>
      <c r="N127" s="232">
        <v>3000</v>
      </c>
      <c r="O127" s="123" t="s">
        <v>627</v>
      </c>
      <c r="P127" s="201">
        <v>44389</v>
      </c>
      <c r="Q127" s="220"/>
      <c r="R127" s="245" t="s">
        <v>628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429">
        <v>15</v>
      </c>
      <c r="B128" s="430">
        <v>44390</v>
      </c>
      <c r="C128" s="386" t="s">
        <v>735</v>
      </c>
      <c r="D128" s="402" t="s">
        <v>1014</v>
      </c>
      <c r="E128" s="376" t="s">
        <v>629</v>
      </c>
      <c r="F128" s="376">
        <v>275</v>
      </c>
      <c r="G128" s="376">
        <v>90</v>
      </c>
      <c r="H128" s="376">
        <v>90</v>
      </c>
      <c r="I128" s="387">
        <f>H128-F128</f>
        <v>-185</v>
      </c>
      <c r="J128" s="426" t="s">
        <v>1050</v>
      </c>
      <c r="K128" s="403">
        <v>-185</v>
      </c>
      <c r="L128" s="403">
        <v>100</v>
      </c>
      <c r="M128" s="427">
        <f>(-135*25)-200</f>
        <v>-3575</v>
      </c>
      <c r="N128" s="427">
        <v>25</v>
      </c>
      <c r="O128" s="433" t="s">
        <v>665</v>
      </c>
      <c r="P128" s="424">
        <v>44396</v>
      </c>
      <c r="Q128" s="220"/>
      <c r="R128" s="245" t="s">
        <v>628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425"/>
      <c r="B129" s="425"/>
      <c r="C129" s="386" t="s">
        <v>738</v>
      </c>
      <c r="D129" s="402" t="s">
        <v>1013</v>
      </c>
      <c r="E129" s="376" t="s">
        <v>740</v>
      </c>
      <c r="F129" s="376">
        <v>50</v>
      </c>
      <c r="G129" s="376"/>
      <c r="H129" s="376">
        <v>0</v>
      </c>
      <c r="I129" s="387">
        <f>F129-H129</f>
        <v>50</v>
      </c>
      <c r="J129" s="425"/>
      <c r="K129" s="403">
        <v>50</v>
      </c>
      <c r="L129" s="403">
        <v>100</v>
      </c>
      <c r="M129" s="425"/>
      <c r="N129" s="425"/>
      <c r="O129" s="425"/>
      <c r="P129" s="425"/>
      <c r="Q129" s="220"/>
      <c r="R129" s="245" t="s">
        <v>628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364">
        <v>16</v>
      </c>
      <c r="B130" s="382">
        <v>44390</v>
      </c>
      <c r="C130" s="383"/>
      <c r="D130" s="367" t="s">
        <v>769</v>
      </c>
      <c r="E130" s="369" t="s">
        <v>740</v>
      </c>
      <c r="F130" s="369">
        <v>25</v>
      </c>
      <c r="G130" s="369">
        <v>41</v>
      </c>
      <c r="H130" s="369">
        <v>14.5</v>
      </c>
      <c r="I130" s="384">
        <v>0.1</v>
      </c>
      <c r="J130" s="232" t="s">
        <v>981</v>
      </c>
      <c r="K130" s="218">
        <f t="shared" ref="K130:K131" si="55">F130-H130</f>
        <v>10.5</v>
      </c>
      <c r="L130" s="218">
        <v>100</v>
      </c>
      <c r="M130" s="232">
        <f t="shared" ref="M130:M131" si="56">(K130*N130)-100</f>
        <v>3312.5</v>
      </c>
      <c r="N130" s="122">
        <v>325</v>
      </c>
      <c r="O130" s="123" t="s">
        <v>627</v>
      </c>
      <c r="P130" s="126">
        <v>44392</v>
      </c>
      <c r="Q130" s="220"/>
      <c r="R130" s="245" t="s">
        <v>628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364">
        <v>17</v>
      </c>
      <c r="B131" s="382">
        <v>44391</v>
      </c>
      <c r="C131" s="383"/>
      <c r="D131" s="367" t="s">
        <v>986</v>
      </c>
      <c r="E131" s="369" t="s">
        <v>740</v>
      </c>
      <c r="F131" s="369">
        <v>2.2000000000000002</v>
      </c>
      <c r="G131" s="369">
        <v>3.5</v>
      </c>
      <c r="H131" s="369">
        <v>1.25</v>
      </c>
      <c r="I131" s="384">
        <v>0.1</v>
      </c>
      <c r="J131" s="232" t="s">
        <v>1025</v>
      </c>
      <c r="K131" s="218">
        <f t="shared" si="55"/>
        <v>0.95000000000000018</v>
      </c>
      <c r="L131" s="218">
        <v>100</v>
      </c>
      <c r="M131" s="232">
        <f t="shared" si="56"/>
        <v>3700.0000000000009</v>
      </c>
      <c r="N131" s="122">
        <v>4000</v>
      </c>
      <c r="O131" s="123" t="s">
        <v>627</v>
      </c>
      <c r="P131" s="126">
        <v>44393</v>
      </c>
      <c r="Q131" s="220"/>
      <c r="R131" s="245" t="s">
        <v>642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>
      <c r="A132" s="364">
        <v>18</v>
      </c>
      <c r="B132" s="382">
        <v>44391</v>
      </c>
      <c r="C132" s="383"/>
      <c r="D132" s="367" t="s">
        <v>987</v>
      </c>
      <c r="E132" s="369" t="s">
        <v>740</v>
      </c>
      <c r="F132" s="369">
        <v>5</v>
      </c>
      <c r="G132" s="369">
        <v>7.1</v>
      </c>
      <c r="H132" s="369">
        <v>3.6</v>
      </c>
      <c r="I132" s="384">
        <v>0.1</v>
      </c>
      <c r="J132" s="232" t="s">
        <v>1015</v>
      </c>
      <c r="K132" s="218">
        <f t="shared" ref="K132" si="57">F132-H132</f>
        <v>1.4</v>
      </c>
      <c r="L132" s="218">
        <v>100</v>
      </c>
      <c r="M132" s="232">
        <f t="shared" ref="M132" si="58">(K132*N132)-100</f>
        <v>3539.9999999999995</v>
      </c>
      <c r="N132" s="122">
        <v>2600</v>
      </c>
      <c r="O132" s="123" t="s">
        <v>627</v>
      </c>
      <c r="P132" s="126">
        <v>44393</v>
      </c>
      <c r="Q132" s="220"/>
      <c r="R132" s="245" t="s">
        <v>628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364">
        <v>19</v>
      </c>
      <c r="B133" s="382">
        <v>44391</v>
      </c>
      <c r="C133" s="383"/>
      <c r="D133" s="367" t="s">
        <v>988</v>
      </c>
      <c r="E133" s="369" t="s">
        <v>740</v>
      </c>
      <c r="F133" s="369">
        <v>6.5</v>
      </c>
      <c r="G133" s="369">
        <v>10.5</v>
      </c>
      <c r="H133" s="369">
        <v>4.0999999999999996</v>
      </c>
      <c r="I133" s="384">
        <v>0.1</v>
      </c>
      <c r="J133" s="232" t="s">
        <v>1000</v>
      </c>
      <c r="K133" s="218">
        <f t="shared" ref="K133:K134" si="59">F133-H133</f>
        <v>2.4000000000000004</v>
      </c>
      <c r="L133" s="218">
        <v>100</v>
      </c>
      <c r="M133" s="232">
        <f t="shared" ref="M133:M134" si="60">(K133*N133)-100</f>
        <v>3200.0000000000005</v>
      </c>
      <c r="N133" s="122">
        <v>1375</v>
      </c>
      <c r="O133" s="123" t="s">
        <v>627</v>
      </c>
      <c r="P133" s="126">
        <v>44392</v>
      </c>
      <c r="Q133" s="220"/>
      <c r="R133" s="245" t="s">
        <v>628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>
      <c r="A134" s="385">
        <v>20</v>
      </c>
      <c r="B134" s="373">
        <v>44391</v>
      </c>
      <c r="C134" s="374"/>
      <c r="D134" s="386" t="s">
        <v>767</v>
      </c>
      <c r="E134" s="376" t="s">
        <v>740</v>
      </c>
      <c r="F134" s="376">
        <v>2.5</v>
      </c>
      <c r="G134" s="376">
        <v>4.2</v>
      </c>
      <c r="H134" s="376">
        <v>4.2</v>
      </c>
      <c r="I134" s="387">
        <v>0.1</v>
      </c>
      <c r="J134" s="246" t="s">
        <v>1001</v>
      </c>
      <c r="K134" s="225">
        <f t="shared" si="59"/>
        <v>-1.7000000000000002</v>
      </c>
      <c r="L134" s="225">
        <v>100</v>
      </c>
      <c r="M134" s="246">
        <f t="shared" si="60"/>
        <v>-5200.0000000000009</v>
      </c>
      <c r="N134" s="195">
        <v>3000</v>
      </c>
      <c r="O134" s="247" t="s">
        <v>665</v>
      </c>
      <c r="P134" s="198">
        <v>44392</v>
      </c>
      <c r="Q134" s="220"/>
      <c r="R134" s="245" t="s">
        <v>628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137">
        <v>21</v>
      </c>
      <c r="B135" s="183">
        <v>44393</v>
      </c>
      <c r="C135" s="184"/>
      <c r="D135" s="130" t="s">
        <v>1016</v>
      </c>
      <c r="E135" s="127" t="s">
        <v>629</v>
      </c>
      <c r="F135" s="127" t="s">
        <v>1017</v>
      </c>
      <c r="G135" s="127">
        <v>0.8</v>
      </c>
      <c r="H135" s="127"/>
      <c r="I135" s="186" t="s">
        <v>1018</v>
      </c>
      <c r="J135" s="228" t="s">
        <v>636</v>
      </c>
      <c r="K135" s="230"/>
      <c r="L135" s="230"/>
      <c r="M135" s="228"/>
      <c r="N135" s="228"/>
      <c r="O135" s="199"/>
      <c r="P135" s="136"/>
      <c r="Q135" s="220"/>
      <c r="R135" s="245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>
      <c r="A136" s="364">
        <v>22</v>
      </c>
      <c r="B136" s="382">
        <v>44393</v>
      </c>
      <c r="C136" s="383"/>
      <c r="D136" s="367" t="s">
        <v>1019</v>
      </c>
      <c r="E136" s="369" t="s">
        <v>629</v>
      </c>
      <c r="F136" s="369">
        <v>65</v>
      </c>
      <c r="G136" s="369">
        <v>20</v>
      </c>
      <c r="H136" s="369">
        <v>83</v>
      </c>
      <c r="I136" s="384" t="s">
        <v>1020</v>
      </c>
      <c r="J136" s="232" t="s">
        <v>1021</v>
      </c>
      <c r="K136" s="218">
        <f>H136-F136</f>
        <v>18</v>
      </c>
      <c r="L136" s="218">
        <v>100</v>
      </c>
      <c r="M136" s="232">
        <f t="shared" ref="M136" si="61">(K136*N136)-100</f>
        <v>1250</v>
      </c>
      <c r="N136" s="232">
        <v>75</v>
      </c>
      <c r="O136" s="123" t="s">
        <v>627</v>
      </c>
      <c r="P136" s="201">
        <v>44393</v>
      </c>
      <c r="Q136" s="220"/>
      <c r="R136" s="245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137"/>
      <c r="B137" s="183"/>
      <c r="C137" s="184"/>
      <c r="D137" s="130"/>
      <c r="E137" s="127"/>
      <c r="F137" s="127"/>
      <c r="G137" s="127"/>
      <c r="H137" s="127"/>
      <c r="I137" s="133"/>
      <c r="J137" s="228"/>
      <c r="K137" s="230"/>
      <c r="L137" s="230"/>
      <c r="M137" s="228"/>
      <c r="N137" s="228"/>
      <c r="O137" s="199"/>
      <c r="P137" s="136"/>
      <c r="Q137" s="220"/>
      <c r="R137" s="245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137"/>
      <c r="B138" s="183"/>
      <c r="C138" s="184"/>
      <c r="D138" s="130"/>
      <c r="E138" s="127"/>
      <c r="F138" s="127"/>
      <c r="G138" s="127"/>
      <c r="H138" s="127"/>
      <c r="I138" s="133"/>
      <c r="J138" s="228"/>
      <c r="K138" s="230"/>
      <c r="L138" s="230"/>
      <c r="M138" s="228"/>
      <c r="N138" s="228"/>
      <c r="O138" s="199"/>
      <c r="P138" s="136"/>
      <c r="Q138" s="220"/>
      <c r="R138" s="245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137"/>
      <c r="B139" s="183"/>
      <c r="C139" s="184"/>
      <c r="D139" s="130"/>
      <c r="E139" s="127"/>
      <c r="F139" s="127"/>
      <c r="G139" s="127"/>
      <c r="H139" s="127"/>
      <c r="I139" s="133"/>
      <c r="J139" s="228"/>
      <c r="K139" s="230"/>
      <c r="L139" s="230"/>
      <c r="M139" s="228"/>
      <c r="N139" s="228"/>
      <c r="O139" s="199"/>
      <c r="P139" s="136"/>
      <c r="Q139" s="220"/>
      <c r="R139" s="245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137"/>
      <c r="B140" s="183"/>
      <c r="C140" s="184"/>
      <c r="D140" s="130"/>
      <c r="E140" s="127"/>
      <c r="F140" s="127"/>
      <c r="G140" s="127"/>
      <c r="H140" s="127"/>
      <c r="I140" s="133"/>
      <c r="J140" s="228"/>
      <c r="K140" s="230"/>
      <c r="L140" s="230"/>
      <c r="M140" s="228"/>
      <c r="N140" s="228"/>
      <c r="O140" s="199"/>
      <c r="P140" s="136"/>
      <c r="Q140" s="220"/>
      <c r="R140" s="245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37"/>
      <c r="B141" s="128"/>
      <c r="C141" s="184"/>
      <c r="D141" s="130"/>
      <c r="E141" s="127"/>
      <c r="F141" s="127"/>
      <c r="G141" s="127"/>
      <c r="H141" s="127"/>
      <c r="I141" s="133"/>
      <c r="J141" s="133"/>
      <c r="K141" s="133"/>
      <c r="L141" s="133"/>
      <c r="M141" s="231"/>
      <c r="N141" s="133"/>
      <c r="O141" s="199"/>
      <c r="P141" s="186"/>
      <c r="Q141" s="220"/>
      <c r="R141" s="245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"/>
      <c r="B142" s="220"/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240"/>
      <c r="B144" s="253"/>
      <c r="C144" s="253"/>
      <c r="D144" s="254"/>
      <c r="E144" s="240"/>
      <c r="F144" s="255"/>
      <c r="G144" s="240"/>
      <c r="H144" s="240"/>
      <c r="I144" s="240"/>
      <c r="J144" s="253"/>
      <c r="K144" s="256"/>
      <c r="L144" s="240"/>
      <c r="M144" s="240"/>
      <c r="N144" s="240"/>
      <c r="O144" s="257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100" t="s">
        <v>770</v>
      </c>
      <c r="B145" s="258"/>
      <c r="C145" s="258"/>
      <c r="D145" s="259"/>
      <c r="E145" s="176"/>
      <c r="F145" s="6"/>
      <c r="G145" s="6"/>
      <c r="H145" s="177"/>
      <c r="I145" s="260"/>
      <c r="J145" s="1"/>
      <c r="K145" s="6"/>
      <c r="L145" s="6"/>
      <c r="M145" s="6"/>
      <c r="N145" s="1"/>
      <c r="O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38" ht="38.25" customHeight="1">
      <c r="A146" s="101" t="s">
        <v>16</v>
      </c>
      <c r="B146" s="102" t="s">
        <v>590</v>
      </c>
      <c r="C146" s="102"/>
      <c r="D146" s="103" t="s">
        <v>613</v>
      </c>
      <c r="E146" s="102" t="s">
        <v>614</v>
      </c>
      <c r="F146" s="102" t="s">
        <v>615</v>
      </c>
      <c r="G146" s="102" t="s">
        <v>616</v>
      </c>
      <c r="H146" s="102" t="s">
        <v>617</v>
      </c>
      <c r="I146" s="102" t="s">
        <v>618</v>
      </c>
      <c r="J146" s="101" t="s">
        <v>619</v>
      </c>
      <c r="K146" s="180" t="s">
        <v>659</v>
      </c>
      <c r="L146" s="181" t="s">
        <v>621</v>
      </c>
      <c r="M146" s="104" t="s">
        <v>622</v>
      </c>
      <c r="N146" s="102" t="s">
        <v>623</v>
      </c>
      <c r="O146" s="103" t="s">
        <v>624</v>
      </c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38" ht="14.25" customHeight="1">
      <c r="A147" s="127">
        <v>1</v>
      </c>
      <c r="B147" s="128">
        <v>44363</v>
      </c>
      <c r="C147" s="261"/>
      <c r="D147" s="130" t="s">
        <v>283</v>
      </c>
      <c r="E147" s="131" t="s">
        <v>629</v>
      </c>
      <c r="F147" s="127" t="s">
        <v>771</v>
      </c>
      <c r="G147" s="127">
        <v>2070</v>
      </c>
      <c r="H147" s="131"/>
      <c r="I147" s="132" t="s">
        <v>772</v>
      </c>
      <c r="J147" s="133" t="s">
        <v>636</v>
      </c>
      <c r="K147" s="133"/>
      <c r="L147" s="134"/>
      <c r="M147" s="135"/>
      <c r="N147" s="133"/>
      <c r="O147" s="186"/>
      <c r="P147" s="115"/>
      <c r="Q147" s="1"/>
      <c r="R147" s="1" t="s">
        <v>628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27"/>
      <c r="B148" s="128"/>
      <c r="C148" s="261"/>
      <c r="D148" s="130"/>
      <c r="E148" s="131"/>
      <c r="F148" s="127"/>
      <c r="G148" s="127"/>
      <c r="H148" s="131"/>
      <c r="I148" s="132"/>
      <c r="J148" s="133"/>
      <c r="K148" s="133"/>
      <c r="L148" s="134"/>
      <c r="M148" s="135"/>
      <c r="N148" s="133"/>
      <c r="O148" s="186"/>
      <c r="P148" s="115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262"/>
      <c r="B149" s="184"/>
      <c r="C149" s="263"/>
      <c r="D149" s="130"/>
      <c r="E149" s="264"/>
      <c r="F149" s="264"/>
      <c r="G149" s="264"/>
      <c r="H149" s="264"/>
      <c r="I149" s="264"/>
      <c r="J149" s="264"/>
      <c r="K149" s="265"/>
      <c r="L149" s="266"/>
      <c r="M149" s="264"/>
      <c r="N149" s="267"/>
      <c r="O149" s="268"/>
      <c r="P149" s="269"/>
      <c r="R149" s="6"/>
      <c r="S149" s="44"/>
      <c r="T149" s="1"/>
      <c r="U149" s="1"/>
      <c r="V149" s="1"/>
      <c r="W149" s="1"/>
      <c r="X149" s="1"/>
      <c r="Y149" s="1"/>
      <c r="Z149" s="1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</row>
    <row r="150" spans="1:38" ht="12.75" customHeight="1">
      <c r="A150" s="160" t="s">
        <v>652</v>
      </c>
      <c r="B150" s="160"/>
      <c r="C150" s="160"/>
      <c r="D150" s="160"/>
      <c r="E150" s="44"/>
      <c r="F150" s="168" t="s">
        <v>654</v>
      </c>
      <c r="G150" s="61"/>
      <c r="H150" s="61"/>
      <c r="I150" s="61"/>
      <c r="J150" s="6"/>
      <c r="K150" s="210"/>
      <c r="L150" s="211"/>
      <c r="M150" s="6"/>
      <c r="N150" s="150"/>
      <c r="O150" s="270"/>
      <c r="P150" s="1"/>
      <c r="Q150" s="1"/>
      <c r="R150" s="6"/>
      <c r="S150" s="1"/>
      <c r="T150" s="1"/>
      <c r="U150" s="1"/>
      <c r="V150" s="1"/>
      <c r="W150" s="1"/>
      <c r="X150" s="1"/>
      <c r="Y150" s="1"/>
    </row>
    <row r="151" spans="1:38" ht="12.75" customHeight="1">
      <c r="A151" s="167" t="s">
        <v>653</v>
      </c>
      <c r="B151" s="160"/>
      <c r="C151" s="160"/>
      <c r="D151" s="160"/>
      <c r="E151" s="6"/>
      <c r="F151" s="168" t="s">
        <v>656</v>
      </c>
      <c r="G151" s="6"/>
      <c r="H151" s="6"/>
      <c r="I151" s="6"/>
      <c r="J151" s="1"/>
      <c r="K151" s="6"/>
      <c r="L151" s="6"/>
      <c r="M151" s="6"/>
      <c r="N151" s="1"/>
      <c r="O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67"/>
      <c r="B152" s="160"/>
      <c r="C152" s="160"/>
      <c r="D152" s="160"/>
      <c r="E152" s="6"/>
      <c r="F152" s="168"/>
      <c r="G152" s="6"/>
      <c r="H152" s="6"/>
      <c r="I152" s="6"/>
      <c r="J152" s="1"/>
      <c r="K152" s="6"/>
      <c r="L152" s="6"/>
      <c r="M152" s="6"/>
      <c r="N152" s="1"/>
      <c r="O152" s="1"/>
      <c r="Q152" s="1"/>
      <c r="R152" s="61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"/>
      <c r="B153" s="175" t="s">
        <v>773</v>
      </c>
      <c r="C153" s="175"/>
      <c r="D153" s="175"/>
      <c r="E153" s="175"/>
      <c r="F153" s="176"/>
      <c r="G153" s="6"/>
      <c r="H153" s="6"/>
      <c r="I153" s="177"/>
      <c r="J153" s="178"/>
      <c r="K153" s="179"/>
      <c r="L153" s="178"/>
      <c r="M153" s="6"/>
      <c r="N153" s="1"/>
      <c r="O153" s="1"/>
      <c r="Q153" s="1"/>
      <c r="R153" s="61"/>
      <c r="S153" s="1"/>
      <c r="T153" s="1"/>
      <c r="U153" s="1"/>
      <c r="V153" s="1"/>
      <c r="W153" s="1"/>
      <c r="X153" s="1"/>
      <c r="Y153" s="1"/>
      <c r="Z153" s="1"/>
    </row>
    <row r="154" spans="1:38" ht="38.25" customHeight="1">
      <c r="A154" s="101" t="s">
        <v>16</v>
      </c>
      <c r="B154" s="102" t="s">
        <v>590</v>
      </c>
      <c r="C154" s="102"/>
      <c r="D154" s="103" t="s">
        <v>613</v>
      </c>
      <c r="E154" s="102" t="s">
        <v>614</v>
      </c>
      <c r="F154" s="102" t="s">
        <v>615</v>
      </c>
      <c r="G154" s="102" t="s">
        <v>658</v>
      </c>
      <c r="H154" s="102" t="s">
        <v>617</v>
      </c>
      <c r="I154" s="102" t="s">
        <v>618</v>
      </c>
      <c r="J154" s="271" t="s">
        <v>619</v>
      </c>
      <c r="K154" s="180" t="s">
        <v>659</v>
      </c>
      <c r="L154" s="214" t="s">
        <v>693</v>
      </c>
      <c r="M154" s="102" t="s">
        <v>694</v>
      </c>
      <c r="N154" s="181" t="s">
        <v>621</v>
      </c>
      <c r="O154" s="104" t="s">
        <v>622</v>
      </c>
      <c r="P154" s="102" t="s">
        <v>623</v>
      </c>
      <c r="Q154" s="103" t="s">
        <v>624</v>
      </c>
      <c r="R154" s="61"/>
      <c r="S154" s="1"/>
      <c r="T154" s="1"/>
      <c r="U154" s="1"/>
      <c r="V154" s="1"/>
      <c r="W154" s="1"/>
      <c r="X154" s="1"/>
      <c r="Y154" s="1"/>
      <c r="Z154" s="1"/>
    </row>
    <row r="155" spans="1:38" ht="14.25" customHeight="1">
      <c r="A155" s="137"/>
      <c r="B155" s="139"/>
      <c r="C155" s="272"/>
      <c r="D155" s="140"/>
      <c r="E155" s="141"/>
      <c r="F155" s="273"/>
      <c r="G155" s="137"/>
      <c r="H155" s="141"/>
      <c r="I155" s="142"/>
      <c r="J155" s="274"/>
      <c r="K155" s="274"/>
      <c r="L155" s="275"/>
      <c r="M155" s="127"/>
      <c r="N155" s="275"/>
      <c r="O155" s="276"/>
      <c r="P155" s="277"/>
      <c r="Q155" s="278"/>
      <c r="R155" s="208"/>
      <c r="S155" s="154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38" ht="14.25" customHeight="1">
      <c r="A156" s="137"/>
      <c r="B156" s="139"/>
      <c r="C156" s="272"/>
      <c r="D156" s="140"/>
      <c r="E156" s="141"/>
      <c r="F156" s="273"/>
      <c r="G156" s="137"/>
      <c r="H156" s="141"/>
      <c r="I156" s="142"/>
      <c r="J156" s="274"/>
      <c r="K156" s="274"/>
      <c r="L156" s="275"/>
      <c r="M156" s="127"/>
      <c r="N156" s="275"/>
      <c r="O156" s="276"/>
      <c r="P156" s="277"/>
      <c r="Q156" s="278"/>
      <c r="R156" s="208"/>
      <c r="S156" s="154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38" ht="14.25" customHeight="1">
      <c r="A157" s="137"/>
      <c r="B157" s="139"/>
      <c r="C157" s="272"/>
      <c r="D157" s="140"/>
      <c r="E157" s="141"/>
      <c r="F157" s="273"/>
      <c r="G157" s="137"/>
      <c r="H157" s="141"/>
      <c r="I157" s="142"/>
      <c r="J157" s="274"/>
      <c r="K157" s="274"/>
      <c r="L157" s="275"/>
      <c r="M157" s="127"/>
      <c r="N157" s="275"/>
      <c r="O157" s="276"/>
      <c r="P157" s="277"/>
      <c r="Q157" s="278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37"/>
      <c r="B158" s="139"/>
      <c r="C158" s="272"/>
      <c r="D158" s="140"/>
      <c r="E158" s="141"/>
      <c r="F158" s="274"/>
      <c r="G158" s="137"/>
      <c r="H158" s="141"/>
      <c r="I158" s="142"/>
      <c r="J158" s="274"/>
      <c r="K158" s="274"/>
      <c r="L158" s="275"/>
      <c r="M158" s="127"/>
      <c r="N158" s="275"/>
      <c r="O158" s="276"/>
      <c r="P158" s="277"/>
      <c r="Q158" s="278"/>
      <c r="R158" s="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37"/>
      <c r="B159" s="139"/>
      <c r="C159" s="272"/>
      <c r="D159" s="140"/>
      <c r="E159" s="141"/>
      <c r="F159" s="274"/>
      <c r="G159" s="137"/>
      <c r="H159" s="141"/>
      <c r="I159" s="142"/>
      <c r="J159" s="274"/>
      <c r="K159" s="274"/>
      <c r="L159" s="275"/>
      <c r="M159" s="127"/>
      <c r="N159" s="275"/>
      <c r="O159" s="276"/>
      <c r="P159" s="277"/>
      <c r="Q159" s="278"/>
      <c r="R159" s="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37"/>
      <c r="B160" s="139"/>
      <c r="C160" s="272"/>
      <c r="D160" s="140"/>
      <c r="E160" s="141"/>
      <c r="F160" s="273"/>
      <c r="G160" s="137"/>
      <c r="H160" s="141"/>
      <c r="I160" s="142"/>
      <c r="J160" s="274"/>
      <c r="K160" s="274"/>
      <c r="L160" s="275"/>
      <c r="M160" s="127"/>
      <c r="N160" s="275"/>
      <c r="O160" s="276"/>
      <c r="P160" s="277"/>
      <c r="Q160" s="278"/>
      <c r="R160" s="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37"/>
      <c r="B161" s="139"/>
      <c r="C161" s="272"/>
      <c r="D161" s="140"/>
      <c r="E161" s="141"/>
      <c r="F161" s="273"/>
      <c r="G161" s="137"/>
      <c r="H161" s="141"/>
      <c r="I161" s="142"/>
      <c r="J161" s="274"/>
      <c r="K161" s="274"/>
      <c r="L161" s="274"/>
      <c r="M161" s="274"/>
      <c r="N161" s="275"/>
      <c r="O161" s="279"/>
      <c r="P161" s="277"/>
      <c r="Q161" s="278"/>
      <c r="R161" s="6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37"/>
      <c r="B162" s="139"/>
      <c r="C162" s="272"/>
      <c r="D162" s="140"/>
      <c r="E162" s="141"/>
      <c r="F162" s="274"/>
      <c r="G162" s="137"/>
      <c r="H162" s="141"/>
      <c r="I162" s="142"/>
      <c r="J162" s="274"/>
      <c r="K162" s="274"/>
      <c r="L162" s="275"/>
      <c r="M162" s="127"/>
      <c r="N162" s="275"/>
      <c r="O162" s="276"/>
      <c r="P162" s="277"/>
      <c r="Q162" s="278"/>
      <c r="R162" s="208"/>
      <c r="S162" s="154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37"/>
      <c r="B163" s="139"/>
      <c r="C163" s="272"/>
      <c r="D163" s="140"/>
      <c r="E163" s="141"/>
      <c r="F163" s="273"/>
      <c r="G163" s="137"/>
      <c r="H163" s="141"/>
      <c r="I163" s="142"/>
      <c r="J163" s="280"/>
      <c r="K163" s="280"/>
      <c r="L163" s="280"/>
      <c r="M163" s="280"/>
      <c r="N163" s="281"/>
      <c r="O163" s="276"/>
      <c r="P163" s="143"/>
      <c r="Q163" s="278"/>
      <c r="R163" s="208"/>
      <c r="S163" s="154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>
      <c r="A164" s="167"/>
      <c r="B164" s="160"/>
      <c r="C164" s="160"/>
      <c r="D164" s="160"/>
      <c r="E164" s="6"/>
      <c r="F164" s="168"/>
      <c r="G164" s="6"/>
      <c r="H164" s="6"/>
      <c r="I164" s="6"/>
      <c r="J164" s="1"/>
      <c r="K164" s="6"/>
      <c r="L164" s="6"/>
      <c r="M164" s="6"/>
      <c r="N164" s="1"/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ht="12.75" customHeight="1">
      <c r="A165" s="167"/>
      <c r="B165" s="160"/>
      <c r="C165" s="160"/>
      <c r="D165" s="160"/>
      <c r="E165" s="6"/>
      <c r="F165" s="168"/>
      <c r="G165" s="61"/>
      <c r="H165" s="44"/>
      <c r="I165" s="61"/>
      <c r="J165" s="6"/>
      <c r="K165" s="210"/>
      <c r="L165" s="211"/>
      <c r="M165" s="6"/>
      <c r="N165" s="150"/>
      <c r="O165" s="212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38" ht="12.75" customHeight="1">
      <c r="A166" s="61"/>
      <c r="B166" s="149"/>
      <c r="C166" s="149"/>
      <c r="D166" s="44"/>
      <c r="E166" s="61"/>
      <c r="F166" s="61"/>
      <c r="G166" s="61"/>
      <c r="H166" s="44"/>
      <c r="I166" s="61"/>
      <c r="J166" s="6"/>
      <c r="K166" s="210"/>
      <c r="L166" s="211"/>
      <c r="M166" s="6"/>
      <c r="N166" s="150"/>
      <c r="O166" s="212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44"/>
      <c r="B167" s="282" t="s">
        <v>774</v>
      </c>
      <c r="C167" s="282"/>
      <c r="D167" s="282"/>
      <c r="E167" s="282"/>
      <c r="F167" s="6"/>
      <c r="G167" s="6"/>
      <c r="H167" s="178"/>
      <c r="I167" s="6"/>
      <c r="J167" s="178"/>
      <c r="K167" s="179"/>
      <c r="L167" s="6"/>
      <c r="M167" s="6"/>
      <c r="N167" s="1"/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38.25" customHeight="1">
      <c r="A168" s="101" t="s">
        <v>16</v>
      </c>
      <c r="B168" s="102" t="s">
        <v>590</v>
      </c>
      <c r="C168" s="102"/>
      <c r="D168" s="103" t="s">
        <v>613</v>
      </c>
      <c r="E168" s="102" t="s">
        <v>614</v>
      </c>
      <c r="F168" s="102" t="s">
        <v>615</v>
      </c>
      <c r="G168" s="102" t="s">
        <v>775</v>
      </c>
      <c r="H168" s="102" t="s">
        <v>776</v>
      </c>
      <c r="I168" s="102" t="s">
        <v>618</v>
      </c>
      <c r="J168" s="283" t="s">
        <v>619</v>
      </c>
      <c r="K168" s="102" t="s">
        <v>620</v>
      </c>
      <c r="L168" s="102" t="s">
        <v>777</v>
      </c>
      <c r="M168" s="102" t="s">
        <v>623</v>
      </c>
      <c r="N168" s="103" t="s">
        <v>624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284">
        <v>1</v>
      </c>
      <c r="B169" s="285">
        <v>41579</v>
      </c>
      <c r="C169" s="285"/>
      <c r="D169" s="286" t="s">
        <v>778</v>
      </c>
      <c r="E169" s="287" t="s">
        <v>779</v>
      </c>
      <c r="F169" s="288">
        <v>82</v>
      </c>
      <c r="G169" s="287" t="s">
        <v>780</v>
      </c>
      <c r="H169" s="287">
        <v>100</v>
      </c>
      <c r="I169" s="289">
        <v>100</v>
      </c>
      <c r="J169" s="290" t="s">
        <v>781</v>
      </c>
      <c r="K169" s="291">
        <f t="shared" ref="K169:K221" si="62">H169-F169</f>
        <v>18</v>
      </c>
      <c r="L169" s="292">
        <f t="shared" ref="L169:L221" si="63">K169/F169</f>
        <v>0.21951219512195122</v>
      </c>
      <c r="M169" s="287" t="s">
        <v>627</v>
      </c>
      <c r="N169" s="293">
        <v>42657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284">
        <v>2</v>
      </c>
      <c r="B170" s="285">
        <v>41794</v>
      </c>
      <c r="C170" s="285"/>
      <c r="D170" s="286" t="s">
        <v>782</v>
      </c>
      <c r="E170" s="287" t="s">
        <v>629</v>
      </c>
      <c r="F170" s="288">
        <v>257</v>
      </c>
      <c r="G170" s="287" t="s">
        <v>780</v>
      </c>
      <c r="H170" s="287">
        <v>300</v>
      </c>
      <c r="I170" s="289">
        <v>300</v>
      </c>
      <c r="J170" s="290" t="s">
        <v>781</v>
      </c>
      <c r="K170" s="291">
        <f t="shared" si="62"/>
        <v>43</v>
      </c>
      <c r="L170" s="292">
        <f t="shared" si="63"/>
        <v>0.16731517509727625</v>
      </c>
      <c r="M170" s="287" t="s">
        <v>627</v>
      </c>
      <c r="N170" s="293">
        <v>41822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284">
        <v>3</v>
      </c>
      <c r="B171" s="285">
        <v>41828</v>
      </c>
      <c r="C171" s="285"/>
      <c r="D171" s="286" t="s">
        <v>783</v>
      </c>
      <c r="E171" s="287" t="s">
        <v>629</v>
      </c>
      <c r="F171" s="288">
        <v>393</v>
      </c>
      <c r="G171" s="287" t="s">
        <v>780</v>
      </c>
      <c r="H171" s="287">
        <v>468</v>
      </c>
      <c r="I171" s="289">
        <v>468</v>
      </c>
      <c r="J171" s="290" t="s">
        <v>781</v>
      </c>
      <c r="K171" s="291">
        <f t="shared" si="62"/>
        <v>75</v>
      </c>
      <c r="L171" s="292">
        <f t="shared" si="63"/>
        <v>0.19083969465648856</v>
      </c>
      <c r="M171" s="287" t="s">
        <v>627</v>
      </c>
      <c r="N171" s="293">
        <v>41863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284">
        <v>4</v>
      </c>
      <c r="B172" s="285">
        <v>41857</v>
      </c>
      <c r="C172" s="285"/>
      <c r="D172" s="286" t="s">
        <v>784</v>
      </c>
      <c r="E172" s="287" t="s">
        <v>629</v>
      </c>
      <c r="F172" s="288">
        <v>205</v>
      </c>
      <c r="G172" s="287" t="s">
        <v>780</v>
      </c>
      <c r="H172" s="287">
        <v>275</v>
      </c>
      <c r="I172" s="289">
        <v>250</v>
      </c>
      <c r="J172" s="290" t="s">
        <v>781</v>
      </c>
      <c r="K172" s="291">
        <f t="shared" si="62"/>
        <v>70</v>
      </c>
      <c r="L172" s="292">
        <f t="shared" si="63"/>
        <v>0.34146341463414637</v>
      </c>
      <c r="M172" s="287" t="s">
        <v>627</v>
      </c>
      <c r="N172" s="293">
        <v>41962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284">
        <v>5</v>
      </c>
      <c r="B173" s="285">
        <v>41886</v>
      </c>
      <c r="C173" s="285"/>
      <c r="D173" s="286" t="s">
        <v>785</v>
      </c>
      <c r="E173" s="287" t="s">
        <v>629</v>
      </c>
      <c r="F173" s="288">
        <v>162</v>
      </c>
      <c r="G173" s="287" t="s">
        <v>780</v>
      </c>
      <c r="H173" s="287">
        <v>190</v>
      </c>
      <c r="I173" s="289">
        <v>190</v>
      </c>
      <c r="J173" s="290" t="s">
        <v>781</v>
      </c>
      <c r="K173" s="291">
        <f t="shared" si="62"/>
        <v>28</v>
      </c>
      <c r="L173" s="292">
        <f t="shared" si="63"/>
        <v>0.1728395061728395</v>
      </c>
      <c r="M173" s="287" t="s">
        <v>627</v>
      </c>
      <c r="N173" s="293">
        <v>42006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284">
        <v>6</v>
      </c>
      <c r="B174" s="285">
        <v>41886</v>
      </c>
      <c r="C174" s="285"/>
      <c r="D174" s="286" t="s">
        <v>786</v>
      </c>
      <c r="E174" s="287" t="s">
        <v>629</v>
      </c>
      <c r="F174" s="288">
        <v>75</v>
      </c>
      <c r="G174" s="287" t="s">
        <v>780</v>
      </c>
      <c r="H174" s="287">
        <v>91.5</v>
      </c>
      <c r="I174" s="289" t="s">
        <v>787</v>
      </c>
      <c r="J174" s="290" t="s">
        <v>788</v>
      </c>
      <c r="K174" s="291">
        <f t="shared" si="62"/>
        <v>16.5</v>
      </c>
      <c r="L174" s="292">
        <f t="shared" si="63"/>
        <v>0.22</v>
      </c>
      <c r="M174" s="287" t="s">
        <v>627</v>
      </c>
      <c r="N174" s="293">
        <v>41954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284">
        <v>7</v>
      </c>
      <c r="B175" s="285">
        <v>41913</v>
      </c>
      <c r="C175" s="285"/>
      <c r="D175" s="286" t="s">
        <v>789</v>
      </c>
      <c r="E175" s="287" t="s">
        <v>629</v>
      </c>
      <c r="F175" s="288">
        <v>850</v>
      </c>
      <c r="G175" s="287" t="s">
        <v>780</v>
      </c>
      <c r="H175" s="287">
        <v>982.5</v>
      </c>
      <c r="I175" s="289">
        <v>1050</v>
      </c>
      <c r="J175" s="290" t="s">
        <v>790</v>
      </c>
      <c r="K175" s="291">
        <f t="shared" si="62"/>
        <v>132.5</v>
      </c>
      <c r="L175" s="292">
        <f t="shared" si="63"/>
        <v>0.15588235294117647</v>
      </c>
      <c r="M175" s="287" t="s">
        <v>627</v>
      </c>
      <c r="N175" s="293">
        <v>42039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284">
        <v>8</v>
      </c>
      <c r="B176" s="285">
        <v>41913</v>
      </c>
      <c r="C176" s="285"/>
      <c r="D176" s="286" t="s">
        <v>791</v>
      </c>
      <c r="E176" s="287" t="s">
        <v>629</v>
      </c>
      <c r="F176" s="288">
        <v>475</v>
      </c>
      <c r="G176" s="287" t="s">
        <v>780</v>
      </c>
      <c r="H176" s="287">
        <v>515</v>
      </c>
      <c r="I176" s="289">
        <v>600</v>
      </c>
      <c r="J176" s="290" t="s">
        <v>792</v>
      </c>
      <c r="K176" s="291">
        <f t="shared" si="62"/>
        <v>40</v>
      </c>
      <c r="L176" s="292">
        <f t="shared" si="63"/>
        <v>8.4210526315789472E-2</v>
      </c>
      <c r="M176" s="287" t="s">
        <v>627</v>
      </c>
      <c r="N176" s="293">
        <v>41939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84">
        <v>9</v>
      </c>
      <c r="B177" s="285">
        <v>41913</v>
      </c>
      <c r="C177" s="285"/>
      <c r="D177" s="286" t="s">
        <v>793</v>
      </c>
      <c r="E177" s="287" t="s">
        <v>629</v>
      </c>
      <c r="F177" s="288">
        <v>86</v>
      </c>
      <c r="G177" s="287" t="s">
        <v>780</v>
      </c>
      <c r="H177" s="287">
        <v>99</v>
      </c>
      <c r="I177" s="289">
        <v>140</v>
      </c>
      <c r="J177" s="290" t="s">
        <v>794</v>
      </c>
      <c r="K177" s="291">
        <f t="shared" si="62"/>
        <v>13</v>
      </c>
      <c r="L177" s="292">
        <f t="shared" si="63"/>
        <v>0.15116279069767441</v>
      </c>
      <c r="M177" s="287" t="s">
        <v>627</v>
      </c>
      <c r="N177" s="293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84">
        <v>10</v>
      </c>
      <c r="B178" s="285">
        <v>41926</v>
      </c>
      <c r="C178" s="285"/>
      <c r="D178" s="286" t="s">
        <v>795</v>
      </c>
      <c r="E178" s="287" t="s">
        <v>629</v>
      </c>
      <c r="F178" s="288">
        <v>496.6</v>
      </c>
      <c r="G178" s="287" t="s">
        <v>780</v>
      </c>
      <c r="H178" s="287">
        <v>621</v>
      </c>
      <c r="I178" s="289">
        <v>580</v>
      </c>
      <c r="J178" s="290" t="s">
        <v>781</v>
      </c>
      <c r="K178" s="291">
        <f t="shared" si="62"/>
        <v>124.39999999999998</v>
      </c>
      <c r="L178" s="292">
        <f t="shared" si="63"/>
        <v>0.25050342327829234</v>
      </c>
      <c r="M178" s="287" t="s">
        <v>627</v>
      </c>
      <c r="N178" s="293">
        <v>42605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84">
        <v>11</v>
      </c>
      <c r="B179" s="285">
        <v>41926</v>
      </c>
      <c r="C179" s="285"/>
      <c r="D179" s="286" t="s">
        <v>796</v>
      </c>
      <c r="E179" s="287" t="s">
        <v>629</v>
      </c>
      <c r="F179" s="288">
        <v>2481.9</v>
      </c>
      <c r="G179" s="287" t="s">
        <v>780</v>
      </c>
      <c r="H179" s="287">
        <v>2840</v>
      </c>
      <c r="I179" s="289">
        <v>2870</v>
      </c>
      <c r="J179" s="290" t="s">
        <v>797</v>
      </c>
      <c r="K179" s="291">
        <f t="shared" si="62"/>
        <v>358.09999999999991</v>
      </c>
      <c r="L179" s="292">
        <f t="shared" si="63"/>
        <v>0.14428462065353154</v>
      </c>
      <c r="M179" s="287" t="s">
        <v>627</v>
      </c>
      <c r="N179" s="293">
        <v>42017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84">
        <v>12</v>
      </c>
      <c r="B180" s="285">
        <v>41928</v>
      </c>
      <c r="C180" s="285"/>
      <c r="D180" s="286" t="s">
        <v>798</v>
      </c>
      <c r="E180" s="287" t="s">
        <v>629</v>
      </c>
      <c r="F180" s="288">
        <v>84.5</v>
      </c>
      <c r="G180" s="287" t="s">
        <v>780</v>
      </c>
      <c r="H180" s="287">
        <v>93</v>
      </c>
      <c r="I180" s="289">
        <v>110</v>
      </c>
      <c r="J180" s="290" t="s">
        <v>799</v>
      </c>
      <c r="K180" s="291">
        <f t="shared" si="62"/>
        <v>8.5</v>
      </c>
      <c r="L180" s="292">
        <f t="shared" si="63"/>
        <v>0.10059171597633136</v>
      </c>
      <c r="M180" s="287" t="s">
        <v>627</v>
      </c>
      <c r="N180" s="293">
        <v>41939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84">
        <v>13</v>
      </c>
      <c r="B181" s="285">
        <v>41928</v>
      </c>
      <c r="C181" s="285"/>
      <c r="D181" s="286" t="s">
        <v>800</v>
      </c>
      <c r="E181" s="287" t="s">
        <v>629</v>
      </c>
      <c r="F181" s="288">
        <v>401</v>
      </c>
      <c r="G181" s="287" t="s">
        <v>780</v>
      </c>
      <c r="H181" s="287">
        <v>428</v>
      </c>
      <c r="I181" s="289">
        <v>450</v>
      </c>
      <c r="J181" s="290" t="s">
        <v>801</v>
      </c>
      <c r="K181" s="291">
        <f t="shared" si="62"/>
        <v>27</v>
      </c>
      <c r="L181" s="292">
        <f t="shared" si="63"/>
        <v>6.7331670822942641E-2</v>
      </c>
      <c r="M181" s="287" t="s">
        <v>627</v>
      </c>
      <c r="N181" s="293">
        <v>42020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84">
        <v>14</v>
      </c>
      <c r="B182" s="285">
        <v>41928</v>
      </c>
      <c r="C182" s="285"/>
      <c r="D182" s="286" t="s">
        <v>802</v>
      </c>
      <c r="E182" s="287" t="s">
        <v>629</v>
      </c>
      <c r="F182" s="288">
        <v>101</v>
      </c>
      <c r="G182" s="287" t="s">
        <v>780</v>
      </c>
      <c r="H182" s="287">
        <v>112</v>
      </c>
      <c r="I182" s="289">
        <v>120</v>
      </c>
      <c r="J182" s="290" t="s">
        <v>803</v>
      </c>
      <c r="K182" s="291">
        <f t="shared" si="62"/>
        <v>11</v>
      </c>
      <c r="L182" s="292">
        <f t="shared" si="63"/>
        <v>0.10891089108910891</v>
      </c>
      <c r="M182" s="287" t="s">
        <v>627</v>
      </c>
      <c r="N182" s="293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84">
        <v>15</v>
      </c>
      <c r="B183" s="285">
        <v>41954</v>
      </c>
      <c r="C183" s="285"/>
      <c r="D183" s="286" t="s">
        <v>804</v>
      </c>
      <c r="E183" s="287" t="s">
        <v>629</v>
      </c>
      <c r="F183" s="288">
        <v>59</v>
      </c>
      <c r="G183" s="287" t="s">
        <v>780</v>
      </c>
      <c r="H183" s="287">
        <v>76</v>
      </c>
      <c r="I183" s="289">
        <v>76</v>
      </c>
      <c r="J183" s="290" t="s">
        <v>781</v>
      </c>
      <c r="K183" s="291">
        <f t="shared" si="62"/>
        <v>17</v>
      </c>
      <c r="L183" s="292">
        <f t="shared" si="63"/>
        <v>0.28813559322033899</v>
      </c>
      <c r="M183" s="287" t="s">
        <v>627</v>
      </c>
      <c r="N183" s="293">
        <v>43032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84">
        <v>16</v>
      </c>
      <c r="B184" s="285">
        <v>41954</v>
      </c>
      <c r="C184" s="285"/>
      <c r="D184" s="286" t="s">
        <v>793</v>
      </c>
      <c r="E184" s="287" t="s">
        <v>629</v>
      </c>
      <c r="F184" s="288">
        <v>99</v>
      </c>
      <c r="G184" s="287" t="s">
        <v>780</v>
      </c>
      <c r="H184" s="287">
        <v>120</v>
      </c>
      <c r="I184" s="289">
        <v>120</v>
      </c>
      <c r="J184" s="290" t="s">
        <v>667</v>
      </c>
      <c r="K184" s="291">
        <f t="shared" si="62"/>
        <v>21</v>
      </c>
      <c r="L184" s="292">
        <f t="shared" si="63"/>
        <v>0.21212121212121213</v>
      </c>
      <c r="M184" s="287" t="s">
        <v>627</v>
      </c>
      <c r="N184" s="293">
        <v>41960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84">
        <v>17</v>
      </c>
      <c r="B185" s="285">
        <v>41956</v>
      </c>
      <c r="C185" s="285"/>
      <c r="D185" s="286" t="s">
        <v>805</v>
      </c>
      <c r="E185" s="287" t="s">
        <v>629</v>
      </c>
      <c r="F185" s="288">
        <v>22</v>
      </c>
      <c r="G185" s="287" t="s">
        <v>780</v>
      </c>
      <c r="H185" s="287">
        <v>33.549999999999997</v>
      </c>
      <c r="I185" s="289">
        <v>32</v>
      </c>
      <c r="J185" s="290" t="s">
        <v>806</v>
      </c>
      <c r="K185" s="291">
        <f t="shared" si="62"/>
        <v>11.549999999999997</v>
      </c>
      <c r="L185" s="292">
        <f t="shared" si="63"/>
        <v>0.52499999999999991</v>
      </c>
      <c r="M185" s="287" t="s">
        <v>627</v>
      </c>
      <c r="N185" s="293">
        <v>42188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84">
        <v>18</v>
      </c>
      <c r="B186" s="285">
        <v>41976</v>
      </c>
      <c r="C186" s="285"/>
      <c r="D186" s="286" t="s">
        <v>807</v>
      </c>
      <c r="E186" s="287" t="s">
        <v>629</v>
      </c>
      <c r="F186" s="288">
        <v>440</v>
      </c>
      <c r="G186" s="287" t="s">
        <v>780</v>
      </c>
      <c r="H186" s="287">
        <v>520</v>
      </c>
      <c r="I186" s="289">
        <v>520</v>
      </c>
      <c r="J186" s="290" t="s">
        <v>808</v>
      </c>
      <c r="K186" s="291">
        <f t="shared" si="62"/>
        <v>80</v>
      </c>
      <c r="L186" s="292">
        <f t="shared" si="63"/>
        <v>0.18181818181818182</v>
      </c>
      <c r="M186" s="287" t="s">
        <v>627</v>
      </c>
      <c r="N186" s="293">
        <v>42208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84">
        <v>19</v>
      </c>
      <c r="B187" s="285">
        <v>41976</v>
      </c>
      <c r="C187" s="285"/>
      <c r="D187" s="286" t="s">
        <v>809</v>
      </c>
      <c r="E187" s="287" t="s">
        <v>629</v>
      </c>
      <c r="F187" s="288">
        <v>360</v>
      </c>
      <c r="G187" s="287" t="s">
        <v>780</v>
      </c>
      <c r="H187" s="287">
        <v>427</v>
      </c>
      <c r="I187" s="289">
        <v>425</v>
      </c>
      <c r="J187" s="290" t="s">
        <v>810</v>
      </c>
      <c r="K187" s="291">
        <f t="shared" si="62"/>
        <v>67</v>
      </c>
      <c r="L187" s="292">
        <f t="shared" si="63"/>
        <v>0.18611111111111112</v>
      </c>
      <c r="M187" s="287" t="s">
        <v>627</v>
      </c>
      <c r="N187" s="293">
        <v>42058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84">
        <v>20</v>
      </c>
      <c r="B188" s="285">
        <v>42012</v>
      </c>
      <c r="C188" s="285"/>
      <c r="D188" s="286" t="s">
        <v>811</v>
      </c>
      <c r="E188" s="287" t="s">
        <v>629</v>
      </c>
      <c r="F188" s="288">
        <v>360</v>
      </c>
      <c r="G188" s="287" t="s">
        <v>780</v>
      </c>
      <c r="H188" s="287">
        <v>455</v>
      </c>
      <c r="I188" s="289">
        <v>420</v>
      </c>
      <c r="J188" s="290" t="s">
        <v>812</v>
      </c>
      <c r="K188" s="291">
        <f t="shared" si="62"/>
        <v>95</v>
      </c>
      <c r="L188" s="292">
        <f t="shared" si="63"/>
        <v>0.2638888888888889</v>
      </c>
      <c r="M188" s="287" t="s">
        <v>627</v>
      </c>
      <c r="N188" s="293">
        <v>42024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84">
        <v>21</v>
      </c>
      <c r="B189" s="285">
        <v>42012</v>
      </c>
      <c r="C189" s="285"/>
      <c r="D189" s="286" t="s">
        <v>813</v>
      </c>
      <c r="E189" s="287" t="s">
        <v>629</v>
      </c>
      <c r="F189" s="288">
        <v>130</v>
      </c>
      <c r="G189" s="287"/>
      <c r="H189" s="287">
        <v>175.5</v>
      </c>
      <c r="I189" s="289">
        <v>165</v>
      </c>
      <c r="J189" s="290" t="s">
        <v>814</v>
      </c>
      <c r="K189" s="291">
        <f t="shared" si="62"/>
        <v>45.5</v>
      </c>
      <c r="L189" s="292">
        <f t="shared" si="63"/>
        <v>0.35</v>
      </c>
      <c r="M189" s="287" t="s">
        <v>627</v>
      </c>
      <c r="N189" s="293">
        <v>43088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84">
        <v>22</v>
      </c>
      <c r="B190" s="285">
        <v>42040</v>
      </c>
      <c r="C190" s="285"/>
      <c r="D190" s="286" t="s">
        <v>392</v>
      </c>
      <c r="E190" s="287" t="s">
        <v>779</v>
      </c>
      <c r="F190" s="288">
        <v>98</v>
      </c>
      <c r="G190" s="287"/>
      <c r="H190" s="287">
        <v>120</v>
      </c>
      <c r="I190" s="289">
        <v>120</v>
      </c>
      <c r="J190" s="290" t="s">
        <v>781</v>
      </c>
      <c r="K190" s="291">
        <f t="shared" si="62"/>
        <v>22</v>
      </c>
      <c r="L190" s="292">
        <f t="shared" si="63"/>
        <v>0.22448979591836735</v>
      </c>
      <c r="M190" s="287" t="s">
        <v>627</v>
      </c>
      <c r="N190" s="293">
        <v>42753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84">
        <v>23</v>
      </c>
      <c r="B191" s="285">
        <v>42040</v>
      </c>
      <c r="C191" s="285"/>
      <c r="D191" s="286" t="s">
        <v>815</v>
      </c>
      <c r="E191" s="287" t="s">
        <v>779</v>
      </c>
      <c r="F191" s="288">
        <v>196</v>
      </c>
      <c r="G191" s="287"/>
      <c r="H191" s="287">
        <v>262</v>
      </c>
      <c r="I191" s="289">
        <v>255</v>
      </c>
      <c r="J191" s="290" t="s">
        <v>781</v>
      </c>
      <c r="K191" s="291">
        <f t="shared" si="62"/>
        <v>66</v>
      </c>
      <c r="L191" s="292">
        <f t="shared" si="63"/>
        <v>0.33673469387755101</v>
      </c>
      <c r="M191" s="287" t="s">
        <v>627</v>
      </c>
      <c r="N191" s="293">
        <v>42599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94">
        <v>24</v>
      </c>
      <c r="B192" s="295">
        <v>42067</v>
      </c>
      <c r="C192" s="295"/>
      <c r="D192" s="296" t="s">
        <v>391</v>
      </c>
      <c r="E192" s="297" t="s">
        <v>779</v>
      </c>
      <c r="F192" s="298">
        <v>235</v>
      </c>
      <c r="G192" s="298"/>
      <c r="H192" s="299">
        <v>77</v>
      </c>
      <c r="I192" s="299" t="s">
        <v>816</v>
      </c>
      <c r="J192" s="300" t="s">
        <v>817</v>
      </c>
      <c r="K192" s="301">
        <f t="shared" si="62"/>
        <v>-158</v>
      </c>
      <c r="L192" s="302">
        <f t="shared" si="63"/>
        <v>-0.67234042553191486</v>
      </c>
      <c r="M192" s="298" t="s">
        <v>665</v>
      </c>
      <c r="N192" s="295">
        <v>43522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84">
        <v>25</v>
      </c>
      <c r="B193" s="285">
        <v>42067</v>
      </c>
      <c r="C193" s="285"/>
      <c r="D193" s="286" t="s">
        <v>818</v>
      </c>
      <c r="E193" s="287" t="s">
        <v>779</v>
      </c>
      <c r="F193" s="288">
        <v>185</v>
      </c>
      <c r="G193" s="287"/>
      <c r="H193" s="287">
        <v>224</v>
      </c>
      <c r="I193" s="289" t="s">
        <v>819</v>
      </c>
      <c r="J193" s="290" t="s">
        <v>781</v>
      </c>
      <c r="K193" s="291">
        <f t="shared" si="62"/>
        <v>39</v>
      </c>
      <c r="L193" s="292">
        <f t="shared" si="63"/>
        <v>0.21081081081081082</v>
      </c>
      <c r="M193" s="287" t="s">
        <v>627</v>
      </c>
      <c r="N193" s="293">
        <v>42647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94">
        <v>26</v>
      </c>
      <c r="B194" s="295">
        <v>42090</v>
      </c>
      <c r="C194" s="295"/>
      <c r="D194" s="303" t="s">
        <v>820</v>
      </c>
      <c r="E194" s="298" t="s">
        <v>779</v>
      </c>
      <c r="F194" s="298">
        <v>49.5</v>
      </c>
      <c r="G194" s="299"/>
      <c r="H194" s="299">
        <v>15.85</v>
      </c>
      <c r="I194" s="299">
        <v>67</v>
      </c>
      <c r="J194" s="300" t="s">
        <v>821</v>
      </c>
      <c r="K194" s="299">
        <f t="shared" si="62"/>
        <v>-33.65</v>
      </c>
      <c r="L194" s="304">
        <f t="shared" si="63"/>
        <v>-0.67979797979797973</v>
      </c>
      <c r="M194" s="298" t="s">
        <v>665</v>
      </c>
      <c r="N194" s="305">
        <v>43627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84">
        <v>27</v>
      </c>
      <c r="B195" s="285">
        <v>42093</v>
      </c>
      <c r="C195" s="285"/>
      <c r="D195" s="286" t="s">
        <v>822</v>
      </c>
      <c r="E195" s="287" t="s">
        <v>779</v>
      </c>
      <c r="F195" s="288">
        <v>183.5</v>
      </c>
      <c r="G195" s="287"/>
      <c r="H195" s="287">
        <v>219</v>
      </c>
      <c r="I195" s="289">
        <v>218</v>
      </c>
      <c r="J195" s="290" t="s">
        <v>823</v>
      </c>
      <c r="K195" s="291">
        <f t="shared" si="62"/>
        <v>35.5</v>
      </c>
      <c r="L195" s="292">
        <f t="shared" si="63"/>
        <v>0.19346049046321526</v>
      </c>
      <c r="M195" s="287" t="s">
        <v>627</v>
      </c>
      <c r="N195" s="293">
        <v>42103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84">
        <v>28</v>
      </c>
      <c r="B196" s="285">
        <v>42114</v>
      </c>
      <c r="C196" s="285"/>
      <c r="D196" s="286" t="s">
        <v>824</v>
      </c>
      <c r="E196" s="287" t="s">
        <v>779</v>
      </c>
      <c r="F196" s="288">
        <f>(227+237)/2</f>
        <v>232</v>
      </c>
      <c r="G196" s="287"/>
      <c r="H196" s="287">
        <v>298</v>
      </c>
      <c r="I196" s="289">
        <v>298</v>
      </c>
      <c r="J196" s="290" t="s">
        <v>781</v>
      </c>
      <c r="K196" s="291">
        <f t="shared" si="62"/>
        <v>66</v>
      </c>
      <c r="L196" s="292">
        <f t="shared" si="63"/>
        <v>0.28448275862068967</v>
      </c>
      <c r="M196" s="287" t="s">
        <v>627</v>
      </c>
      <c r="N196" s="293">
        <v>42823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84">
        <v>29</v>
      </c>
      <c r="B197" s="285">
        <v>42128</v>
      </c>
      <c r="C197" s="285"/>
      <c r="D197" s="286" t="s">
        <v>825</v>
      </c>
      <c r="E197" s="287" t="s">
        <v>629</v>
      </c>
      <c r="F197" s="288">
        <v>385</v>
      </c>
      <c r="G197" s="287"/>
      <c r="H197" s="287">
        <f>212.5+331</f>
        <v>543.5</v>
      </c>
      <c r="I197" s="289">
        <v>510</v>
      </c>
      <c r="J197" s="290" t="s">
        <v>826</v>
      </c>
      <c r="K197" s="291">
        <f t="shared" si="62"/>
        <v>158.5</v>
      </c>
      <c r="L197" s="292">
        <f t="shared" si="63"/>
        <v>0.41168831168831171</v>
      </c>
      <c r="M197" s="287" t="s">
        <v>627</v>
      </c>
      <c r="N197" s="293">
        <v>42235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84">
        <v>30</v>
      </c>
      <c r="B198" s="285">
        <v>42128</v>
      </c>
      <c r="C198" s="285"/>
      <c r="D198" s="286" t="s">
        <v>827</v>
      </c>
      <c r="E198" s="287" t="s">
        <v>629</v>
      </c>
      <c r="F198" s="288">
        <v>115.5</v>
      </c>
      <c r="G198" s="287"/>
      <c r="H198" s="287">
        <v>146</v>
      </c>
      <c r="I198" s="289">
        <v>142</v>
      </c>
      <c r="J198" s="290" t="s">
        <v>828</v>
      </c>
      <c r="K198" s="291">
        <f t="shared" si="62"/>
        <v>30.5</v>
      </c>
      <c r="L198" s="292">
        <f t="shared" si="63"/>
        <v>0.26406926406926406</v>
      </c>
      <c r="M198" s="287" t="s">
        <v>627</v>
      </c>
      <c r="N198" s="293">
        <v>42202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84">
        <v>31</v>
      </c>
      <c r="B199" s="285">
        <v>42151</v>
      </c>
      <c r="C199" s="285"/>
      <c r="D199" s="286" t="s">
        <v>829</v>
      </c>
      <c r="E199" s="287" t="s">
        <v>629</v>
      </c>
      <c r="F199" s="288">
        <v>237.5</v>
      </c>
      <c r="G199" s="287"/>
      <c r="H199" s="287">
        <v>279.5</v>
      </c>
      <c r="I199" s="289">
        <v>278</v>
      </c>
      <c r="J199" s="290" t="s">
        <v>781</v>
      </c>
      <c r="K199" s="291">
        <f t="shared" si="62"/>
        <v>42</v>
      </c>
      <c r="L199" s="292">
        <f t="shared" si="63"/>
        <v>0.17684210526315788</v>
      </c>
      <c r="M199" s="287" t="s">
        <v>627</v>
      </c>
      <c r="N199" s="293">
        <v>42222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84">
        <v>32</v>
      </c>
      <c r="B200" s="285">
        <v>42174</v>
      </c>
      <c r="C200" s="285"/>
      <c r="D200" s="286" t="s">
        <v>800</v>
      </c>
      <c r="E200" s="287" t="s">
        <v>779</v>
      </c>
      <c r="F200" s="288">
        <v>340</v>
      </c>
      <c r="G200" s="287"/>
      <c r="H200" s="287">
        <v>448</v>
      </c>
      <c r="I200" s="289">
        <v>448</v>
      </c>
      <c r="J200" s="290" t="s">
        <v>781</v>
      </c>
      <c r="K200" s="291">
        <f t="shared" si="62"/>
        <v>108</v>
      </c>
      <c r="L200" s="292">
        <f t="shared" si="63"/>
        <v>0.31764705882352939</v>
      </c>
      <c r="M200" s="287" t="s">
        <v>627</v>
      </c>
      <c r="N200" s="293">
        <v>43018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84">
        <v>33</v>
      </c>
      <c r="B201" s="285">
        <v>42191</v>
      </c>
      <c r="C201" s="285"/>
      <c r="D201" s="286" t="s">
        <v>830</v>
      </c>
      <c r="E201" s="287" t="s">
        <v>779</v>
      </c>
      <c r="F201" s="288">
        <v>390</v>
      </c>
      <c r="G201" s="287"/>
      <c r="H201" s="287">
        <v>460</v>
      </c>
      <c r="I201" s="289">
        <v>460</v>
      </c>
      <c r="J201" s="290" t="s">
        <v>781</v>
      </c>
      <c r="K201" s="291">
        <f t="shared" si="62"/>
        <v>70</v>
      </c>
      <c r="L201" s="292">
        <f t="shared" si="63"/>
        <v>0.17948717948717949</v>
      </c>
      <c r="M201" s="287" t="s">
        <v>627</v>
      </c>
      <c r="N201" s="293">
        <v>42478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94">
        <v>34</v>
      </c>
      <c r="B202" s="295">
        <v>42195</v>
      </c>
      <c r="C202" s="295"/>
      <c r="D202" s="296" t="s">
        <v>831</v>
      </c>
      <c r="E202" s="297" t="s">
        <v>779</v>
      </c>
      <c r="F202" s="298">
        <v>122.5</v>
      </c>
      <c r="G202" s="298"/>
      <c r="H202" s="299">
        <v>61</v>
      </c>
      <c r="I202" s="299">
        <v>172</v>
      </c>
      <c r="J202" s="300" t="s">
        <v>832</v>
      </c>
      <c r="K202" s="301">
        <f t="shared" si="62"/>
        <v>-61.5</v>
      </c>
      <c r="L202" s="302">
        <f t="shared" si="63"/>
        <v>-0.50204081632653064</v>
      </c>
      <c r="M202" s="298" t="s">
        <v>665</v>
      </c>
      <c r="N202" s="295">
        <v>43333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84">
        <v>35</v>
      </c>
      <c r="B203" s="285">
        <v>42219</v>
      </c>
      <c r="C203" s="285"/>
      <c r="D203" s="286" t="s">
        <v>833</v>
      </c>
      <c r="E203" s="287" t="s">
        <v>779</v>
      </c>
      <c r="F203" s="288">
        <v>297.5</v>
      </c>
      <c r="G203" s="287"/>
      <c r="H203" s="287">
        <v>350</v>
      </c>
      <c r="I203" s="289">
        <v>360</v>
      </c>
      <c r="J203" s="290" t="s">
        <v>834</v>
      </c>
      <c r="K203" s="291">
        <f t="shared" si="62"/>
        <v>52.5</v>
      </c>
      <c r="L203" s="292">
        <f t="shared" si="63"/>
        <v>0.17647058823529413</v>
      </c>
      <c r="M203" s="287" t="s">
        <v>627</v>
      </c>
      <c r="N203" s="293">
        <v>42232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84">
        <v>36</v>
      </c>
      <c r="B204" s="285">
        <v>42219</v>
      </c>
      <c r="C204" s="285"/>
      <c r="D204" s="286" t="s">
        <v>835</v>
      </c>
      <c r="E204" s="287" t="s">
        <v>779</v>
      </c>
      <c r="F204" s="288">
        <v>115.5</v>
      </c>
      <c r="G204" s="287"/>
      <c r="H204" s="287">
        <v>149</v>
      </c>
      <c r="I204" s="289">
        <v>140</v>
      </c>
      <c r="J204" s="290" t="s">
        <v>836</v>
      </c>
      <c r="K204" s="291">
        <f t="shared" si="62"/>
        <v>33.5</v>
      </c>
      <c r="L204" s="292">
        <f t="shared" si="63"/>
        <v>0.29004329004329005</v>
      </c>
      <c r="M204" s="287" t="s">
        <v>627</v>
      </c>
      <c r="N204" s="293">
        <v>42740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84">
        <v>37</v>
      </c>
      <c r="B205" s="285">
        <v>42251</v>
      </c>
      <c r="C205" s="285"/>
      <c r="D205" s="286" t="s">
        <v>829</v>
      </c>
      <c r="E205" s="287" t="s">
        <v>779</v>
      </c>
      <c r="F205" s="288">
        <v>226</v>
      </c>
      <c r="G205" s="287"/>
      <c r="H205" s="287">
        <v>292</v>
      </c>
      <c r="I205" s="289">
        <v>292</v>
      </c>
      <c r="J205" s="290" t="s">
        <v>837</v>
      </c>
      <c r="K205" s="291">
        <f t="shared" si="62"/>
        <v>66</v>
      </c>
      <c r="L205" s="292">
        <f t="shared" si="63"/>
        <v>0.29203539823008851</v>
      </c>
      <c r="M205" s="287" t="s">
        <v>627</v>
      </c>
      <c r="N205" s="293">
        <v>42286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84">
        <v>38</v>
      </c>
      <c r="B206" s="285">
        <v>42254</v>
      </c>
      <c r="C206" s="285"/>
      <c r="D206" s="286" t="s">
        <v>824</v>
      </c>
      <c r="E206" s="287" t="s">
        <v>779</v>
      </c>
      <c r="F206" s="288">
        <v>232.5</v>
      </c>
      <c r="G206" s="287"/>
      <c r="H206" s="287">
        <v>312.5</v>
      </c>
      <c r="I206" s="289">
        <v>310</v>
      </c>
      <c r="J206" s="290" t="s">
        <v>781</v>
      </c>
      <c r="K206" s="291">
        <f t="shared" si="62"/>
        <v>80</v>
      </c>
      <c r="L206" s="292">
        <f t="shared" si="63"/>
        <v>0.34408602150537637</v>
      </c>
      <c r="M206" s="287" t="s">
        <v>627</v>
      </c>
      <c r="N206" s="293">
        <v>42823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84">
        <v>39</v>
      </c>
      <c r="B207" s="285">
        <v>42268</v>
      </c>
      <c r="C207" s="285"/>
      <c r="D207" s="286" t="s">
        <v>838</v>
      </c>
      <c r="E207" s="287" t="s">
        <v>779</v>
      </c>
      <c r="F207" s="288">
        <v>196.5</v>
      </c>
      <c r="G207" s="287"/>
      <c r="H207" s="287">
        <v>238</v>
      </c>
      <c r="I207" s="289">
        <v>238</v>
      </c>
      <c r="J207" s="290" t="s">
        <v>837</v>
      </c>
      <c r="K207" s="291">
        <f t="shared" si="62"/>
        <v>41.5</v>
      </c>
      <c r="L207" s="292">
        <f t="shared" si="63"/>
        <v>0.21119592875318066</v>
      </c>
      <c r="M207" s="287" t="s">
        <v>627</v>
      </c>
      <c r="N207" s="293">
        <v>42291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84">
        <v>40</v>
      </c>
      <c r="B208" s="285">
        <v>42271</v>
      </c>
      <c r="C208" s="285"/>
      <c r="D208" s="286" t="s">
        <v>778</v>
      </c>
      <c r="E208" s="287" t="s">
        <v>779</v>
      </c>
      <c r="F208" s="288">
        <v>65</v>
      </c>
      <c r="G208" s="287"/>
      <c r="H208" s="287">
        <v>82</v>
      </c>
      <c r="I208" s="289">
        <v>82</v>
      </c>
      <c r="J208" s="290" t="s">
        <v>837</v>
      </c>
      <c r="K208" s="291">
        <f t="shared" si="62"/>
        <v>17</v>
      </c>
      <c r="L208" s="292">
        <f t="shared" si="63"/>
        <v>0.26153846153846155</v>
      </c>
      <c r="M208" s="287" t="s">
        <v>627</v>
      </c>
      <c r="N208" s="293">
        <v>42578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84">
        <v>41</v>
      </c>
      <c r="B209" s="285">
        <v>42291</v>
      </c>
      <c r="C209" s="285"/>
      <c r="D209" s="286" t="s">
        <v>839</v>
      </c>
      <c r="E209" s="287" t="s">
        <v>779</v>
      </c>
      <c r="F209" s="288">
        <v>144</v>
      </c>
      <c r="G209" s="287"/>
      <c r="H209" s="287">
        <v>182.5</v>
      </c>
      <c r="I209" s="289">
        <v>181</v>
      </c>
      <c r="J209" s="290" t="s">
        <v>837</v>
      </c>
      <c r="K209" s="291">
        <f t="shared" si="62"/>
        <v>38.5</v>
      </c>
      <c r="L209" s="292">
        <f t="shared" si="63"/>
        <v>0.2673611111111111</v>
      </c>
      <c r="M209" s="287" t="s">
        <v>627</v>
      </c>
      <c r="N209" s="293">
        <v>42817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84">
        <v>42</v>
      </c>
      <c r="B210" s="285">
        <v>42291</v>
      </c>
      <c r="C210" s="285"/>
      <c r="D210" s="286" t="s">
        <v>840</v>
      </c>
      <c r="E210" s="287" t="s">
        <v>779</v>
      </c>
      <c r="F210" s="288">
        <v>264</v>
      </c>
      <c r="G210" s="287"/>
      <c r="H210" s="287">
        <v>311</v>
      </c>
      <c r="I210" s="289">
        <v>311</v>
      </c>
      <c r="J210" s="290" t="s">
        <v>837</v>
      </c>
      <c r="K210" s="291">
        <f t="shared" si="62"/>
        <v>47</v>
      </c>
      <c r="L210" s="292">
        <f t="shared" si="63"/>
        <v>0.17803030303030304</v>
      </c>
      <c r="M210" s="287" t="s">
        <v>627</v>
      </c>
      <c r="N210" s="293">
        <v>42604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84">
        <v>43</v>
      </c>
      <c r="B211" s="285">
        <v>42318</v>
      </c>
      <c r="C211" s="285"/>
      <c r="D211" s="286" t="s">
        <v>841</v>
      </c>
      <c r="E211" s="287" t="s">
        <v>629</v>
      </c>
      <c r="F211" s="288">
        <v>549.5</v>
      </c>
      <c r="G211" s="287"/>
      <c r="H211" s="287">
        <v>630</v>
      </c>
      <c r="I211" s="289">
        <v>630</v>
      </c>
      <c r="J211" s="290" t="s">
        <v>837</v>
      </c>
      <c r="K211" s="291">
        <f t="shared" si="62"/>
        <v>80.5</v>
      </c>
      <c r="L211" s="292">
        <f t="shared" si="63"/>
        <v>0.1464968152866242</v>
      </c>
      <c r="M211" s="287" t="s">
        <v>627</v>
      </c>
      <c r="N211" s="293">
        <v>42419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84">
        <v>44</v>
      </c>
      <c r="B212" s="285">
        <v>42342</v>
      </c>
      <c r="C212" s="285"/>
      <c r="D212" s="286" t="s">
        <v>842</v>
      </c>
      <c r="E212" s="287" t="s">
        <v>779</v>
      </c>
      <c r="F212" s="288">
        <v>1027.5</v>
      </c>
      <c r="G212" s="287"/>
      <c r="H212" s="287">
        <v>1315</v>
      </c>
      <c r="I212" s="289">
        <v>1250</v>
      </c>
      <c r="J212" s="290" t="s">
        <v>837</v>
      </c>
      <c r="K212" s="291">
        <f t="shared" si="62"/>
        <v>287.5</v>
      </c>
      <c r="L212" s="292">
        <f t="shared" si="63"/>
        <v>0.27980535279805352</v>
      </c>
      <c r="M212" s="287" t="s">
        <v>627</v>
      </c>
      <c r="N212" s="293">
        <v>43244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84">
        <v>45</v>
      </c>
      <c r="B213" s="285">
        <v>42367</v>
      </c>
      <c r="C213" s="285"/>
      <c r="D213" s="286" t="s">
        <v>843</v>
      </c>
      <c r="E213" s="287" t="s">
        <v>779</v>
      </c>
      <c r="F213" s="288">
        <v>465</v>
      </c>
      <c r="G213" s="287"/>
      <c r="H213" s="287">
        <v>540</v>
      </c>
      <c r="I213" s="289">
        <v>540</v>
      </c>
      <c r="J213" s="290" t="s">
        <v>837</v>
      </c>
      <c r="K213" s="291">
        <f t="shared" si="62"/>
        <v>75</v>
      </c>
      <c r="L213" s="292">
        <f t="shared" si="63"/>
        <v>0.16129032258064516</v>
      </c>
      <c r="M213" s="287" t="s">
        <v>627</v>
      </c>
      <c r="N213" s="293">
        <v>42530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84">
        <v>46</v>
      </c>
      <c r="B214" s="285">
        <v>42380</v>
      </c>
      <c r="C214" s="285"/>
      <c r="D214" s="286" t="s">
        <v>392</v>
      </c>
      <c r="E214" s="287" t="s">
        <v>629</v>
      </c>
      <c r="F214" s="288">
        <v>81</v>
      </c>
      <c r="G214" s="287"/>
      <c r="H214" s="287">
        <v>110</v>
      </c>
      <c r="I214" s="289">
        <v>110</v>
      </c>
      <c r="J214" s="290" t="s">
        <v>837</v>
      </c>
      <c r="K214" s="291">
        <f t="shared" si="62"/>
        <v>29</v>
      </c>
      <c r="L214" s="292">
        <f t="shared" si="63"/>
        <v>0.35802469135802467</v>
      </c>
      <c r="M214" s="287" t="s">
        <v>627</v>
      </c>
      <c r="N214" s="293">
        <v>42745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84">
        <v>47</v>
      </c>
      <c r="B215" s="285">
        <v>42382</v>
      </c>
      <c r="C215" s="285"/>
      <c r="D215" s="286" t="s">
        <v>844</v>
      </c>
      <c r="E215" s="287" t="s">
        <v>629</v>
      </c>
      <c r="F215" s="288">
        <v>417.5</v>
      </c>
      <c r="G215" s="287"/>
      <c r="H215" s="287">
        <v>547</v>
      </c>
      <c r="I215" s="289">
        <v>535</v>
      </c>
      <c r="J215" s="290" t="s">
        <v>837</v>
      </c>
      <c r="K215" s="291">
        <f t="shared" si="62"/>
        <v>129.5</v>
      </c>
      <c r="L215" s="292">
        <f t="shared" si="63"/>
        <v>0.31017964071856285</v>
      </c>
      <c r="M215" s="287" t="s">
        <v>627</v>
      </c>
      <c r="N215" s="293">
        <v>42578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84">
        <v>48</v>
      </c>
      <c r="B216" s="285">
        <v>42408</v>
      </c>
      <c r="C216" s="285"/>
      <c r="D216" s="286" t="s">
        <v>845</v>
      </c>
      <c r="E216" s="287" t="s">
        <v>779</v>
      </c>
      <c r="F216" s="288">
        <v>650</v>
      </c>
      <c r="G216" s="287"/>
      <c r="H216" s="287">
        <v>800</v>
      </c>
      <c r="I216" s="289">
        <v>800</v>
      </c>
      <c r="J216" s="290" t="s">
        <v>837</v>
      </c>
      <c r="K216" s="291">
        <f t="shared" si="62"/>
        <v>150</v>
      </c>
      <c r="L216" s="292">
        <f t="shared" si="63"/>
        <v>0.23076923076923078</v>
      </c>
      <c r="M216" s="287" t="s">
        <v>627</v>
      </c>
      <c r="N216" s="293">
        <v>43154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84">
        <v>49</v>
      </c>
      <c r="B217" s="285">
        <v>42433</v>
      </c>
      <c r="C217" s="285"/>
      <c r="D217" s="286" t="s">
        <v>212</v>
      </c>
      <c r="E217" s="287" t="s">
        <v>779</v>
      </c>
      <c r="F217" s="288">
        <v>437.5</v>
      </c>
      <c r="G217" s="287"/>
      <c r="H217" s="287">
        <v>504.5</v>
      </c>
      <c r="I217" s="289">
        <v>522</v>
      </c>
      <c r="J217" s="290" t="s">
        <v>846</v>
      </c>
      <c r="K217" s="291">
        <f t="shared" si="62"/>
        <v>67</v>
      </c>
      <c r="L217" s="292">
        <f t="shared" si="63"/>
        <v>0.15314285714285714</v>
      </c>
      <c r="M217" s="287" t="s">
        <v>627</v>
      </c>
      <c r="N217" s="293">
        <v>42480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84">
        <v>50</v>
      </c>
      <c r="B218" s="285">
        <v>42438</v>
      </c>
      <c r="C218" s="285"/>
      <c r="D218" s="286" t="s">
        <v>847</v>
      </c>
      <c r="E218" s="287" t="s">
        <v>779</v>
      </c>
      <c r="F218" s="288">
        <v>189.5</v>
      </c>
      <c r="G218" s="287"/>
      <c r="H218" s="287">
        <v>218</v>
      </c>
      <c r="I218" s="289">
        <v>218</v>
      </c>
      <c r="J218" s="290" t="s">
        <v>837</v>
      </c>
      <c r="K218" s="291">
        <f t="shared" si="62"/>
        <v>28.5</v>
      </c>
      <c r="L218" s="292">
        <f t="shared" si="63"/>
        <v>0.15039577836411611</v>
      </c>
      <c r="M218" s="287" t="s">
        <v>627</v>
      </c>
      <c r="N218" s="293">
        <v>43034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94">
        <v>51</v>
      </c>
      <c r="B219" s="295">
        <v>42471</v>
      </c>
      <c r="C219" s="295"/>
      <c r="D219" s="303" t="s">
        <v>848</v>
      </c>
      <c r="E219" s="298" t="s">
        <v>779</v>
      </c>
      <c r="F219" s="298">
        <v>36.5</v>
      </c>
      <c r="G219" s="299"/>
      <c r="H219" s="299">
        <v>15.85</v>
      </c>
      <c r="I219" s="299">
        <v>60</v>
      </c>
      <c r="J219" s="300" t="s">
        <v>849</v>
      </c>
      <c r="K219" s="301">
        <f t="shared" si="62"/>
        <v>-20.65</v>
      </c>
      <c r="L219" s="302">
        <f t="shared" si="63"/>
        <v>-0.5657534246575342</v>
      </c>
      <c r="M219" s="298" t="s">
        <v>665</v>
      </c>
      <c r="N219" s="306">
        <v>43627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84">
        <v>52</v>
      </c>
      <c r="B220" s="285">
        <v>42472</v>
      </c>
      <c r="C220" s="285"/>
      <c r="D220" s="286" t="s">
        <v>850</v>
      </c>
      <c r="E220" s="287" t="s">
        <v>779</v>
      </c>
      <c r="F220" s="288">
        <v>93</v>
      </c>
      <c r="G220" s="287"/>
      <c r="H220" s="287">
        <v>149</v>
      </c>
      <c r="I220" s="289">
        <v>140</v>
      </c>
      <c r="J220" s="290" t="s">
        <v>851</v>
      </c>
      <c r="K220" s="291">
        <f t="shared" si="62"/>
        <v>56</v>
      </c>
      <c r="L220" s="292">
        <f t="shared" si="63"/>
        <v>0.60215053763440862</v>
      </c>
      <c r="M220" s="287" t="s">
        <v>627</v>
      </c>
      <c r="N220" s="293">
        <v>42740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84">
        <v>53</v>
      </c>
      <c r="B221" s="285">
        <v>42472</v>
      </c>
      <c r="C221" s="285"/>
      <c r="D221" s="286" t="s">
        <v>852</v>
      </c>
      <c r="E221" s="287" t="s">
        <v>779</v>
      </c>
      <c r="F221" s="288">
        <v>130</v>
      </c>
      <c r="G221" s="287"/>
      <c r="H221" s="287">
        <v>150</v>
      </c>
      <c r="I221" s="289" t="s">
        <v>853</v>
      </c>
      <c r="J221" s="290" t="s">
        <v>837</v>
      </c>
      <c r="K221" s="291">
        <f t="shared" si="62"/>
        <v>20</v>
      </c>
      <c r="L221" s="292">
        <f t="shared" si="63"/>
        <v>0.15384615384615385</v>
      </c>
      <c r="M221" s="287" t="s">
        <v>627</v>
      </c>
      <c r="N221" s="293">
        <v>42564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84">
        <v>54</v>
      </c>
      <c r="B222" s="285">
        <v>42473</v>
      </c>
      <c r="C222" s="285"/>
      <c r="D222" s="286" t="s">
        <v>854</v>
      </c>
      <c r="E222" s="287" t="s">
        <v>779</v>
      </c>
      <c r="F222" s="288">
        <v>196</v>
      </c>
      <c r="G222" s="287"/>
      <c r="H222" s="287">
        <v>299</v>
      </c>
      <c r="I222" s="289">
        <v>299</v>
      </c>
      <c r="J222" s="290" t="s">
        <v>837</v>
      </c>
      <c r="K222" s="291">
        <v>103</v>
      </c>
      <c r="L222" s="292">
        <v>0.52551020408163296</v>
      </c>
      <c r="M222" s="287" t="s">
        <v>627</v>
      </c>
      <c r="N222" s="293">
        <v>42620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84">
        <v>55</v>
      </c>
      <c r="B223" s="285">
        <v>42473</v>
      </c>
      <c r="C223" s="285"/>
      <c r="D223" s="286" t="s">
        <v>855</v>
      </c>
      <c r="E223" s="287" t="s">
        <v>779</v>
      </c>
      <c r="F223" s="288">
        <v>88</v>
      </c>
      <c r="G223" s="287"/>
      <c r="H223" s="287">
        <v>103</v>
      </c>
      <c r="I223" s="289">
        <v>103</v>
      </c>
      <c r="J223" s="290" t="s">
        <v>837</v>
      </c>
      <c r="K223" s="291">
        <v>15</v>
      </c>
      <c r="L223" s="292">
        <v>0.170454545454545</v>
      </c>
      <c r="M223" s="287" t="s">
        <v>627</v>
      </c>
      <c r="N223" s="293">
        <v>42530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84">
        <v>56</v>
      </c>
      <c r="B224" s="285">
        <v>42492</v>
      </c>
      <c r="C224" s="285"/>
      <c r="D224" s="286" t="s">
        <v>856</v>
      </c>
      <c r="E224" s="287" t="s">
        <v>779</v>
      </c>
      <c r="F224" s="288">
        <v>127.5</v>
      </c>
      <c r="G224" s="287"/>
      <c r="H224" s="287">
        <v>148</v>
      </c>
      <c r="I224" s="289" t="s">
        <v>857</v>
      </c>
      <c r="J224" s="290" t="s">
        <v>837</v>
      </c>
      <c r="K224" s="291">
        <f t="shared" ref="K224:K228" si="64">H224-F224</f>
        <v>20.5</v>
      </c>
      <c r="L224" s="292">
        <f t="shared" ref="L224:L228" si="65">K224/F224</f>
        <v>0.16078431372549021</v>
      </c>
      <c r="M224" s="287" t="s">
        <v>627</v>
      </c>
      <c r="N224" s="293">
        <v>42564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84">
        <v>57</v>
      </c>
      <c r="B225" s="285">
        <v>42493</v>
      </c>
      <c r="C225" s="285"/>
      <c r="D225" s="286" t="s">
        <v>858</v>
      </c>
      <c r="E225" s="287" t="s">
        <v>779</v>
      </c>
      <c r="F225" s="288">
        <v>675</v>
      </c>
      <c r="G225" s="287"/>
      <c r="H225" s="287">
        <v>815</v>
      </c>
      <c r="I225" s="289" t="s">
        <v>859</v>
      </c>
      <c r="J225" s="290" t="s">
        <v>837</v>
      </c>
      <c r="K225" s="291">
        <f t="shared" si="64"/>
        <v>140</v>
      </c>
      <c r="L225" s="292">
        <f t="shared" si="65"/>
        <v>0.2074074074074074</v>
      </c>
      <c r="M225" s="287" t="s">
        <v>627</v>
      </c>
      <c r="N225" s="293">
        <v>43154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94">
        <v>58</v>
      </c>
      <c r="B226" s="295">
        <v>42522</v>
      </c>
      <c r="C226" s="295"/>
      <c r="D226" s="296" t="s">
        <v>860</v>
      </c>
      <c r="E226" s="297" t="s">
        <v>779</v>
      </c>
      <c r="F226" s="298">
        <v>500</v>
      </c>
      <c r="G226" s="298"/>
      <c r="H226" s="299">
        <v>232.5</v>
      </c>
      <c r="I226" s="299" t="s">
        <v>861</v>
      </c>
      <c r="J226" s="300" t="s">
        <v>862</v>
      </c>
      <c r="K226" s="301">
        <f t="shared" si="64"/>
        <v>-267.5</v>
      </c>
      <c r="L226" s="302">
        <f t="shared" si="65"/>
        <v>-0.53500000000000003</v>
      </c>
      <c r="M226" s="298" t="s">
        <v>665</v>
      </c>
      <c r="N226" s="295">
        <v>43735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84">
        <v>59</v>
      </c>
      <c r="B227" s="285">
        <v>42527</v>
      </c>
      <c r="C227" s="285"/>
      <c r="D227" s="286" t="s">
        <v>562</v>
      </c>
      <c r="E227" s="287" t="s">
        <v>779</v>
      </c>
      <c r="F227" s="288">
        <v>110</v>
      </c>
      <c r="G227" s="287"/>
      <c r="H227" s="287">
        <v>126.5</v>
      </c>
      <c r="I227" s="289">
        <v>125</v>
      </c>
      <c r="J227" s="290" t="s">
        <v>788</v>
      </c>
      <c r="K227" s="291">
        <f t="shared" si="64"/>
        <v>16.5</v>
      </c>
      <c r="L227" s="292">
        <f t="shared" si="65"/>
        <v>0.15</v>
      </c>
      <c r="M227" s="287" t="s">
        <v>627</v>
      </c>
      <c r="N227" s="293">
        <v>42552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84">
        <v>60</v>
      </c>
      <c r="B228" s="285">
        <v>42538</v>
      </c>
      <c r="C228" s="285"/>
      <c r="D228" s="286" t="s">
        <v>863</v>
      </c>
      <c r="E228" s="287" t="s">
        <v>779</v>
      </c>
      <c r="F228" s="288">
        <v>44</v>
      </c>
      <c r="G228" s="287"/>
      <c r="H228" s="287">
        <v>69.5</v>
      </c>
      <c r="I228" s="289">
        <v>69.5</v>
      </c>
      <c r="J228" s="290" t="s">
        <v>864</v>
      </c>
      <c r="K228" s="291">
        <f t="shared" si="64"/>
        <v>25.5</v>
      </c>
      <c r="L228" s="292">
        <f t="shared" si="65"/>
        <v>0.57954545454545459</v>
      </c>
      <c r="M228" s="287" t="s">
        <v>627</v>
      </c>
      <c r="N228" s="293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84">
        <v>61</v>
      </c>
      <c r="B229" s="285">
        <v>42549</v>
      </c>
      <c r="C229" s="285"/>
      <c r="D229" s="286" t="s">
        <v>865</v>
      </c>
      <c r="E229" s="287" t="s">
        <v>779</v>
      </c>
      <c r="F229" s="288">
        <v>262.5</v>
      </c>
      <c r="G229" s="287"/>
      <c r="H229" s="287">
        <v>340</v>
      </c>
      <c r="I229" s="289">
        <v>333</v>
      </c>
      <c r="J229" s="290" t="s">
        <v>866</v>
      </c>
      <c r="K229" s="291">
        <v>77.5</v>
      </c>
      <c r="L229" s="292">
        <v>0.29523809523809502</v>
      </c>
      <c r="M229" s="287" t="s">
        <v>627</v>
      </c>
      <c r="N229" s="293">
        <v>43017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84">
        <v>62</v>
      </c>
      <c r="B230" s="285">
        <v>42549</v>
      </c>
      <c r="C230" s="285"/>
      <c r="D230" s="286" t="s">
        <v>867</v>
      </c>
      <c r="E230" s="287" t="s">
        <v>779</v>
      </c>
      <c r="F230" s="288">
        <v>840</v>
      </c>
      <c r="G230" s="287"/>
      <c r="H230" s="287">
        <v>1230</v>
      </c>
      <c r="I230" s="289">
        <v>1230</v>
      </c>
      <c r="J230" s="290" t="s">
        <v>837</v>
      </c>
      <c r="K230" s="291">
        <v>390</v>
      </c>
      <c r="L230" s="292">
        <v>0.46428571428571402</v>
      </c>
      <c r="M230" s="287" t="s">
        <v>627</v>
      </c>
      <c r="N230" s="293">
        <v>42649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307">
        <v>63</v>
      </c>
      <c r="B231" s="308">
        <v>42556</v>
      </c>
      <c r="C231" s="308"/>
      <c r="D231" s="309" t="s">
        <v>868</v>
      </c>
      <c r="E231" s="310" t="s">
        <v>779</v>
      </c>
      <c r="F231" s="310">
        <v>395</v>
      </c>
      <c r="G231" s="311"/>
      <c r="H231" s="311">
        <f>(468.5+342.5)/2</f>
        <v>405.5</v>
      </c>
      <c r="I231" s="311">
        <v>510</v>
      </c>
      <c r="J231" s="312" t="s">
        <v>869</v>
      </c>
      <c r="K231" s="313">
        <f t="shared" ref="K231:K237" si="66">H231-F231</f>
        <v>10.5</v>
      </c>
      <c r="L231" s="314">
        <f t="shared" ref="L231:L237" si="67">K231/F231</f>
        <v>2.6582278481012658E-2</v>
      </c>
      <c r="M231" s="310" t="s">
        <v>870</v>
      </c>
      <c r="N231" s="308">
        <v>43606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94">
        <v>64</v>
      </c>
      <c r="B232" s="295">
        <v>42584</v>
      </c>
      <c r="C232" s="295"/>
      <c r="D232" s="296" t="s">
        <v>871</v>
      </c>
      <c r="E232" s="297" t="s">
        <v>629</v>
      </c>
      <c r="F232" s="298">
        <f>169.5-12.8</f>
        <v>156.69999999999999</v>
      </c>
      <c r="G232" s="298"/>
      <c r="H232" s="299">
        <v>77</v>
      </c>
      <c r="I232" s="299" t="s">
        <v>872</v>
      </c>
      <c r="J232" s="300" t="s">
        <v>873</v>
      </c>
      <c r="K232" s="301">
        <f t="shared" si="66"/>
        <v>-79.699999999999989</v>
      </c>
      <c r="L232" s="302">
        <f t="shared" si="67"/>
        <v>-0.50861518825781749</v>
      </c>
      <c r="M232" s="298" t="s">
        <v>665</v>
      </c>
      <c r="N232" s="295">
        <v>43522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94">
        <v>65</v>
      </c>
      <c r="B233" s="295">
        <v>42586</v>
      </c>
      <c r="C233" s="295"/>
      <c r="D233" s="296" t="s">
        <v>874</v>
      </c>
      <c r="E233" s="297" t="s">
        <v>779</v>
      </c>
      <c r="F233" s="298">
        <v>400</v>
      </c>
      <c r="G233" s="298"/>
      <c r="H233" s="299">
        <v>305</v>
      </c>
      <c r="I233" s="299">
        <v>475</v>
      </c>
      <c r="J233" s="300" t="s">
        <v>875</v>
      </c>
      <c r="K233" s="301">
        <f t="shared" si="66"/>
        <v>-95</v>
      </c>
      <c r="L233" s="302">
        <f t="shared" si="67"/>
        <v>-0.23749999999999999</v>
      </c>
      <c r="M233" s="298" t="s">
        <v>665</v>
      </c>
      <c r="N233" s="295">
        <v>43606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84">
        <v>66</v>
      </c>
      <c r="B234" s="285">
        <v>42593</v>
      </c>
      <c r="C234" s="285"/>
      <c r="D234" s="286" t="s">
        <v>876</v>
      </c>
      <c r="E234" s="287" t="s">
        <v>779</v>
      </c>
      <c r="F234" s="288">
        <v>86.5</v>
      </c>
      <c r="G234" s="287"/>
      <c r="H234" s="287">
        <v>130</v>
      </c>
      <c r="I234" s="289">
        <v>130</v>
      </c>
      <c r="J234" s="290" t="s">
        <v>877</v>
      </c>
      <c r="K234" s="291">
        <f t="shared" si="66"/>
        <v>43.5</v>
      </c>
      <c r="L234" s="292">
        <f t="shared" si="67"/>
        <v>0.50289017341040465</v>
      </c>
      <c r="M234" s="287" t="s">
        <v>627</v>
      </c>
      <c r="N234" s="293">
        <v>43091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94">
        <v>67</v>
      </c>
      <c r="B235" s="295">
        <v>42600</v>
      </c>
      <c r="C235" s="295"/>
      <c r="D235" s="296" t="s">
        <v>111</v>
      </c>
      <c r="E235" s="297" t="s">
        <v>779</v>
      </c>
      <c r="F235" s="298">
        <v>133.5</v>
      </c>
      <c r="G235" s="298"/>
      <c r="H235" s="299">
        <v>126.5</v>
      </c>
      <c r="I235" s="299">
        <v>178</v>
      </c>
      <c r="J235" s="300" t="s">
        <v>878</v>
      </c>
      <c r="K235" s="301">
        <f t="shared" si="66"/>
        <v>-7</v>
      </c>
      <c r="L235" s="302">
        <f t="shared" si="67"/>
        <v>-5.2434456928838954E-2</v>
      </c>
      <c r="M235" s="298" t="s">
        <v>665</v>
      </c>
      <c r="N235" s="295">
        <v>42615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84">
        <v>68</v>
      </c>
      <c r="B236" s="285">
        <v>42613</v>
      </c>
      <c r="C236" s="285"/>
      <c r="D236" s="286" t="s">
        <v>879</v>
      </c>
      <c r="E236" s="287" t="s">
        <v>779</v>
      </c>
      <c r="F236" s="288">
        <v>560</v>
      </c>
      <c r="G236" s="287"/>
      <c r="H236" s="287">
        <v>725</v>
      </c>
      <c r="I236" s="289">
        <v>725</v>
      </c>
      <c r="J236" s="290" t="s">
        <v>781</v>
      </c>
      <c r="K236" s="291">
        <f t="shared" si="66"/>
        <v>165</v>
      </c>
      <c r="L236" s="292">
        <f t="shared" si="67"/>
        <v>0.29464285714285715</v>
      </c>
      <c r="M236" s="287" t="s">
        <v>627</v>
      </c>
      <c r="N236" s="293">
        <v>42456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4">
        <v>69</v>
      </c>
      <c r="B237" s="285">
        <v>42614</v>
      </c>
      <c r="C237" s="285"/>
      <c r="D237" s="286" t="s">
        <v>880</v>
      </c>
      <c r="E237" s="287" t="s">
        <v>779</v>
      </c>
      <c r="F237" s="288">
        <v>160.5</v>
      </c>
      <c r="G237" s="287"/>
      <c r="H237" s="287">
        <v>210</v>
      </c>
      <c r="I237" s="289">
        <v>210</v>
      </c>
      <c r="J237" s="290" t="s">
        <v>781</v>
      </c>
      <c r="K237" s="291">
        <f t="shared" si="66"/>
        <v>49.5</v>
      </c>
      <c r="L237" s="292">
        <f t="shared" si="67"/>
        <v>0.30841121495327101</v>
      </c>
      <c r="M237" s="287" t="s">
        <v>627</v>
      </c>
      <c r="N237" s="293">
        <v>42871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84">
        <v>70</v>
      </c>
      <c r="B238" s="285">
        <v>42646</v>
      </c>
      <c r="C238" s="285"/>
      <c r="D238" s="286" t="s">
        <v>407</v>
      </c>
      <c r="E238" s="287" t="s">
        <v>779</v>
      </c>
      <c r="F238" s="288">
        <v>430</v>
      </c>
      <c r="G238" s="287"/>
      <c r="H238" s="287">
        <v>596</v>
      </c>
      <c r="I238" s="289">
        <v>575</v>
      </c>
      <c r="J238" s="290" t="s">
        <v>881</v>
      </c>
      <c r="K238" s="291">
        <v>166</v>
      </c>
      <c r="L238" s="292">
        <v>0.38604651162790699</v>
      </c>
      <c r="M238" s="287" t="s">
        <v>627</v>
      </c>
      <c r="N238" s="293">
        <v>42769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84">
        <v>71</v>
      </c>
      <c r="B239" s="285">
        <v>42657</v>
      </c>
      <c r="C239" s="285"/>
      <c r="D239" s="286" t="s">
        <v>882</v>
      </c>
      <c r="E239" s="287" t="s">
        <v>779</v>
      </c>
      <c r="F239" s="288">
        <v>280</v>
      </c>
      <c r="G239" s="287"/>
      <c r="H239" s="287">
        <v>345</v>
      </c>
      <c r="I239" s="289">
        <v>345</v>
      </c>
      <c r="J239" s="290" t="s">
        <v>781</v>
      </c>
      <c r="K239" s="291">
        <f t="shared" ref="K239:K244" si="68">H239-F239</f>
        <v>65</v>
      </c>
      <c r="L239" s="292">
        <f t="shared" ref="L239:L240" si="69">K239/F239</f>
        <v>0.23214285714285715</v>
      </c>
      <c r="M239" s="287" t="s">
        <v>627</v>
      </c>
      <c r="N239" s="293">
        <v>42814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84">
        <v>72</v>
      </c>
      <c r="B240" s="285">
        <v>42657</v>
      </c>
      <c r="C240" s="285"/>
      <c r="D240" s="286" t="s">
        <v>883</v>
      </c>
      <c r="E240" s="287" t="s">
        <v>779</v>
      </c>
      <c r="F240" s="288">
        <v>245</v>
      </c>
      <c r="G240" s="287"/>
      <c r="H240" s="287">
        <v>325.5</v>
      </c>
      <c r="I240" s="289">
        <v>330</v>
      </c>
      <c r="J240" s="290" t="s">
        <v>884</v>
      </c>
      <c r="K240" s="291">
        <f t="shared" si="68"/>
        <v>80.5</v>
      </c>
      <c r="L240" s="292">
        <f t="shared" si="69"/>
        <v>0.32857142857142857</v>
      </c>
      <c r="M240" s="287" t="s">
        <v>627</v>
      </c>
      <c r="N240" s="293">
        <v>42769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84">
        <v>73</v>
      </c>
      <c r="B241" s="285">
        <v>42660</v>
      </c>
      <c r="C241" s="285"/>
      <c r="D241" s="286" t="s">
        <v>352</v>
      </c>
      <c r="E241" s="287" t="s">
        <v>779</v>
      </c>
      <c r="F241" s="288">
        <v>125</v>
      </c>
      <c r="G241" s="287"/>
      <c r="H241" s="287">
        <v>160</v>
      </c>
      <c r="I241" s="289">
        <v>160</v>
      </c>
      <c r="J241" s="290" t="s">
        <v>837</v>
      </c>
      <c r="K241" s="291">
        <f t="shared" si="68"/>
        <v>35</v>
      </c>
      <c r="L241" s="292">
        <v>0.28000000000000003</v>
      </c>
      <c r="M241" s="287" t="s">
        <v>627</v>
      </c>
      <c r="N241" s="293">
        <v>42803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84">
        <v>74</v>
      </c>
      <c r="B242" s="285">
        <v>42660</v>
      </c>
      <c r="C242" s="285"/>
      <c r="D242" s="286" t="s">
        <v>484</v>
      </c>
      <c r="E242" s="287" t="s">
        <v>779</v>
      </c>
      <c r="F242" s="288">
        <v>114</v>
      </c>
      <c r="G242" s="287"/>
      <c r="H242" s="287">
        <v>145</v>
      </c>
      <c r="I242" s="289">
        <v>145</v>
      </c>
      <c r="J242" s="290" t="s">
        <v>837</v>
      </c>
      <c r="K242" s="291">
        <f t="shared" si="68"/>
        <v>31</v>
      </c>
      <c r="L242" s="292">
        <f t="shared" ref="L242:L244" si="70">K242/F242</f>
        <v>0.27192982456140352</v>
      </c>
      <c r="M242" s="287" t="s">
        <v>627</v>
      </c>
      <c r="N242" s="293">
        <v>42859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84">
        <v>75</v>
      </c>
      <c r="B243" s="285">
        <v>42660</v>
      </c>
      <c r="C243" s="285"/>
      <c r="D243" s="286" t="s">
        <v>885</v>
      </c>
      <c r="E243" s="287" t="s">
        <v>779</v>
      </c>
      <c r="F243" s="288">
        <v>212</v>
      </c>
      <c r="G243" s="287"/>
      <c r="H243" s="287">
        <v>280</v>
      </c>
      <c r="I243" s="289">
        <v>276</v>
      </c>
      <c r="J243" s="290" t="s">
        <v>886</v>
      </c>
      <c r="K243" s="291">
        <f t="shared" si="68"/>
        <v>68</v>
      </c>
      <c r="L243" s="292">
        <f t="shared" si="70"/>
        <v>0.32075471698113206</v>
      </c>
      <c r="M243" s="287" t="s">
        <v>627</v>
      </c>
      <c r="N243" s="293">
        <v>42858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84">
        <v>76</v>
      </c>
      <c r="B244" s="285">
        <v>42678</v>
      </c>
      <c r="C244" s="285"/>
      <c r="D244" s="286" t="s">
        <v>472</v>
      </c>
      <c r="E244" s="287" t="s">
        <v>779</v>
      </c>
      <c r="F244" s="288">
        <v>155</v>
      </c>
      <c r="G244" s="287"/>
      <c r="H244" s="287">
        <v>210</v>
      </c>
      <c r="I244" s="289">
        <v>210</v>
      </c>
      <c r="J244" s="290" t="s">
        <v>887</v>
      </c>
      <c r="K244" s="291">
        <f t="shared" si="68"/>
        <v>55</v>
      </c>
      <c r="L244" s="292">
        <f t="shared" si="70"/>
        <v>0.35483870967741937</v>
      </c>
      <c r="M244" s="287" t="s">
        <v>627</v>
      </c>
      <c r="N244" s="293">
        <v>42944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94">
        <v>77</v>
      </c>
      <c r="B245" s="295">
        <v>42710</v>
      </c>
      <c r="C245" s="295"/>
      <c r="D245" s="296" t="s">
        <v>888</v>
      </c>
      <c r="E245" s="297" t="s">
        <v>779</v>
      </c>
      <c r="F245" s="298">
        <v>150.5</v>
      </c>
      <c r="G245" s="298"/>
      <c r="H245" s="299">
        <v>72.5</v>
      </c>
      <c r="I245" s="299">
        <v>174</v>
      </c>
      <c r="J245" s="300" t="s">
        <v>889</v>
      </c>
      <c r="K245" s="301">
        <v>-78</v>
      </c>
      <c r="L245" s="302">
        <v>-0.51827242524916906</v>
      </c>
      <c r="M245" s="298" t="s">
        <v>665</v>
      </c>
      <c r="N245" s="295">
        <v>43333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84">
        <v>78</v>
      </c>
      <c r="B246" s="285">
        <v>42712</v>
      </c>
      <c r="C246" s="285"/>
      <c r="D246" s="286" t="s">
        <v>890</v>
      </c>
      <c r="E246" s="287" t="s">
        <v>779</v>
      </c>
      <c r="F246" s="288">
        <v>380</v>
      </c>
      <c r="G246" s="287"/>
      <c r="H246" s="287">
        <v>478</v>
      </c>
      <c r="I246" s="289">
        <v>468</v>
      </c>
      <c r="J246" s="290" t="s">
        <v>837</v>
      </c>
      <c r="K246" s="291">
        <f t="shared" ref="K246:K248" si="71">H246-F246</f>
        <v>98</v>
      </c>
      <c r="L246" s="292">
        <f t="shared" ref="L246:L248" si="72">K246/F246</f>
        <v>0.25789473684210529</v>
      </c>
      <c r="M246" s="287" t="s">
        <v>627</v>
      </c>
      <c r="N246" s="293">
        <v>43025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84">
        <v>79</v>
      </c>
      <c r="B247" s="285">
        <v>42734</v>
      </c>
      <c r="C247" s="285"/>
      <c r="D247" s="286" t="s">
        <v>110</v>
      </c>
      <c r="E247" s="287" t="s">
        <v>779</v>
      </c>
      <c r="F247" s="288">
        <v>305</v>
      </c>
      <c r="G247" s="287"/>
      <c r="H247" s="287">
        <v>375</v>
      </c>
      <c r="I247" s="289">
        <v>375</v>
      </c>
      <c r="J247" s="290" t="s">
        <v>837</v>
      </c>
      <c r="K247" s="291">
        <f t="shared" si="71"/>
        <v>70</v>
      </c>
      <c r="L247" s="292">
        <f t="shared" si="72"/>
        <v>0.22950819672131148</v>
      </c>
      <c r="M247" s="287" t="s">
        <v>627</v>
      </c>
      <c r="N247" s="293">
        <v>42768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84">
        <v>80</v>
      </c>
      <c r="B248" s="285">
        <v>42739</v>
      </c>
      <c r="C248" s="285"/>
      <c r="D248" s="286" t="s">
        <v>96</v>
      </c>
      <c r="E248" s="287" t="s">
        <v>779</v>
      </c>
      <c r="F248" s="288">
        <v>99.5</v>
      </c>
      <c r="G248" s="287"/>
      <c r="H248" s="287">
        <v>158</v>
      </c>
      <c r="I248" s="289">
        <v>158</v>
      </c>
      <c r="J248" s="290" t="s">
        <v>837</v>
      </c>
      <c r="K248" s="291">
        <f t="shared" si="71"/>
        <v>58.5</v>
      </c>
      <c r="L248" s="292">
        <f t="shared" si="72"/>
        <v>0.5879396984924623</v>
      </c>
      <c r="M248" s="287" t="s">
        <v>627</v>
      </c>
      <c r="N248" s="293">
        <v>42898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84">
        <v>81</v>
      </c>
      <c r="B249" s="285">
        <v>42739</v>
      </c>
      <c r="C249" s="285"/>
      <c r="D249" s="286" t="s">
        <v>96</v>
      </c>
      <c r="E249" s="287" t="s">
        <v>779</v>
      </c>
      <c r="F249" s="288">
        <v>99.5</v>
      </c>
      <c r="G249" s="287"/>
      <c r="H249" s="287">
        <v>158</v>
      </c>
      <c r="I249" s="289">
        <v>158</v>
      </c>
      <c r="J249" s="290" t="s">
        <v>837</v>
      </c>
      <c r="K249" s="291">
        <v>58.5</v>
      </c>
      <c r="L249" s="292">
        <v>0.58793969849246197</v>
      </c>
      <c r="M249" s="287" t="s">
        <v>627</v>
      </c>
      <c r="N249" s="293">
        <v>42898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84">
        <v>82</v>
      </c>
      <c r="B250" s="285">
        <v>42786</v>
      </c>
      <c r="C250" s="285"/>
      <c r="D250" s="286" t="s">
        <v>187</v>
      </c>
      <c r="E250" s="287" t="s">
        <v>779</v>
      </c>
      <c r="F250" s="288">
        <v>140.5</v>
      </c>
      <c r="G250" s="287"/>
      <c r="H250" s="287">
        <v>220</v>
      </c>
      <c r="I250" s="289">
        <v>220</v>
      </c>
      <c r="J250" s="290" t="s">
        <v>837</v>
      </c>
      <c r="K250" s="291">
        <f>H250-F250</f>
        <v>79.5</v>
      </c>
      <c r="L250" s="292">
        <f>K250/F250</f>
        <v>0.5658362989323843</v>
      </c>
      <c r="M250" s="287" t="s">
        <v>627</v>
      </c>
      <c r="N250" s="293">
        <v>42864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84">
        <v>83</v>
      </c>
      <c r="B251" s="285">
        <v>42786</v>
      </c>
      <c r="C251" s="285"/>
      <c r="D251" s="286" t="s">
        <v>891</v>
      </c>
      <c r="E251" s="287" t="s">
        <v>779</v>
      </c>
      <c r="F251" s="288">
        <v>202.5</v>
      </c>
      <c r="G251" s="287"/>
      <c r="H251" s="287">
        <v>234</v>
      </c>
      <c r="I251" s="289">
        <v>234</v>
      </c>
      <c r="J251" s="290" t="s">
        <v>837</v>
      </c>
      <c r="K251" s="291">
        <v>31.5</v>
      </c>
      <c r="L251" s="292">
        <v>0.155555555555556</v>
      </c>
      <c r="M251" s="287" t="s">
        <v>627</v>
      </c>
      <c r="N251" s="293">
        <v>42836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84">
        <v>84</v>
      </c>
      <c r="B252" s="285">
        <v>42818</v>
      </c>
      <c r="C252" s="285"/>
      <c r="D252" s="286" t="s">
        <v>892</v>
      </c>
      <c r="E252" s="287" t="s">
        <v>779</v>
      </c>
      <c r="F252" s="288">
        <v>300.5</v>
      </c>
      <c r="G252" s="287"/>
      <c r="H252" s="287">
        <v>417.5</v>
      </c>
      <c r="I252" s="289">
        <v>420</v>
      </c>
      <c r="J252" s="290" t="s">
        <v>893</v>
      </c>
      <c r="K252" s="291">
        <f>H252-F252</f>
        <v>117</v>
      </c>
      <c r="L252" s="292">
        <f>K252/F252</f>
        <v>0.38935108153078202</v>
      </c>
      <c r="M252" s="287" t="s">
        <v>627</v>
      </c>
      <c r="N252" s="293">
        <v>43070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84">
        <v>85</v>
      </c>
      <c r="B253" s="285">
        <v>42818</v>
      </c>
      <c r="C253" s="285"/>
      <c r="D253" s="286" t="s">
        <v>867</v>
      </c>
      <c r="E253" s="287" t="s">
        <v>779</v>
      </c>
      <c r="F253" s="288">
        <v>850</v>
      </c>
      <c r="G253" s="287"/>
      <c r="H253" s="287">
        <v>1042.5</v>
      </c>
      <c r="I253" s="289">
        <v>1023</v>
      </c>
      <c r="J253" s="290" t="s">
        <v>894</v>
      </c>
      <c r="K253" s="291">
        <v>192.5</v>
      </c>
      <c r="L253" s="292">
        <v>0.22647058823529401</v>
      </c>
      <c r="M253" s="287" t="s">
        <v>627</v>
      </c>
      <c r="N253" s="293">
        <v>42830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84">
        <v>86</v>
      </c>
      <c r="B254" s="285">
        <v>42830</v>
      </c>
      <c r="C254" s="285"/>
      <c r="D254" s="286" t="s">
        <v>503</v>
      </c>
      <c r="E254" s="287" t="s">
        <v>779</v>
      </c>
      <c r="F254" s="288">
        <v>785</v>
      </c>
      <c r="G254" s="287"/>
      <c r="H254" s="287">
        <v>930</v>
      </c>
      <c r="I254" s="289">
        <v>920</v>
      </c>
      <c r="J254" s="290" t="s">
        <v>895</v>
      </c>
      <c r="K254" s="291">
        <f>H254-F254</f>
        <v>145</v>
      </c>
      <c r="L254" s="292">
        <f>K254/F254</f>
        <v>0.18471337579617833</v>
      </c>
      <c r="M254" s="287" t="s">
        <v>627</v>
      </c>
      <c r="N254" s="293">
        <v>42976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94">
        <v>87</v>
      </c>
      <c r="B255" s="295">
        <v>42831</v>
      </c>
      <c r="C255" s="295"/>
      <c r="D255" s="296" t="s">
        <v>896</v>
      </c>
      <c r="E255" s="297" t="s">
        <v>779</v>
      </c>
      <c r="F255" s="298">
        <v>40</v>
      </c>
      <c r="G255" s="298"/>
      <c r="H255" s="299">
        <v>13.1</v>
      </c>
      <c r="I255" s="299">
        <v>60</v>
      </c>
      <c r="J255" s="300" t="s">
        <v>897</v>
      </c>
      <c r="K255" s="301">
        <v>-26.9</v>
      </c>
      <c r="L255" s="302">
        <v>-0.67249999999999999</v>
      </c>
      <c r="M255" s="298" t="s">
        <v>665</v>
      </c>
      <c r="N255" s="295">
        <v>43138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84">
        <v>88</v>
      </c>
      <c r="B256" s="285">
        <v>42837</v>
      </c>
      <c r="C256" s="285"/>
      <c r="D256" s="286" t="s">
        <v>95</v>
      </c>
      <c r="E256" s="287" t="s">
        <v>779</v>
      </c>
      <c r="F256" s="288">
        <v>289.5</v>
      </c>
      <c r="G256" s="287"/>
      <c r="H256" s="287">
        <v>354</v>
      </c>
      <c r="I256" s="289">
        <v>360</v>
      </c>
      <c r="J256" s="290" t="s">
        <v>898</v>
      </c>
      <c r="K256" s="291">
        <f t="shared" ref="K256:K264" si="73">H256-F256</f>
        <v>64.5</v>
      </c>
      <c r="L256" s="292">
        <f t="shared" ref="L256:L264" si="74">K256/F256</f>
        <v>0.22279792746113988</v>
      </c>
      <c r="M256" s="287" t="s">
        <v>627</v>
      </c>
      <c r="N256" s="293">
        <v>43040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84">
        <v>89</v>
      </c>
      <c r="B257" s="285">
        <v>42845</v>
      </c>
      <c r="C257" s="285"/>
      <c r="D257" s="286" t="s">
        <v>439</v>
      </c>
      <c r="E257" s="287" t="s">
        <v>779</v>
      </c>
      <c r="F257" s="288">
        <v>700</v>
      </c>
      <c r="G257" s="287"/>
      <c r="H257" s="287">
        <v>840</v>
      </c>
      <c r="I257" s="289">
        <v>840</v>
      </c>
      <c r="J257" s="290" t="s">
        <v>899</v>
      </c>
      <c r="K257" s="291">
        <f t="shared" si="73"/>
        <v>140</v>
      </c>
      <c r="L257" s="292">
        <f t="shared" si="74"/>
        <v>0.2</v>
      </c>
      <c r="M257" s="287" t="s">
        <v>627</v>
      </c>
      <c r="N257" s="293">
        <v>42893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84">
        <v>90</v>
      </c>
      <c r="B258" s="285">
        <v>42887</v>
      </c>
      <c r="C258" s="285"/>
      <c r="D258" s="286" t="s">
        <v>900</v>
      </c>
      <c r="E258" s="287" t="s">
        <v>779</v>
      </c>
      <c r="F258" s="288">
        <v>130</v>
      </c>
      <c r="G258" s="287"/>
      <c r="H258" s="287">
        <v>144.25</v>
      </c>
      <c r="I258" s="289">
        <v>170</v>
      </c>
      <c r="J258" s="290" t="s">
        <v>901</v>
      </c>
      <c r="K258" s="291">
        <f t="shared" si="73"/>
        <v>14.25</v>
      </c>
      <c r="L258" s="292">
        <f t="shared" si="74"/>
        <v>0.10961538461538461</v>
      </c>
      <c r="M258" s="287" t="s">
        <v>627</v>
      </c>
      <c r="N258" s="293">
        <v>43675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4">
        <v>91</v>
      </c>
      <c r="B259" s="285">
        <v>42901</v>
      </c>
      <c r="C259" s="285"/>
      <c r="D259" s="286" t="s">
        <v>902</v>
      </c>
      <c r="E259" s="287" t="s">
        <v>779</v>
      </c>
      <c r="F259" s="288">
        <v>214.5</v>
      </c>
      <c r="G259" s="287"/>
      <c r="H259" s="287">
        <v>262</v>
      </c>
      <c r="I259" s="289">
        <v>262</v>
      </c>
      <c r="J259" s="290" t="s">
        <v>903</v>
      </c>
      <c r="K259" s="291">
        <f t="shared" si="73"/>
        <v>47.5</v>
      </c>
      <c r="L259" s="292">
        <f t="shared" si="74"/>
        <v>0.22144522144522144</v>
      </c>
      <c r="M259" s="287" t="s">
        <v>627</v>
      </c>
      <c r="N259" s="293">
        <v>42977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315">
        <v>92</v>
      </c>
      <c r="B260" s="316">
        <v>42933</v>
      </c>
      <c r="C260" s="316"/>
      <c r="D260" s="317" t="s">
        <v>904</v>
      </c>
      <c r="E260" s="318" t="s">
        <v>779</v>
      </c>
      <c r="F260" s="319">
        <v>370</v>
      </c>
      <c r="G260" s="318"/>
      <c r="H260" s="318">
        <v>447.5</v>
      </c>
      <c r="I260" s="320">
        <v>450</v>
      </c>
      <c r="J260" s="321" t="s">
        <v>837</v>
      </c>
      <c r="K260" s="291">
        <f t="shared" si="73"/>
        <v>77.5</v>
      </c>
      <c r="L260" s="322">
        <f t="shared" si="74"/>
        <v>0.20945945945945946</v>
      </c>
      <c r="M260" s="318" t="s">
        <v>627</v>
      </c>
      <c r="N260" s="323">
        <v>43035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315">
        <v>93</v>
      </c>
      <c r="B261" s="316">
        <v>42943</v>
      </c>
      <c r="C261" s="316"/>
      <c r="D261" s="317" t="s">
        <v>185</v>
      </c>
      <c r="E261" s="318" t="s">
        <v>779</v>
      </c>
      <c r="F261" s="319">
        <v>657.5</v>
      </c>
      <c r="G261" s="318"/>
      <c r="H261" s="318">
        <v>825</v>
      </c>
      <c r="I261" s="320">
        <v>820</v>
      </c>
      <c r="J261" s="321" t="s">
        <v>837</v>
      </c>
      <c r="K261" s="291">
        <f t="shared" si="73"/>
        <v>167.5</v>
      </c>
      <c r="L261" s="322">
        <f t="shared" si="74"/>
        <v>0.25475285171102663</v>
      </c>
      <c r="M261" s="318" t="s">
        <v>627</v>
      </c>
      <c r="N261" s="323">
        <v>43090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84">
        <v>94</v>
      </c>
      <c r="B262" s="285">
        <v>42964</v>
      </c>
      <c r="C262" s="285"/>
      <c r="D262" s="286" t="s">
        <v>370</v>
      </c>
      <c r="E262" s="287" t="s">
        <v>779</v>
      </c>
      <c r="F262" s="288">
        <v>605</v>
      </c>
      <c r="G262" s="287"/>
      <c r="H262" s="287">
        <v>750</v>
      </c>
      <c r="I262" s="289">
        <v>750</v>
      </c>
      <c r="J262" s="290" t="s">
        <v>895</v>
      </c>
      <c r="K262" s="291">
        <f t="shared" si="73"/>
        <v>145</v>
      </c>
      <c r="L262" s="292">
        <f t="shared" si="74"/>
        <v>0.23966942148760331</v>
      </c>
      <c r="M262" s="287" t="s">
        <v>627</v>
      </c>
      <c r="N262" s="293">
        <v>43027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94">
        <v>95</v>
      </c>
      <c r="B263" s="295">
        <v>42979</v>
      </c>
      <c r="C263" s="295"/>
      <c r="D263" s="303" t="s">
        <v>905</v>
      </c>
      <c r="E263" s="298" t="s">
        <v>779</v>
      </c>
      <c r="F263" s="298">
        <v>255</v>
      </c>
      <c r="G263" s="299"/>
      <c r="H263" s="299">
        <v>217.25</v>
      </c>
      <c r="I263" s="299">
        <v>320</v>
      </c>
      <c r="J263" s="300" t="s">
        <v>906</v>
      </c>
      <c r="K263" s="301">
        <f t="shared" si="73"/>
        <v>-37.75</v>
      </c>
      <c r="L263" s="304">
        <f t="shared" si="74"/>
        <v>-0.14803921568627451</v>
      </c>
      <c r="M263" s="298" t="s">
        <v>665</v>
      </c>
      <c r="N263" s="295">
        <v>43661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84">
        <v>96</v>
      </c>
      <c r="B264" s="285">
        <v>42997</v>
      </c>
      <c r="C264" s="285"/>
      <c r="D264" s="286" t="s">
        <v>907</v>
      </c>
      <c r="E264" s="287" t="s">
        <v>779</v>
      </c>
      <c r="F264" s="288">
        <v>215</v>
      </c>
      <c r="G264" s="287"/>
      <c r="H264" s="287">
        <v>258</v>
      </c>
      <c r="I264" s="289">
        <v>258</v>
      </c>
      <c r="J264" s="290" t="s">
        <v>837</v>
      </c>
      <c r="K264" s="291">
        <f t="shared" si="73"/>
        <v>43</v>
      </c>
      <c r="L264" s="292">
        <f t="shared" si="74"/>
        <v>0.2</v>
      </c>
      <c r="M264" s="287" t="s">
        <v>627</v>
      </c>
      <c r="N264" s="293">
        <v>43040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84">
        <v>97</v>
      </c>
      <c r="B265" s="285">
        <v>42997</v>
      </c>
      <c r="C265" s="285"/>
      <c r="D265" s="286" t="s">
        <v>907</v>
      </c>
      <c r="E265" s="287" t="s">
        <v>779</v>
      </c>
      <c r="F265" s="288">
        <v>215</v>
      </c>
      <c r="G265" s="287"/>
      <c r="H265" s="287">
        <v>258</v>
      </c>
      <c r="I265" s="289">
        <v>258</v>
      </c>
      <c r="J265" s="321" t="s">
        <v>837</v>
      </c>
      <c r="K265" s="291">
        <v>43</v>
      </c>
      <c r="L265" s="292">
        <v>0.2</v>
      </c>
      <c r="M265" s="287" t="s">
        <v>627</v>
      </c>
      <c r="N265" s="293">
        <v>43040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315">
        <v>98</v>
      </c>
      <c r="B266" s="316">
        <v>42998</v>
      </c>
      <c r="C266" s="316"/>
      <c r="D266" s="317" t="s">
        <v>908</v>
      </c>
      <c r="E266" s="318" t="s">
        <v>779</v>
      </c>
      <c r="F266" s="288">
        <v>75</v>
      </c>
      <c r="G266" s="318"/>
      <c r="H266" s="318">
        <v>90</v>
      </c>
      <c r="I266" s="320">
        <v>90</v>
      </c>
      <c r="J266" s="290" t="s">
        <v>909</v>
      </c>
      <c r="K266" s="291">
        <f t="shared" ref="K266:K271" si="75">H266-F266</f>
        <v>15</v>
      </c>
      <c r="L266" s="292">
        <f t="shared" ref="L266:L271" si="76">K266/F266</f>
        <v>0.2</v>
      </c>
      <c r="M266" s="287" t="s">
        <v>627</v>
      </c>
      <c r="N266" s="293">
        <v>43019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315">
        <v>99</v>
      </c>
      <c r="B267" s="316">
        <v>43011</v>
      </c>
      <c r="C267" s="316"/>
      <c r="D267" s="317" t="s">
        <v>677</v>
      </c>
      <c r="E267" s="318" t="s">
        <v>779</v>
      </c>
      <c r="F267" s="319">
        <v>315</v>
      </c>
      <c r="G267" s="318"/>
      <c r="H267" s="318">
        <v>392</v>
      </c>
      <c r="I267" s="320">
        <v>384</v>
      </c>
      <c r="J267" s="321" t="s">
        <v>910</v>
      </c>
      <c r="K267" s="291">
        <f t="shared" si="75"/>
        <v>77</v>
      </c>
      <c r="L267" s="322">
        <f t="shared" si="76"/>
        <v>0.24444444444444444</v>
      </c>
      <c r="M267" s="318" t="s">
        <v>627</v>
      </c>
      <c r="N267" s="323">
        <v>43017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315">
        <v>100</v>
      </c>
      <c r="B268" s="316">
        <v>43013</v>
      </c>
      <c r="C268" s="316"/>
      <c r="D268" s="317" t="s">
        <v>477</v>
      </c>
      <c r="E268" s="318" t="s">
        <v>779</v>
      </c>
      <c r="F268" s="319">
        <v>145</v>
      </c>
      <c r="G268" s="318"/>
      <c r="H268" s="318">
        <v>179</v>
      </c>
      <c r="I268" s="320">
        <v>180</v>
      </c>
      <c r="J268" s="321" t="s">
        <v>911</v>
      </c>
      <c r="K268" s="291">
        <f t="shared" si="75"/>
        <v>34</v>
      </c>
      <c r="L268" s="322">
        <f t="shared" si="76"/>
        <v>0.23448275862068965</v>
      </c>
      <c r="M268" s="318" t="s">
        <v>627</v>
      </c>
      <c r="N268" s="323">
        <v>43025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315">
        <v>101</v>
      </c>
      <c r="B269" s="316">
        <v>43014</v>
      </c>
      <c r="C269" s="316"/>
      <c r="D269" s="317" t="s">
        <v>342</v>
      </c>
      <c r="E269" s="318" t="s">
        <v>779</v>
      </c>
      <c r="F269" s="319">
        <v>256</v>
      </c>
      <c r="G269" s="318"/>
      <c r="H269" s="318">
        <v>323</v>
      </c>
      <c r="I269" s="320">
        <v>320</v>
      </c>
      <c r="J269" s="321" t="s">
        <v>837</v>
      </c>
      <c r="K269" s="291">
        <f t="shared" si="75"/>
        <v>67</v>
      </c>
      <c r="L269" s="322">
        <f t="shared" si="76"/>
        <v>0.26171875</v>
      </c>
      <c r="M269" s="318" t="s">
        <v>627</v>
      </c>
      <c r="N269" s="323">
        <v>43067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315">
        <v>102</v>
      </c>
      <c r="B270" s="316">
        <v>43017</v>
      </c>
      <c r="C270" s="316"/>
      <c r="D270" s="317" t="s">
        <v>360</v>
      </c>
      <c r="E270" s="318" t="s">
        <v>779</v>
      </c>
      <c r="F270" s="319">
        <v>137.5</v>
      </c>
      <c r="G270" s="318"/>
      <c r="H270" s="318">
        <v>184</v>
      </c>
      <c r="I270" s="320">
        <v>183</v>
      </c>
      <c r="J270" s="321" t="s">
        <v>912</v>
      </c>
      <c r="K270" s="291">
        <f t="shared" si="75"/>
        <v>46.5</v>
      </c>
      <c r="L270" s="322">
        <f t="shared" si="76"/>
        <v>0.33818181818181819</v>
      </c>
      <c r="M270" s="318" t="s">
        <v>627</v>
      </c>
      <c r="N270" s="323">
        <v>43108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315">
        <v>103</v>
      </c>
      <c r="B271" s="316">
        <v>43018</v>
      </c>
      <c r="C271" s="316"/>
      <c r="D271" s="317" t="s">
        <v>913</v>
      </c>
      <c r="E271" s="318" t="s">
        <v>779</v>
      </c>
      <c r="F271" s="319">
        <v>125.5</v>
      </c>
      <c r="G271" s="318"/>
      <c r="H271" s="318">
        <v>158</v>
      </c>
      <c r="I271" s="320">
        <v>155</v>
      </c>
      <c r="J271" s="321" t="s">
        <v>914</v>
      </c>
      <c r="K271" s="291">
        <f t="shared" si="75"/>
        <v>32.5</v>
      </c>
      <c r="L271" s="322">
        <f t="shared" si="76"/>
        <v>0.25896414342629481</v>
      </c>
      <c r="M271" s="318" t="s">
        <v>627</v>
      </c>
      <c r="N271" s="323">
        <v>43067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315">
        <v>104</v>
      </c>
      <c r="B272" s="316">
        <v>43018</v>
      </c>
      <c r="C272" s="316"/>
      <c r="D272" s="317" t="s">
        <v>915</v>
      </c>
      <c r="E272" s="318" t="s">
        <v>779</v>
      </c>
      <c r="F272" s="319">
        <v>895</v>
      </c>
      <c r="G272" s="318"/>
      <c r="H272" s="318">
        <v>1122.5</v>
      </c>
      <c r="I272" s="320">
        <v>1078</v>
      </c>
      <c r="J272" s="321" t="s">
        <v>916</v>
      </c>
      <c r="K272" s="291">
        <v>227.5</v>
      </c>
      <c r="L272" s="322">
        <v>0.25418994413407803</v>
      </c>
      <c r="M272" s="318" t="s">
        <v>627</v>
      </c>
      <c r="N272" s="323">
        <v>43117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315">
        <v>105</v>
      </c>
      <c r="B273" s="316">
        <v>43020</v>
      </c>
      <c r="C273" s="316"/>
      <c r="D273" s="317" t="s">
        <v>351</v>
      </c>
      <c r="E273" s="318" t="s">
        <v>779</v>
      </c>
      <c r="F273" s="319">
        <v>525</v>
      </c>
      <c r="G273" s="318"/>
      <c r="H273" s="318">
        <v>629</v>
      </c>
      <c r="I273" s="320">
        <v>629</v>
      </c>
      <c r="J273" s="321" t="s">
        <v>837</v>
      </c>
      <c r="K273" s="291">
        <v>104</v>
      </c>
      <c r="L273" s="322">
        <v>0.19809523809523799</v>
      </c>
      <c r="M273" s="318" t="s">
        <v>627</v>
      </c>
      <c r="N273" s="323">
        <v>43119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315">
        <v>106</v>
      </c>
      <c r="B274" s="316">
        <v>43046</v>
      </c>
      <c r="C274" s="316"/>
      <c r="D274" s="317" t="s">
        <v>397</v>
      </c>
      <c r="E274" s="318" t="s">
        <v>779</v>
      </c>
      <c r="F274" s="319">
        <v>740</v>
      </c>
      <c r="G274" s="318"/>
      <c r="H274" s="318">
        <v>892.5</v>
      </c>
      <c r="I274" s="320">
        <v>900</v>
      </c>
      <c r="J274" s="321" t="s">
        <v>917</v>
      </c>
      <c r="K274" s="291">
        <f t="shared" ref="K274:K276" si="77">H274-F274</f>
        <v>152.5</v>
      </c>
      <c r="L274" s="322">
        <f t="shared" ref="L274:L276" si="78">K274/F274</f>
        <v>0.20608108108108109</v>
      </c>
      <c r="M274" s="318" t="s">
        <v>627</v>
      </c>
      <c r="N274" s="323">
        <v>43052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84">
        <v>107</v>
      </c>
      <c r="B275" s="285">
        <v>43073</v>
      </c>
      <c r="C275" s="285"/>
      <c r="D275" s="286" t="s">
        <v>918</v>
      </c>
      <c r="E275" s="287" t="s">
        <v>779</v>
      </c>
      <c r="F275" s="288">
        <v>118.5</v>
      </c>
      <c r="G275" s="287"/>
      <c r="H275" s="287">
        <v>143.5</v>
      </c>
      <c r="I275" s="289">
        <v>145</v>
      </c>
      <c r="J275" s="290" t="s">
        <v>700</v>
      </c>
      <c r="K275" s="291">
        <f t="shared" si="77"/>
        <v>25</v>
      </c>
      <c r="L275" s="292">
        <f t="shared" si="78"/>
        <v>0.2109704641350211</v>
      </c>
      <c r="M275" s="287" t="s">
        <v>627</v>
      </c>
      <c r="N275" s="293">
        <v>43097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94">
        <v>108</v>
      </c>
      <c r="B276" s="295">
        <v>43090</v>
      </c>
      <c r="C276" s="295"/>
      <c r="D276" s="296" t="s">
        <v>445</v>
      </c>
      <c r="E276" s="297" t="s">
        <v>779</v>
      </c>
      <c r="F276" s="298">
        <v>715</v>
      </c>
      <c r="G276" s="298"/>
      <c r="H276" s="299">
        <v>500</v>
      </c>
      <c r="I276" s="299">
        <v>872</v>
      </c>
      <c r="J276" s="300" t="s">
        <v>919</v>
      </c>
      <c r="K276" s="301">
        <f t="shared" si="77"/>
        <v>-215</v>
      </c>
      <c r="L276" s="302">
        <f t="shared" si="78"/>
        <v>-0.30069930069930068</v>
      </c>
      <c r="M276" s="298" t="s">
        <v>665</v>
      </c>
      <c r="N276" s="295">
        <v>43670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84">
        <v>109</v>
      </c>
      <c r="B277" s="285">
        <v>43098</v>
      </c>
      <c r="C277" s="285"/>
      <c r="D277" s="286" t="s">
        <v>677</v>
      </c>
      <c r="E277" s="287" t="s">
        <v>779</v>
      </c>
      <c r="F277" s="288">
        <v>435</v>
      </c>
      <c r="G277" s="287"/>
      <c r="H277" s="287">
        <v>542.5</v>
      </c>
      <c r="I277" s="289">
        <v>539</v>
      </c>
      <c r="J277" s="290" t="s">
        <v>837</v>
      </c>
      <c r="K277" s="291">
        <v>107.5</v>
      </c>
      <c r="L277" s="292">
        <v>0.247126436781609</v>
      </c>
      <c r="M277" s="287" t="s">
        <v>627</v>
      </c>
      <c r="N277" s="293">
        <v>43206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84">
        <v>110</v>
      </c>
      <c r="B278" s="285">
        <v>43098</v>
      </c>
      <c r="C278" s="285"/>
      <c r="D278" s="286" t="s">
        <v>584</v>
      </c>
      <c r="E278" s="287" t="s">
        <v>779</v>
      </c>
      <c r="F278" s="288">
        <v>885</v>
      </c>
      <c r="G278" s="287"/>
      <c r="H278" s="287">
        <v>1090</v>
      </c>
      <c r="I278" s="289">
        <v>1084</v>
      </c>
      <c r="J278" s="290" t="s">
        <v>837</v>
      </c>
      <c r="K278" s="291">
        <v>205</v>
      </c>
      <c r="L278" s="292">
        <v>0.23163841807909599</v>
      </c>
      <c r="M278" s="287" t="s">
        <v>627</v>
      </c>
      <c r="N278" s="293">
        <v>43213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24">
        <v>111</v>
      </c>
      <c r="B279" s="325">
        <v>43192</v>
      </c>
      <c r="C279" s="325"/>
      <c r="D279" s="303" t="s">
        <v>920</v>
      </c>
      <c r="E279" s="298" t="s">
        <v>779</v>
      </c>
      <c r="F279" s="326">
        <v>478.5</v>
      </c>
      <c r="G279" s="298"/>
      <c r="H279" s="298">
        <v>442</v>
      </c>
      <c r="I279" s="299">
        <v>613</v>
      </c>
      <c r="J279" s="300" t="s">
        <v>921</v>
      </c>
      <c r="K279" s="301">
        <f t="shared" ref="K279:K282" si="79">H279-F279</f>
        <v>-36.5</v>
      </c>
      <c r="L279" s="302">
        <f t="shared" ref="L279:L282" si="80">K279/F279</f>
        <v>-7.6280041797283177E-2</v>
      </c>
      <c r="M279" s="298" t="s">
        <v>665</v>
      </c>
      <c r="N279" s="295">
        <v>43762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94">
        <v>112</v>
      </c>
      <c r="B280" s="295">
        <v>43194</v>
      </c>
      <c r="C280" s="295"/>
      <c r="D280" s="296" t="s">
        <v>922</v>
      </c>
      <c r="E280" s="297" t="s">
        <v>779</v>
      </c>
      <c r="F280" s="298">
        <f>141.5-7.3</f>
        <v>134.19999999999999</v>
      </c>
      <c r="G280" s="298"/>
      <c r="H280" s="299">
        <v>77</v>
      </c>
      <c r="I280" s="299">
        <v>180</v>
      </c>
      <c r="J280" s="300" t="s">
        <v>923</v>
      </c>
      <c r="K280" s="301">
        <f t="shared" si="79"/>
        <v>-57.199999999999989</v>
      </c>
      <c r="L280" s="302">
        <f t="shared" si="80"/>
        <v>-0.42622950819672129</v>
      </c>
      <c r="M280" s="298" t="s">
        <v>665</v>
      </c>
      <c r="N280" s="295">
        <v>43522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94">
        <v>113</v>
      </c>
      <c r="B281" s="295">
        <v>43209</v>
      </c>
      <c r="C281" s="295"/>
      <c r="D281" s="296" t="s">
        <v>924</v>
      </c>
      <c r="E281" s="297" t="s">
        <v>779</v>
      </c>
      <c r="F281" s="298">
        <v>430</v>
      </c>
      <c r="G281" s="298"/>
      <c r="H281" s="299">
        <v>220</v>
      </c>
      <c r="I281" s="299">
        <v>537</v>
      </c>
      <c r="J281" s="300" t="s">
        <v>925</v>
      </c>
      <c r="K281" s="301">
        <f t="shared" si="79"/>
        <v>-210</v>
      </c>
      <c r="L281" s="302">
        <f t="shared" si="80"/>
        <v>-0.48837209302325579</v>
      </c>
      <c r="M281" s="298" t="s">
        <v>665</v>
      </c>
      <c r="N281" s="295">
        <v>43252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315">
        <v>114</v>
      </c>
      <c r="B282" s="316">
        <v>43220</v>
      </c>
      <c r="C282" s="316"/>
      <c r="D282" s="317" t="s">
        <v>398</v>
      </c>
      <c r="E282" s="318" t="s">
        <v>779</v>
      </c>
      <c r="F282" s="318">
        <v>153.5</v>
      </c>
      <c r="G282" s="318"/>
      <c r="H282" s="318">
        <v>196</v>
      </c>
      <c r="I282" s="320">
        <v>196</v>
      </c>
      <c r="J282" s="290" t="s">
        <v>926</v>
      </c>
      <c r="K282" s="291">
        <f t="shared" si="79"/>
        <v>42.5</v>
      </c>
      <c r="L282" s="292">
        <f t="shared" si="80"/>
        <v>0.27687296416938112</v>
      </c>
      <c r="M282" s="287" t="s">
        <v>627</v>
      </c>
      <c r="N282" s="293">
        <v>43605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94">
        <v>115</v>
      </c>
      <c r="B283" s="295">
        <v>43306</v>
      </c>
      <c r="C283" s="295"/>
      <c r="D283" s="296" t="s">
        <v>896</v>
      </c>
      <c r="E283" s="297" t="s">
        <v>779</v>
      </c>
      <c r="F283" s="298">
        <v>27.5</v>
      </c>
      <c r="G283" s="298"/>
      <c r="H283" s="299">
        <v>13.1</v>
      </c>
      <c r="I283" s="299">
        <v>60</v>
      </c>
      <c r="J283" s="300" t="s">
        <v>927</v>
      </c>
      <c r="K283" s="301">
        <v>-14.4</v>
      </c>
      <c r="L283" s="302">
        <v>-0.52363636363636401</v>
      </c>
      <c r="M283" s="298" t="s">
        <v>665</v>
      </c>
      <c r="N283" s="295">
        <v>43138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24">
        <v>116</v>
      </c>
      <c r="B284" s="325">
        <v>43318</v>
      </c>
      <c r="C284" s="325"/>
      <c r="D284" s="303" t="s">
        <v>928</v>
      </c>
      <c r="E284" s="298" t="s">
        <v>779</v>
      </c>
      <c r="F284" s="298">
        <v>148.5</v>
      </c>
      <c r="G284" s="298"/>
      <c r="H284" s="298">
        <v>102</v>
      </c>
      <c r="I284" s="299">
        <v>182</v>
      </c>
      <c r="J284" s="300" t="s">
        <v>929</v>
      </c>
      <c r="K284" s="301">
        <f>H284-F284</f>
        <v>-46.5</v>
      </c>
      <c r="L284" s="302">
        <f>K284/F284</f>
        <v>-0.31313131313131315</v>
      </c>
      <c r="M284" s="298" t="s">
        <v>665</v>
      </c>
      <c r="N284" s="295">
        <v>43661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84">
        <v>117</v>
      </c>
      <c r="B285" s="285">
        <v>43335</v>
      </c>
      <c r="C285" s="285"/>
      <c r="D285" s="286" t="s">
        <v>930</v>
      </c>
      <c r="E285" s="287" t="s">
        <v>779</v>
      </c>
      <c r="F285" s="318">
        <v>285</v>
      </c>
      <c r="G285" s="287"/>
      <c r="H285" s="287">
        <v>355</v>
      </c>
      <c r="I285" s="289">
        <v>364</v>
      </c>
      <c r="J285" s="290" t="s">
        <v>931</v>
      </c>
      <c r="K285" s="291">
        <v>70</v>
      </c>
      <c r="L285" s="292">
        <v>0.24561403508771901</v>
      </c>
      <c r="M285" s="287" t="s">
        <v>627</v>
      </c>
      <c r="N285" s="293">
        <v>43455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84">
        <v>118</v>
      </c>
      <c r="B286" s="285">
        <v>43341</v>
      </c>
      <c r="C286" s="285"/>
      <c r="D286" s="286" t="s">
        <v>386</v>
      </c>
      <c r="E286" s="287" t="s">
        <v>779</v>
      </c>
      <c r="F286" s="318">
        <v>525</v>
      </c>
      <c r="G286" s="287"/>
      <c r="H286" s="287">
        <v>585</v>
      </c>
      <c r="I286" s="289">
        <v>635</v>
      </c>
      <c r="J286" s="290" t="s">
        <v>932</v>
      </c>
      <c r="K286" s="291">
        <f t="shared" ref="K286:K302" si="81">H286-F286</f>
        <v>60</v>
      </c>
      <c r="L286" s="292">
        <f t="shared" ref="L286:L302" si="82">K286/F286</f>
        <v>0.11428571428571428</v>
      </c>
      <c r="M286" s="287" t="s">
        <v>627</v>
      </c>
      <c r="N286" s="293">
        <v>43662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84">
        <v>119</v>
      </c>
      <c r="B287" s="285">
        <v>43395</v>
      </c>
      <c r="C287" s="285"/>
      <c r="D287" s="286" t="s">
        <v>370</v>
      </c>
      <c r="E287" s="287" t="s">
        <v>779</v>
      </c>
      <c r="F287" s="318">
        <v>475</v>
      </c>
      <c r="G287" s="287"/>
      <c r="H287" s="287">
        <v>574</v>
      </c>
      <c r="I287" s="289">
        <v>570</v>
      </c>
      <c r="J287" s="290" t="s">
        <v>837</v>
      </c>
      <c r="K287" s="291">
        <f t="shared" si="81"/>
        <v>99</v>
      </c>
      <c r="L287" s="292">
        <f t="shared" si="82"/>
        <v>0.20842105263157895</v>
      </c>
      <c r="M287" s="287" t="s">
        <v>627</v>
      </c>
      <c r="N287" s="293">
        <v>43403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315">
        <v>120</v>
      </c>
      <c r="B288" s="316">
        <v>43397</v>
      </c>
      <c r="C288" s="316"/>
      <c r="D288" s="317" t="s">
        <v>393</v>
      </c>
      <c r="E288" s="318" t="s">
        <v>779</v>
      </c>
      <c r="F288" s="318">
        <v>707.5</v>
      </c>
      <c r="G288" s="318"/>
      <c r="H288" s="318">
        <v>872</v>
      </c>
      <c r="I288" s="320">
        <v>872</v>
      </c>
      <c r="J288" s="321" t="s">
        <v>837</v>
      </c>
      <c r="K288" s="291">
        <f t="shared" si="81"/>
        <v>164.5</v>
      </c>
      <c r="L288" s="322">
        <f t="shared" si="82"/>
        <v>0.23250883392226149</v>
      </c>
      <c r="M288" s="318" t="s">
        <v>627</v>
      </c>
      <c r="N288" s="323">
        <v>43482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15">
        <v>121</v>
      </c>
      <c r="B289" s="316">
        <v>43398</v>
      </c>
      <c r="C289" s="316"/>
      <c r="D289" s="317" t="s">
        <v>933</v>
      </c>
      <c r="E289" s="318" t="s">
        <v>779</v>
      </c>
      <c r="F289" s="318">
        <v>162</v>
      </c>
      <c r="G289" s="318"/>
      <c r="H289" s="318">
        <v>204</v>
      </c>
      <c r="I289" s="320">
        <v>209</v>
      </c>
      <c r="J289" s="321" t="s">
        <v>934</v>
      </c>
      <c r="K289" s="291">
        <f t="shared" si="81"/>
        <v>42</v>
      </c>
      <c r="L289" s="322">
        <f t="shared" si="82"/>
        <v>0.25925925925925924</v>
      </c>
      <c r="M289" s="318" t="s">
        <v>627</v>
      </c>
      <c r="N289" s="323">
        <v>43539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15">
        <v>122</v>
      </c>
      <c r="B290" s="316">
        <v>43399</v>
      </c>
      <c r="C290" s="316"/>
      <c r="D290" s="317" t="s">
        <v>496</v>
      </c>
      <c r="E290" s="318" t="s">
        <v>779</v>
      </c>
      <c r="F290" s="318">
        <v>240</v>
      </c>
      <c r="G290" s="318"/>
      <c r="H290" s="318">
        <v>297</v>
      </c>
      <c r="I290" s="320">
        <v>297</v>
      </c>
      <c r="J290" s="321" t="s">
        <v>837</v>
      </c>
      <c r="K290" s="327">
        <f t="shared" si="81"/>
        <v>57</v>
      </c>
      <c r="L290" s="322">
        <f t="shared" si="82"/>
        <v>0.23749999999999999</v>
      </c>
      <c r="M290" s="318" t="s">
        <v>627</v>
      </c>
      <c r="N290" s="323">
        <v>43417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84">
        <v>123</v>
      </c>
      <c r="B291" s="285">
        <v>43439</v>
      </c>
      <c r="C291" s="285"/>
      <c r="D291" s="286" t="s">
        <v>935</v>
      </c>
      <c r="E291" s="287" t="s">
        <v>779</v>
      </c>
      <c r="F291" s="287">
        <v>202.5</v>
      </c>
      <c r="G291" s="287"/>
      <c r="H291" s="287">
        <v>255</v>
      </c>
      <c r="I291" s="289">
        <v>252</v>
      </c>
      <c r="J291" s="290" t="s">
        <v>837</v>
      </c>
      <c r="K291" s="291">
        <f t="shared" si="81"/>
        <v>52.5</v>
      </c>
      <c r="L291" s="292">
        <f t="shared" si="82"/>
        <v>0.25925925925925924</v>
      </c>
      <c r="M291" s="287" t="s">
        <v>627</v>
      </c>
      <c r="N291" s="293">
        <v>43542</v>
      </c>
      <c r="O291" s="1"/>
      <c r="P291" s="1"/>
      <c r="Q291" s="1"/>
      <c r="R291" s="6" t="s">
        <v>936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15">
        <v>124</v>
      </c>
      <c r="B292" s="316">
        <v>43465</v>
      </c>
      <c r="C292" s="285"/>
      <c r="D292" s="317" t="s">
        <v>426</v>
      </c>
      <c r="E292" s="318" t="s">
        <v>779</v>
      </c>
      <c r="F292" s="318">
        <v>710</v>
      </c>
      <c r="G292" s="318"/>
      <c r="H292" s="318">
        <v>866</v>
      </c>
      <c r="I292" s="320">
        <v>866</v>
      </c>
      <c r="J292" s="321" t="s">
        <v>837</v>
      </c>
      <c r="K292" s="291">
        <f t="shared" si="81"/>
        <v>156</v>
      </c>
      <c r="L292" s="292">
        <f t="shared" si="82"/>
        <v>0.21971830985915494</v>
      </c>
      <c r="M292" s="287" t="s">
        <v>627</v>
      </c>
      <c r="N292" s="293">
        <v>43553</v>
      </c>
      <c r="O292" s="1"/>
      <c r="P292" s="1"/>
      <c r="Q292" s="1"/>
      <c r="R292" s="6" t="s">
        <v>936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315">
        <v>125</v>
      </c>
      <c r="B293" s="316">
        <v>43522</v>
      </c>
      <c r="C293" s="316"/>
      <c r="D293" s="317" t="s">
        <v>154</v>
      </c>
      <c r="E293" s="318" t="s">
        <v>779</v>
      </c>
      <c r="F293" s="318">
        <v>337.25</v>
      </c>
      <c r="G293" s="318"/>
      <c r="H293" s="318">
        <v>398.5</v>
      </c>
      <c r="I293" s="320">
        <v>411</v>
      </c>
      <c r="J293" s="290" t="s">
        <v>937</v>
      </c>
      <c r="K293" s="291">
        <f t="shared" si="81"/>
        <v>61.25</v>
      </c>
      <c r="L293" s="292">
        <f t="shared" si="82"/>
        <v>0.1816160118606375</v>
      </c>
      <c r="M293" s="287" t="s">
        <v>627</v>
      </c>
      <c r="N293" s="293">
        <v>43760</v>
      </c>
      <c r="O293" s="1"/>
      <c r="P293" s="1"/>
      <c r="Q293" s="1"/>
      <c r="R293" s="6" t="s">
        <v>936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28">
        <v>126</v>
      </c>
      <c r="B294" s="329">
        <v>43559</v>
      </c>
      <c r="C294" s="329"/>
      <c r="D294" s="330" t="s">
        <v>938</v>
      </c>
      <c r="E294" s="331" t="s">
        <v>779</v>
      </c>
      <c r="F294" s="331">
        <v>130</v>
      </c>
      <c r="G294" s="331"/>
      <c r="H294" s="331">
        <v>65</v>
      </c>
      <c r="I294" s="332">
        <v>158</v>
      </c>
      <c r="J294" s="300" t="s">
        <v>939</v>
      </c>
      <c r="K294" s="301">
        <f t="shared" si="81"/>
        <v>-65</v>
      </c>
      <c r="L294" s="302">
        <f t="shared" si="82"/>
        <v>-0.5</v>
      </c>
      <c r="M294" s="298" t="s">
        <v>665</v>
      </c>
      <c r="N294" s="295">
        <v>43726</v>
      </c>
      <c r="O294" s="1"/>
      <c r="P294" s="1"/>
      <c r="Q294" s="1"/>
      <c r="R294" s="6" t="s">
        <v>940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333">
        <v>127</v>
      </c>
      <c r="B295" s="334">
        <v>43017</v>
      </c>
      <c r="C295" s="334"/>
      <c r="D295" s="335" t="s">
        <v>187</v>
      </c>
      <c r="E295" s="336" t="s">
        <v>779</v>
      </c>
      <c r="F295" s="336">
        <v>141.5</v>
      </c>
      <c r="G295" s="337"/>
      <c r="H295" s="337">
        <v>183.5</v>
      </c>
      <c r="I295" s="337">
        <v>210</v>
      </c>
      <c r="J295" s="338" t="s">
        <v>941</v>
      </c>
      <c r="K295" s="339">
        <f t="shared" si="81"/>
        <v>42</v>
      </c>
      <c r="L295" s="340">
        <f t="shared" si="82"/>
        <v>0.29681978798586572</v>
      </c>
      <c r="M295" s="336" t="s">
        <v>627</v>
      </c>
      <c r="N295" s="334">
        <v>43042</v>
      </c>
      <c r="O295" s="1"/>
      <c r="P295" s="1"/>
      <c r="Q295" s="1"/>
      <c r="R295" s="6" t="s">
        <v>940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328">
        <v>128</v>
      </c>
      <c r="B296" s="329">
        <v>43074</v>
      </c>
      <c r="C296" s="329"/>
      <c r="D296" s="330" t="s">
        <v>942</v>
      </c>
      <c r="E296" s="331" t="s">
        <v>779</v>
      </c>
      <c r="F296" s="326">
        <v>172</v>
      </c>
      <c r="G296" s="331"/>
      <c r="H296" s="331">
        <v>155.25</v>
      </c>
      <c r="I296" s="332">
        <v>230</v>
      </c>
      <c r="J296" s="300" t="s">
        <v>943</v>
      </c>
      <c r="K296" s="301">
        <f t="shared" si="81"/>
        <v>-16.75</v>
      </c>
      <c r="L296" s="302">
        <f t="shared" si="82"/>
        <v>-9.7383720930232565E-2</v>
      </c>
      <c r="M296" s="298" t="s">
        <v>665</v>
      </c>
      <c r="N296" s="295">
        <v>43787</v>
      </c>
      <c r="O296" s="1"/>
      <c r="P296" s="1"/>
      <c r="Q296" s="1"/>
      <c r="R296" s="6" t="s">
        <v>940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15">
        <v>129</v>
      </c>
      <c r="B297" s="316">
        <v>43398</v>
      </c>
      <c r="C297" s="316"/>
      <c r="D297" s="317" t="s">
        <v>109</v>
      </c>
      <c r="E297" s="318" t="s">
        <v>779</v>
      </c>
      <c r="F297" s="318">
        <v>698.5</v>
      </c>
      <c r="G297" s="318"/>
      <c r="H297" s="318">
        <v>890</v>
      </c>
      <c r="I297" s="320">
        <v>890</v>
      </c>
      <c r="J297" s="290" t="s">
        <v>944</v>
      </c>
      <c r="K297" s="291">
        <f t="shared" si="81"/>
        <v>191.5</v>
      </c>
      <c r="L297" s="292">
        <f t="shared" si="82"/>
        <v>0.27415891195418757</v>
      </c>
      <c r="M297" s="287" t="s">
        <v>627</v>
      </c>
      <c r="N297" s="293">
        <v>44328</v>
      </c>
      <c r="O297" s="1"/>
      <c r="P297" s="1"/>
      <c r="Q297" s="1"/>
      <c r="R297" s="6" t="s">
        <v>936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15">
        <v>130</v>
      </c>
      <c r="B298" s="316">
        <v>42877</v>
      </c>
      <c r="C298" s="316"/>
      <c r="D298" s="317" t="s">
        <v>385</v>
      </c>
      <c r="E298" s="318" t="s">
        <v>779</v>
      </c>
      <c r="F298" s="318">
        <v>127.6</v>
      </c>
      <c r="G298" s="318"/>
      <c r="H298" s="318">
        <v>138</v>
      </c>
      <c r="I298" s="320">
        <v>190</v>
      </c>
      <c r="J298" s="290" t="s">
        <v>945</v>
      </c>
      <c r="K298" s="291">
        <f t="shared" si="81"/>
        <v>10.400000000000006</v>
      </c>
      <c r="L298" s="292">
        <f t="shared" si="82"/>
        <v>8.1504702194357417E-2</v>
      </c>
      <c r="M298" s="287" t="s">
        <v>627</v>
      </c>
      <c r="N298" s="293">
        <v>43774</v>
      </c>
      <c r="O298" s="1"/>
      <c r="P298" s="1"/>
      <c r="Q298" s="1"/>
      <c r="R298" s="6" t="s">
        <v>940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315">
        <v>131</v>
      </c>
      <c r="B299" s="316">
        <v>43158</v>
      </c>
      <c r="C299" s="316"/>
      <c r="D299" s="317" t="s">
        <v>946</v>
      </c>
      <c r="E299" s="318" t="s">
        <v>779</v>
      </c>
      <c r="F299" s="318">
        <v>317</v>
      </c>
      <c r="G299" s="318"/>
      <c r="H299" s="318">
        <v>382.5</v>
      </c>
      <c r="I299" s="320">
        <v>398</v>
      </c>
      <c r="J299" s="290" t="s">
        <v>947</v>
      </c>
      <c r="K299" s="291">
        <f t="shared" si="81"/>
        <v>65.5</v>
      </c>
      <c r="L299" s="292">
        <f t="shared" si="82"/>
        <v>0.20662460567823343</v>
      </c>
      <c r="M299" s="287" t="s">
        <v>627</v>
      </c>
      <c r="N299" s="293">
        <v>44238</v>
      </c>
      <c r="O299" s="1"/>
      <c r="P299" s="1"/>
      <c r="Q299" s="1"/>
      <c r="R299" s="6" t="s">
        <v>940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28">
        <v>132</v>
      </c>
      <c r="B300" s="329">
        <v>43164</v>
      </c>
      <c r="C300" s="329"/>
      <c r="D300" s="330" t="s">
        <v>146</v>
      </c>
      <c r="E300" s="331" t="s">
        <v>779</v>
      </c>
      <c r="F300" s="326">
        <f>510-14.4</f>
        <v>495.6</v>
      </c>
      <c r="G300" s="331"/>
      <c r="H300" s="331">
        <v>350</v>
      </c>
      <c r="I300" s="332">
        <v>672</v>
      </c>
      <c r="J300" s="300" t="s">
        <v>948</v>
      </c>
      <c r="K300" s="301">
        <f t="shared" si="81"/>
        <v>-145.60000000000002</v>
      </c>
      <c r="L300" s="302">
        <f t="shared" si="82"/>
        <v>-0.29378531073446329</v>
      </c>
      <c r="M300" s="298" t="s">
        <v>665</v>
      </c>
      <c r="N300" s="295">
        <v>43887</v>
      </c>
      <c r="O300" s="1"/>
      <c r="P300" s="1"/>
      <c r="Q300" s="1"/>
      <c r="R300" s="6" t="s">
        <v>936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28">
        <v>133</v>
      </c>
      <c r="B301" s="329">
        <v>43237</v>
      </c>
      <c r="C301" s="329"/>
      <c r="D301" s="330" t="s">
        <v>488</v>
      </c>
      <c r="E301" s="331" t="s">
        <v>779</v>
      </c>
      <c r="F301" s="326">
        <v>230.3</v>
      </c>
      <c r="G301" s="331"/>
      <c r="H301" s="331">
        <v>102.5</v>
      </c>
      <c r="I301" s="332">
        <v>348</v>
      </c>
      <c r="J301" s="300" t="s">
        <v>949</v>
      </c>
      <c r="K301" s="301">
        <f t="shared" si="81"/>
        <v>-127.80000000000001</v>
      </c>
      <c r="L301" s="302">
        <f t="shared" si="82"/>
        <v>-0.55492835432045162</v>
      </c>
      <c r="M301" s="298" t="s">
        <v>665</v>
      </c>
      <c r="N301" s="295">
        <v>43896</v>
      </c>
      <c r="O301" s="1"/>
      <c r="P301" s="1"/>
      <c r="Q301" s="1"/>
      <c r="R301" s="6" t="s">
        <v>936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15">
        <v>134</v>
      </c>
      <c r="B302" s="316">
        <v>43258</v>
      </c>
      <c r="C302" s="316"/>
      <c r="D302" s="317" t="s">
        <v>450</v>
      </c>
      <c r="E302" s="318" t="s">
        <v>779</v>
      </c>
      <c r="F302" s="318">
        <f>342.5-5.1</f>
        <v>337.4</v>
      </c>
      <c r="G302" s="318"/>
      <c r="H302" s="318">
        <v>412.5</v>
      </c>
      <c r="I302" s="320">
        <v>439</v>
      </c>
      <c r="J302" s="290" t="s">
        <v>950</v>
      </c>
      <c r="K302" s="291">
        <f t="shared" si="81"/>
        <v>75.100000000000023</v>
      </c>
      <c r="L302" s="292">
        <f t="shared" si="82"/>
        <v>0.22258446947243635</v>
      </c>
      <c r="M302" s="287" t="s">
        <v>627</v>
      </c>
      <c r="N302" s="293">
        <v>44230</v>
      </c>
      <c r="O302" s="1"/>
      <c r="P302" s="1"/>
      <c r="Q302" s="1"/>
      <c r="R302" s="6" t="s">
        <v>940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41">
        <v>135</v>
      </c>
      <c r="B303" s="342">
        <v>43285</v>
      </c>
      <c r="C303" s="342"/>
      <c r="D303" s="20" t="s">
        <v>56</v>
      </c>
      <c r="E303" s="343" t="s">
        <v>779</v>
      </c>
      <c r="F303" s="344">
        <f>127.5-5.53</f>
        <v>121.97</v>
      </c>
      <c r="G303" s="343"/>
      <c r="H303" s="343"/>
      <c r="I303" s="345">
        <v>170</v>
      </c>
      <c r="J303" s="346" t="s">
        <v>636</v>
      </c>
      <c r="K303" s="347"/>
      <c r="L303" s="348"/>
      <c r="M303" s="16" t="s">
        <v>636</v>
      </c>
      <c r="N303" s="349"/>
      <c r="O303" s="1"/>
      <c r="P303" s="1"/>
      <c r="Q303" s="1"/>
      <c r="R303" s="6" t="s">
        <v>936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28">
        <v>136</v>
      </c>
      <c r="B304" s="329">
        <v>43294</v>
      </c>
      <c r="C304" s="329"/>
      <c r="D304" s="330" t="s">
        <v>372</v>
      </c>
      <c r="E304" s="331" t="s">
        <v>779</v>
      </c>
      <c r="F304" s="326">
        <v>46.5</v>
      </c>
      <c r="G304" s="331"/>
      <c r="H304" s="331">
        <v>17</v>
      </c>
      <c r="I304" s="332">
        <v>59</v>
      </c>
      <c r="J304" s="300" t="s">
        <v>951</v>
      </c>
      <c r="K304" s="301">
        <f t="shared" ref="K304:K312" si="83">H304-F304</f>
        <v>-29.5</v>
      </c>
      <c r="L304" s="302">
        <f t="shared" ref="L304:L312" si="84">K304/F304</f>
        <v>-0.63440860215053763</v>
      </c>
      <c r="M304" s="298" t="s">
        <v>665</v>
      </c>
      <c r="N304" s="295">
        <v>43887</v>
      </c>
      <c r="O304" s="1"/>
      <c r="P304" s="1"/>
      <c r="Q304" s="1"/>
      <c r="R304" s="6" t="s">
        <v>936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15">
        <v>137</v>
      </c>
      <c r="B305" s="316">
        <v>43396</v>
      </c>
      <c r="C305" s="316"/>
      <c r="D305" s="317" t="s">
        <v>428</v>
      </c>
      <c r="E305" s="318" t="s">
        <v>779</v>
      </c>
      <c r="F305" s="318">
        <v>156.5</v>
      </c>
      <c r="G305" s="318"/>
      <c r="H305" s="318">
        <v>207.5</v>
      </c>
      <c r="I305" s="320">
        <v>191</v>
      </c>
      <c r="J305" s="290" t="s">
        <v>837</v>
      </c>
      <c r="K305" s="291">
        <f t="shared" si="83"/>
        <v>51</v>
      </c>
      <c r="L305" s="292">
        <f t="shared" si="84"/>
        <v>0.32587859424920129</v>
      </c>
      <c r="M305" s="287" t="s">
        <v>627</v>
      </c>
      <c r="N305" s="293">
        <v>44369</v>
      </c>
      <c r="O305" s="1"/>
      <c r="P305" s="1"/>
      <c r="Q305" s="1"/>
      <c r="R305" s="6" t="s">
        <v>936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15">
        <v>138</v>
      </c>
      <c r="B306" s="316">
        <v>43439</v>
      </c>
      <c r="C306" s="316"/>
      <c r="D306" s="317" t="s">
        <v>332</v>
      </c>
      <c r="E306" s="318" t="s">
        <v>779</v>
      </c>
      <c r="F306" s="318">
        <v>259.5</v>
      </c>
      <c r="G306" s="318"/>
      <c r="H306" s="318">
        <v>320</v>
      </c>
      <c r="I306" s="320">
        <v>320</v>
      </c>
      <c r="J306" s="290" t="s">
        <v>837</v>
      </c>
      <c r="K306" s="291">
        <f t="shared" si="83"/>
        <v>60.5</v>
      </c>
      <c r="L306" s="292">
        <f t="shared" si="84"/>
        <v>0.23314065510597304</v>
      </c>
      <c r="M306" s="287" t="s">
        <v>627</v>
      </c>
      <c r="N306" s="293">
        <v>44323</v>
      </c>
      <c r="O306" s="1"/>
      <c r="P306" s="1"/>
      <c r="Q306" s="1"/>
      <c r="R306" s="6" t="s">
        <v>936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28">
        <v>139</v>
      </c>
      <c r="B307" s="329">
        <v>43439</v>
      </c>
      <c r="C307" s="329"/>
      <c r="D307" s="330" t="s">
        <v>952</v>
      </c>
      <c r="E307" s="331" t="s">
        <v>779</v>
      </c>
      <c r="F307" s="331">
        <v>715</v>
      </c>
      <c r="G307" s="331"/>
      <c r="H307" s="331">
        <v>445</v>
      </c>
      <c r="I307" s="332">
        <v>840</v>
      </c>
      <c r="J307" s="300" t="s">
        <v>953</v>
      </c>
      <c r="K307" s="301">
        <f t="shared" si="83"/>
        <v>-270</v>
      </c>
      <c r="L307" s="302">
        <f t="shared" si="84"/>
        <v>-0.3776223776223776</v>
      </c>
      <c r="M307" s="298" t="s">
        <v>665</v>
      </c>
      <c r="N307" s="295">
        <v>43800</v>
      </c>
      <c r="O307" s="1"/>
      <c r="P307" s="1"/>
      <c r="Q307" s="1"/>
      <c r="R307" s="6" t="s">
        <v>936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15">
        <v>140</v>
      </c>
      <c r="B308" s="316">
        <v>43469</v>
      </c>
      <c r="C308" s="316"/>
      <c r="D308" s="317" t="s">
        <v>159</v>
      </c>
      <c r="E308" s="318" t="s">
        <v>779</v>
      </c>
      <c r="F308" s="318">
        <v>875</v>
      </c>
      <c r="G308" s="318"/>
      <c r="H308" s="318">
        <v>1165</v>
      </c>
      <c r="I308" s="320">
        <v>1185</v>
      </c>
      <c r="J308" s="290" t="s">
        <v>954</v>
      </c>
      <c r="K308" s="291">
        <f t="shared" si="83"/>
        <v>290</v>
      </c>
      <c r="L308" s="292">
        <f t="shared" si="84"/>
        <v>0.33142857142857141</v>
      </c>
      <c r="M308" s="287" t="s">
        <v>627</v>
      </c>
      <c r="N308" s="293">
        <v>43847</v>
      </c>
      <c r="O308" s="1"/>
      <c r="P308" s="1"/>
      <c r="Q308" s="1"/>
      <c r="R308" s="6" t="s">
        <v>936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15">
        <v>141</v>
      </c>
      <c r="B309" s="316">
        <v>43559</v>
      </c>
      <c r="C309" s="316"/>
      <c r="D309" s="317" t="s">
        <v>348</v>
      </c>
      <c r="E309" s="318" t="s">
        <v>779</v>
      </c>
      <c r="F309" s="318">
        <f>387-14.63</f>
        <v>372.37</v>
      </c>
      <c r="G309" s="318"/>
      <c r="H309" s="318">
        <v>490</v>
      </c>
      <c r="I309" s="320">
        <v>490</v>
      </c>
      <c r="J309" s="290" t="s">
        <v>837</v>
      </c>
      <c r="K309" s="291">
        <f t="shared" si="83"/>
        <v>117.63</v>
      </c>
      <c r="L309" s="292">
        <f t="shared" si="84"/>
        <v>0.31589548030185027</v>
      </c>
      <c r="M309" s="287" t="s">
        <v>627</v>
      </c>
      <c r="N309" s="293">
        <v>43850</v>
      </c>
      <c r="O309" s="1"/>
      <c r="P309" s="1"/>
      <c r="Q309" s="1"/>
      <c r="R309" s="6" t="s">
        <v>936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28">
        <v>142</v>
      </c>
      <c r="B310" s="329">
        <v>43578</v>
      </c>
      <c r="C310" s="329"/>
      <c r="D310" s="330" t="s">
        <v>955</v>
      </c>
      <c r="E310" s="331" t="s">
        <v>629</v>
      </c>
      <c r="F310" s="331">
        <v>220</v>
      </c>
      <c r="G310" s="331"/>
      <c r="H310" s="331">
        <v>127.5</v>
      </c>
      <c r="I310" s="332">
        <v>284</v>
      </c>
      <c r="J310" s="300" t="s">
        <v>956</v>
      </c>
      <c r="K310" s="301">
        <f t="shared" si="83"/>
        <v>-92.5</v>
      </c>
      <c r="L310" s="302">
        <f t="shared" si="84"/>
        <v>-0.42045454545454547</v>
      </c>
      <c r="M310" s="298" t="s">
        <v>665</v>
      </c>
      <c r="N310" s="295">
        <v>43896</v>
      </c>
      <c r="O310" s="1"/>
      <c r="P310" s="1"/>
      <c r="Q310" s="1"/>
      <c r="R310" s="6" t="s">
        <v>936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15">
        <v>143</v>
      </c>
      <c r="B311" s="316">
        <v>43622</v>
      </c>
      <c r="C311" s="316"/>
      <c r="D311" s="317" t="s">
        <v>497</v>
      </c>
      <c r="E311" s="318" t="s">
        <v>629</v>
      </c>
      <c r="F311" s="318">
        <v>332.8</v>
      </c>
      <c r="G311" s="318"/>
      <c r="H311" s="318">
        <v>405</v>
      </c>
      <c r="I311" s="320">
        <v>419</v>
      </c>
      <c r="J311" s="290" t="s">
        <v>957</v>
      </c>
      <c r="K311" s="291">
        <f t="shared" si="83"/>
        <v>72.199999999999989</v>
      </c>
      <c r="L311" s="292">
        <f t="shared" si="84"/>
        <v>0.21694711538461534</v>
      </c>
      <c r="M311" s="287" t="s">
        <v>627</v>
      </c>
      <c r="N311" s="293">
        <v>43860</v>
      </c>
      <c r="O311" s="1"/>
      <c r="P311" s="1"/>
      <c r="Q311" s="1"/>
      <c r="R311" s="6" t="s">
        <v>940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09">
        <v>144</v>
      </c>
      <c r="B312" s="308">
        <v>43641</v>
      </c>
      <c r="C312" s="308"/>
      <c r="D312" s="309" t="s">
        <v>152</v>
      </c>
      <c r="E312" s="310" t="s">
        <v>779</v>
      </c>
      <c r="F312" s="310">
        <v>386</v>
      </c>
      <c r="G312" s="311"/>
      <c r="H312" s="311">
        <v>395</v>
      </c>
      <c r="I312" s="311">
        <v>452</v>
      </c>
      <c r="J312" s="312" t="s">
        <v>958</v>
      </c>
      <c r="K312" s="313">
        <f t="shared" si="83"/>
        <v>9</v>
      </c>
      <c r="L312" s="314">
        <f t="shared" si="84"/>
        <v>2.3316062176165803E-2</v>
      </c>
      <c r="M312" s="310" t="s">
        <v>870</v>
      </c>
      <c r="N312" s="308">
        <v>43868</v>
      </c>
      <c r="O312" s="1"/>
      <c r="P312" s="1"/>
      <c r="Q312" s="1"/>
      <c r="R312" s="6" t="s">
        <v>940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50">
        <v>145</v>
      </c>
      <c r="B313" s="351">
        <v>43707</v>
      </c>
      <c r="C313" s="351"/>
      <c r="D313" s="20" t="s">
        <v>132</v>
      </c>
      <c r="E313" s="343" t="s">
        <v>779</v>
      </c>
      <c r="F313" s="343" t="s">
        <v>959</v>
      </c>
      <c r="G313" s="343"/>
      <c r="H313" s="343"/>
      <c r="I313" s="345">
        <v>190</v>
      </c>
      <c r="J313" s="346" t="s">
        <v>636</v>
      </c>
      <c r="K313" s="347"/>
      <c r="L313" s="348"/>
      <c r="M313" s="13" t="s">
        <v>636</v>
      </c>
      <c r="N313" s="349"/>
      <c r="O313" s="1"/>
      <c r="P313" s="1"/>
      <c r="Q313" s="1"/>
      <c r="R313" s="6" t="s">
        <v>936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15">
        <v>146</v>
      </c>
      <c r="B314" s="316">
        <v>43731</v>
      </c>
      <c r="C314" s="316"/>
      <c r="D314" s="317" t="s">
        <v>441</v>
      </c>
      <c r="E314" s="318" t="s">
        <v>779</v>
      </c>
      <c r="F314" s="318">
        <v>235</v>
      </c>
      <c r="G314" s="318"/>
      <c r="H314" s="318">
        <v>295</v>
      </c>
      <c r="I314" s="320">
        <v>296</v>
      </c>
      <c r="J314" s="290" t="s">
        <v>960</v>
      </c>
      <c r="K314" s="291">
        <f t="shared" ref="K314:K319" si="85">H314-F314</f>
        <v>60</v>
      </c>
      <c r="L314" s="292">
        <f t="shared" ref="L314:L319" si="86">K314/F314</f>
        <v>0.25531914893617019</v>
      </c>
      <c r="M314" s="287" t="s">
        <v>627</v>
      </c>
      <c r="N314" s="293">
        <v>43844</v>
      </c>
      <c r="O314" s="1"/>
      <c r="P314" s="1"/>
      <c r="Q314" s="1"/>
      <c r="R314" s="6" t="s">
        <v>940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15">
        <v>147</v>
      </c>
      <c r="B315" s="316">
        <v>43752</v>
      </c>
      <c r="C315" s="316"/>
      <c r="D315" s="317" t="s">
        <v>961</v>
      </c>
      <c r="E315" s="318" t="s">
        <v>779</v>
      </c>
      <c r="F315" s="318">
        <v>277.5</v>
      </c>
      <c r="G315" s="318"/>
      <c r="H315" s="318">
        <v>333</v>
      </c>
      <c r="I315" s="320">
        <v>333</v>
      </c>
      <c r="J315" s="290" t="s">
        <v>962</v>
      </c>
      <c r="K315" s="291">
        <f t="shared" si="85"/>
        <v>55.5</v>
      </c>
      <c r="L315" s="292">
        <f t="shared" si="86"/>
        <v>0.2</v>
      </c>
      <c r="M315" s="287" t="s">
        <v>627</v>
      </c>
      <c r="N315" s="293">
        <v>43846</v>
      </c>
      <c r="O315" s="1"/>
      <c r="P315" s="1"/>
      <c r="Q315" s="1"/>
      <c r="R315" s="6" t="s">
        <v>936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15">
        <v>148</v>
      </c>
      <c r="B316" s="316">
        <v>43752</v>
      </c>
      <c r="C316" s="316"/>
      <c r="D316" s="317" t="s">
        <v>963</v>
      </c>
      <c r="E316" s="318" t="s">
        <v>779</v>
      </c>
      <c r="F316" s="318">
        <v>930</v>
      </c>
      <c r="G316" s="318"/>
      <c r="H316" s="318">
        <v>1165</v>
      </c>
      <c r="I316" s="320">
        <v>1200</v>
      </c>
      <c r="J316" s="290" t="s">
        <v>964</v>
      </c>
      <c r="K316" s="291">
        <f t="shared" si="85"/>
        <v>235</v>
      </c>
      <c r="L316" s="292">
        <f t="shared" si="86"/>
        <v>0.25268817204301075</v>
      </c>
      <c r="M316" s="287" t="s">
        <v>627</v>
      </c>
      <c r="N316" s="293">
        <v>43847</v>
      </c>
      <c r="O316" s="1"/>
      <c r="P316" s="1"/>
      <c r="Q316" s="1"/>
      <c r="R316" s="6" t="s">
        <v>940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15">
        <v>149</v>
      </c>
      <c r="B317" s="316">
        <v>43753</v>
      </c>
      <c r="C317" s="316"/>
      <c r="D317" s="317" t="s">
        <v>965</v>
      </c>
      <c r="E317" s="318" t="s">
        <v>779</v>
      </c>
      <c r="F317" s="288">
        <v>111</v>
      </c>
      <c r="G317" s="318"/>
      <c r="H317" s="318">
        <v>141</v>
      </c>
      <c r="I317" s="320">
        <v>141</v>
      </c>
      <c r="J317" s="290" t="s">
        <v>683</v>
      </c>
      <c r="K317" s="291">
        <f t="shared" si="85"/>
        <v>30</v>
      </c>
      <c r="L317" s="292">
        <f t="shared" si="86"/>
        <v>0.27027027027027029</v>
      </c>
      <c r="M317" s="287" t="s">
        <v>627</v>
      </c>
      <c r="N317" s="293">
        <v>44328</v>
      </c>
      <c r="O317" s="1"/>
      <c r="P317" s="1"/>
      <c r="Q317" s="1"/>
      <c r="R317" s="6" t="s">
        <v>940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15">
        <v>150</v>
      </c>
      <c r="B318" s="316">
        <v>43753</v>
      </c>
      <c r="C318" s="316"/>
      <c r="D318" s="317" t="s">
        <v>966</v>
      </c>
      <c r="E318" s="318" t="s">
        <v>779</v>
      </c>
      <c r="F318" s="288">
        <v>296</v>
      </c>
      <c r="G318" s="318"/>
      <c r="H318" s="318">
        <v>370</v>
      </c>
      <c r="I318" s="320">
        <v>370</v>
      </c>
      <c r="J318" s="290" t="s">
        <v>837</v>
      </c>
      <c r="K318" s="291">
        <f t="shared" si="85"/>
        <v>74</v>
      </c>
      <c r="L318" s="292">
        <f t="shared" si="86"/>
        <v>0.25</v>
      </c>
      <c r="M318" s="287" t="s">
        <v>627</v>
      </c>
      <c r="N318" s="293">
        <v>43853</v>
      </c>
      <c r="O318" s="1"/>
      <c r="P318" s="1"/>
      <c r="Q318" s="1"/>
      <c r="R318" s="6" t="s">
        <v>940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15">
        <v>151</v>
      </c>
      <c r="B319" s="316">
        <v>43754</v>
      </c>
      <c r="C319" s="316"/>
      <c r="D319" s="317" t="s">
        <v>967</v>
      </c>
      <c r="E319" s="318" t="s">
        <v>779</v>
      </c>
      <c r="F319" s="288">
        <v>300</v>
      </c>
      <c r="G319" s="318"/>
      <c r="H319" s="318">
        <v>382.5</v>
      </c>
      <c r="I319" s="320">
        <v>344</v>
      </c>
      <c r="J319" s="290" t="s">
        <v>968</v>
      </c>
      <c r="K319" s="291">
        <f t="shared" si="85"/>
        <v>82.5</v>
      </c>
      <c r="L319" s="292">
        <f t="shared" si="86"/>
        <v>0.27500000000000002</v>
      </c>
      <c r="M319" s="287" t="s">
        <v>627</v>
      </c>
      <c r="N319" s="293">
        <v>44238</v>
      </c>
      <c r="O319" s="1"/>
      <c r="P319" s="1"/>
      <c r="Q319" s="1"/>
      <c r="R319" s="6" t="s">
        <v>940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50">
        <v>152</v>
      </c>
      <c r="B320" s="351">
        <v>43832</v>
      </c>
      <c r="C320" s="351"/>
      <c r="D320" s="352" t="s">
        <v>969</v>
      </c>
      <c r="E320" s="58" t="s">
        <v>779</v>
      </c>
      <c r="F320" s="353" t="s">
        <v>970</v>
      </c>
      <c r="G320" s="58"/>
      <c r="H320" s="58"/>
      <c r="I320" s="354">
        <v>590</v>
      </c>
      <c r="J320" s="346" t="s">
        <v>636</v>
      </c>
      <c r="K320" s="346"/>
      <c r="L320" s="355"/>
      <c r="M320" s="356" t="s">
        <v>636</v>
      </c>
      <c r="N320" s="357"/>
      <c r="O320" s="1"/>
      <c r="P320" s="1"/>
      <c r="Q320" s="1"/>
      <c r="R320" s="6" t="s">
        <v>940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15">
        <v>153</v>
      </c>
      <c r="B321" s="316">
        <v>43966</v>
      </c>
      <c r="C321" s="316"/>
      <c r="D321" s="317" t="s">
        <v>72</v>
      </c>
      <c r="E321" s="318" t="s">
        <v>779</v>
      </c>
      <c r="F321" s="288">
        <v>67.5</v>
      </c>
      <c r="G321" s="318"/>
      <c r="H321" s="318">
        <v>86</v>
      </c>
      <c r="I321" s="320">
        <v>86</v>
      </c>
      <c r="J321" s="290" t="s">
        <v>971</v>
      </c>
      <c r="K321" s="291">
        <f t="shared" ref="K321:K328" si="87">H321-F321</f>
        <v>18.5</v>
      </c>
      <c r="L321" s="292">
        <f t="shared" ref="L321:L328" si="88">K321/F321</f>
        <v>0.27407407407407408</v>
      </c>
      <c r="M321" s="287" t="s">
        <v>627</v>
      </c>
      <c r="N321" s="293">
        <v>44008</v>
      </c>
      <c r="O321" s="1"/>
      <c r="P321" s="1"/>
      <c r="Q321" s="1"/>
      <c r="R321" s="6" t="s">
        <v>940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15">
        <v>154</v>
      </c>
      <c r="B322" s="316">
        <v>44035</v>
      </c>
      <c r="C322" s="316"/>
      <c r="D322" s="317" t="s">
        <v>496</v>
      </c>
      <c r="E322" s="318" t="s">
        <v>779</v>
      </c>
      <c r="F322" s="288">
        <v>231</v>
      </c>
      <c r="G322" s="318"/>
      <c r="H322" s="318">
        <v>281</v>
      </c>
      <c r="I322" s="320">
        <v>281</v>
      </c>
      <c r="J322" s="290" t="s">
        <v>837</v>
      </c>
      <c r="K322" s="291">
        <f t="shared" si="87"/>
        <v>50</v>
      </c>
      <c r="L322" s="292">
        <f t="shared" si="88"/>
        <v>0.21645021645021645</v>
      </c>
      <c r="M322" s="287" t="s">
        <v>627</v>
      </c>
      <c r="N322" s="293">
        <v>44358</v>
      </c>
      <c r="O322" s="1"/>
      <c r="P322" s="1"/>
      <c r="Q322" s="1"/>
      <c r="R322" s="6" t="s">
        <v>940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15">
        <v>155</v>
      </c>
      <c r="B323" s="316">
        <v>44092</v>
      </c>
      <c r="C323" s="316"/>
      <c r="D323" s="317" t="s">
        <v>417</v>
      </c>
      <c r="E323" s="318" t="s">
        <v>779</v>
      </c>
      <c r="F323" s="318">
        <v>206</v>
      </c>
      <c r="G323" s="318"/>
      <c r="H323" s="318">
        <v>248</v>
      </c>
      <c r="I323" s="320">
        <v>248</v>
      </c>
      <c r="J323" s="290" t="s">
        <v>837</v>
      </c>
      <c r="K323" s="291">
        <f t="shared" si="87"/>
        <v>42</v>
      </c>
      <c r="L323" s="292">
        <f t="shared" si="88"/>
        <v>0.20388349514563106</v>
      </c>
      <c r="M323" s="287" t="s">
        <v>627</v>
      </c>
      <c r="N323" s="293">
        <v>44214</v>
      </c>
      <c r="O323" s="1"/>
      <c r="P323" s="1"/>
      <c r="Q323" s="1"/>
      <c r="R323" s="6" t="s">
        <v>940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15">
        <v>156</v>
      </c>
      <c r="B324" s="316">
        <v>44140</v>
      </c>
      <c r="C324" s="316"/>
      <c r="D324" s="317" t="s">
        <v>417</v>
      </c>
      <c r="E324" s="318" t="s">
        <v>779</v>
      </c>
      <c r="F324" s="318">
        <v>182.5</v>
      </c>
      <c r="G324" s="318"/>
      <c r="H324" s="318">
        <v>248</v>
      </c>
      <c r="I324" s="320">
        <v>248</v>
      </c>
      <c r="J324" s="290" t="s">
        <v>837</v>
      </c>
      <c r="K324" s="291">
        <f t="shared" si="87"/>
        <v>65.5</v>
      </c>
      <c r="L324" s="292">
        <f t="shared" si="88"/>
        <v>0.35890410958904112</v>
      </c>
      <c r="M324" s="287" t="s">
        <v>627</v>
      </c>
      <c r="N324" s="293">
        <v>44214</v>
      </c>
      <c r="O324" s="1"/>
      <c r="P324" s="1"/>
      <c r="Q324" s="1"/>
      <c r="R324" s="6" t="s">
        <v>940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15">
        <v>157</v>
      </c>
      <c r="B325" s="316">
        <v>44140</v>
      </c>
      <c r="C325" s="316"/>
      <c r="D325" s="317" t="s">
        <v>332</v>
      </c>
      <c r="E325" s="318" t="s">
        <v>779</v>
      </c>
      <c r="F325" s="318">
        <v>247.5</v>
      </c>
      <c r="G325" s="318"/>
      <c r="H325" s="318">
        <v>320</v>
      </c>
      <c r="I325" s="320">
        <v>320</v>
      </c>
      <c r="J325" s="290" t="s">
        <v>837</v>
      </c>
      <c r="K325" s="291">
        <f t="shared" si="87"/>
        <v>72.5</v>
      </c>
      <c r="L325" s="292">
        <f t="shared" si="88"/>
        <v>0.29292929292929293</v>
      </c>
      <c r="M325" s="287" t="s">
        <v>627</v>
      </c>
      <c r="N325" s="293">
        <v>44323</v>
      </c>
      <c r="O325" s="1"/>
      <c r="P325" s="1"/>
      <c r="Q325" s="1"/>
      <c r="R325" s="6" t="s">
        <v>940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15">
        <v>158</v>
      </c>
      <c r="B326" s="316">
        <v>44140</v>
      </c>
      <c r="C326" s="316"/>
      <c r="D326" s="317" t="s">
        <v>273</v>
      </c>
      <c r="E326" s="318" t="s">
        <v>779</v>
      </c>
      <c r="F326" s="288">
        <v>925</v>
      </c>
      <c r="G326" s="318"/>
      <c r="H326" s="318">
        <v>1095</v>
      </c>
      <c r="I326" s="320">
        <v>1093</v>
      </c>
      <c r="J326" s="290" t="s">
        <v>972</v>
      </c>
      <c r="K326" s="291">
        <f t="shared" si="87"/>
        <v>170</v>
      </c>
      <c r="L326" s="292">
        <f t="shared" si="88"/>
        <v>0.18378378378378379</v>
      </c>
      <c r="M326" s="287" t="s">
        <v>627</v>
      </c>
      <c r="N326" s="293">
        <v>44201</v>
      </c>
      <c r="O326" s="1"/>
      <c r="P326" s="1"/>
      <c r="Q326" s="1"/>
      <c r="R326" s="6" t="s">
        <v>940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15">
        <v>159</v>
      </c>
      <c r="B327" s="316">
        <v>44140</v>
      </c>
      <c r="C327" s="316"/>
      <c r="D327" s="317" t="s">
        <v>348</v>
      </c>
      <c r="E327" s="318" t="s">
        <v>779</v>
      </c>
      <c r="F327" s="288">
        <v>332.5</v>
      </c>
      <c r="G327" s="318"/>
      <c r="H327" s="318">
        <v>393</v>
      </c>
      <c r="I327" s="320">
        <v>406</v>
      </c>
      <c r="J327" s="290" t="s">
        <v>973</v>
      </c>
      <c r="K327" s="291">
        <f t="shared" si="87"/>
        <v>60.5</v>
      </c>
      <c r="L327" s="292">
        <f t="shared" si="88"/>
        <v>0.18195488721804512</v>
      </c>
      <c r="M327" s="287" t="s">
        <v>627</v>
      </c>
      <c r="N327" s="293">
        <v>44256</v>
      </c>
      <c r="O327" s="1"/>
      <c r="P327" s="1"/>
      <c r="Q327" s="1"/>
      <c r="R327" s="6" t="s">
        <v>940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15">
        <v>160</v>
      </c>
      <c r="B328" s="316">
        <v>44141</v>
      </c>
      <c r="C328" s="316"/>
      <c r="D328" s="317" t="s">
        <v>496</v>
      </c>
      <c r="E328" s="318" t="s">
        <v>779</v>
      </c>
      <c r="F328" s="288">
        <v>231</v>
      </c>
      <c r="G328" s="318"/>
      <c r="H328" s="318">
        <v>281</v>
      </c>
      <c r="I328" s="320">
        <v>281</v>
      </c>
      <c r="J328" s="290" t="s">
        <v>837</v>
      </c>
      <c r="K328" s="291">
        <f t="shared" si="87"/>
        <v>50</v>
      </c>
      <c r="L328" s="292">
        <f t="shared" si="88"/>
        <v>0.21645021645021645</v>
      </c>
      <c r="M328" s="287" t="s">
        <v>627</v>
      </c>
      <c r="N328" s="293">
        <v>44358</v>
      </c>
      <c r="O328" s="1"/>
      <c r="P328" s="1"/>
      <c r="Q328" s="1"/>
      <c r="R328" s="6" t="s">
        <v>940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58">
        <v>161</v>
      </c>
      <c r="B329" s="351">
        <v>44187</v>
      </c>
      <c r="C329" s="351"/>
      <c r="D329" s="352" t="s">
        <v>469</v>
      </c>
      <c r="E329" s="58" t="s">
        <v>779</v>
      </c>
      <c r="F329" s="353" t="s">
        <v>974</v>
      </c>
      <c r="G329" s="58"/>
      <c r="H329" s="58"/>
      <c r="I329" s="354">
        <v>239</v>
      </c>
      <c r="J329" s="346" t="s">
        <v>636</v>
      </c>
      <c r="K329" s="346"/>
      <c r="L329" s="355"/>
      <c r="M329" s="356"/>
      <c r="N329" s="357"/>
      <c r="O329" s="1"/>
      <c r="P329" s="1"/>
      <c r="Q329" s="1"/>
      <c r="R329" s="6" t="s">
        <v>940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358">
        <v>162</v>
      </c>
      <c r="B330" s="351">
        <v>44258</v>
      </c>
      <c r="C330" s="351"/>
      <c r="D330" s="352" t="s">
        <v>969</v>
      </c>
      <c r="E330" s="58" t="s">
        <v>779</v>
      </c>
      <c r="F330" s="353" t="s">
        <v>970</v>
      </c>
      <c r="G330" s="58"/>
      <c r="H330" s="58"/>
      <c r="I330" s="354">
        <v>590</v>
      </c>
      <c r="J330" s="346" t="s">
        <v>636</v>
      </c>
      <c r="K330" s="346"/>
      <c r="L330" s="355"/>
      <c r="M330" s="356"/>
      <c r="N330" s="357"/>
      <c r="O330" s="1"/>
      <c r="P330" s="1"/>
      <c r="R330" s="6" t="s">
        <v>940</v>
      </c>
    </row>
    <row r="331" spans="1:26" ht="12.75" customHeight="1">
      <c r="A331" s="315">
        <v>163</v>
      </c>
      <c r="B331" s="316">
        <v>44274</v>
      </c>
      <c r="C331" s="316"/>
      <c r="D331" s="317" t="s">
        <v>348</v>
      </c>
      <c r="E331" s="318" t="s">
        <v>779</v>
      </c>
      <c r="F331" s="288">
        <v>355</v>
      </c>
      <c r="G331" s="318"/>
      <c r="H331" s="318">
        <v>422.5</v>
      </c>
      <c r="I331" s="320">
        <v>420</v>
      </c>
      <c r="J331" s="290" t="s">
        <v>975</v>
      </c>
      <c r="K331" s="291">
        <f t="shared" ref="K331:K333" si="89">H331-F331</f>
        <v>67.5</v>
      </c>
      <c r="L331" s="292">
        <f t="shared" ref="L331:L333" si="90">K331/F331</f>
        <v>0.19014084507042253</v>
      </c>
      <c r="M331" s="287" t="s">
        <v>627</v>
      </c>
      <c r="N331" s="293">
        <v>44361</v>
      </c>
      <c r="O331" s="1"/>
      <c r="R331" s="359" t="s">
        <v>940</v>
      </c>
    </row>
    <row r="332" spans="1:26" ht="12.75" customHeight="1">
      <c r="A332" s="315">
        <v>164</v>
      </c>
      <c r="B332" s="316">
        <v>44295</v>
      </c>
      <c r="C332" s="316"/>
      <c r="D332" s="317" t="s">
        <v>976</v>
      </c>
      <c r="E332" s="318" t="s">
        <v>779</v>
      </c>
      <c r="F332" s="288">
        <v>555</v>
      </c>
      <c r="G332" s="318"/>
      <c r="H332" s="318">
        <v>663</v>
      </c>
      <c r="I332" s="320">
        <v>663</v>
      </c>
      <c r="J332" s="290" t="s">
        <v>977</v>
      </c>
      <c r="K332" s="291">
        <f t="shared" si="89"/>
        <v>108</v>
      </c>
      <c r="L332" s="292">
        <f t="shared" si="90"/>
        <v>0.19459459459459461</v>
      </c>
      <c r="M332" s="287" t="s">
        <v>627</v>
      </c>
      <c r="N332" s="293">
        <v>44321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15">
        <v>165</v>
      </c>
      <c r="B333" s="316">
        <v>44308</v>
      </c>
      <c r="C333" s="316"/>
      <c r="D333" s="317" t="s">
        <v>385</v>
      </c>
      <c r="E333" s="318" t="s">
        <v>779</v>
      </c>
      <c r="F333" s="288">
        <v>126.5</v>
      </c>
      <c r="G333" s="318"/>
      <c r="H333" s="318">
        <v>155</v>
      </c>
      <c r="I333" s="320">
        <v>155</v>
      </c>
      <c r="J333" s="290" t="s">
        <v>837</v>
      </c>
      <c r="K333" s="291">
        <f t="shared" si="89"/>
        <v>28.5</v>
      </c>
      <c r="L333" s="292">
        <f t="shared" si="90"/>
        <v>0.22529644268774704</v>
      </c>
      <c r="M333" s="287" t="s">
        <v>627</v>
      </c>
      <c r="N333" s="293">
        <v>44362</v>
      </c>
      <c r="O333" s="1"/>
      <c r="R333" s="359"/>
    </row>
    <row r="334" spans="1:26" ht="12.75" customHeight="1">
      <c r="A334" s="358">
        <v>166</v>
      </c>
      <c r="B334" s="351">
        <v>44368</v>
      </c>
      <c r="C334" s="351"/>
      <c r="D334" s="352" t="s">
        <v>404</v>
      </c>
      <c r="E334" s="58" t="s">
        <v>779</v>
      </c>
      <c r="F334" s="353" t="s">
        <v>978</v>
      </c>
      <c r="G334" s="58"/>
      <c r="H334" s="58"/>
      <c r="I334" s="354">
        <v>344</v>
      </c>
      <c r="J334" s="346" t="s">
        <v>636</v>
      </c>
      <c r="K334" s="358"/>
      <c r="L334" s="351"/>
      <c r="M334" s="351"/>
      <c r="N334" s="352"/>
      <c r="O334" s="1"/>
      <c r="R334" s="359"/>
    </row>
    <row r="335" spans="1:26" ht="12.75" customHeight="1">
      <c r="A335" s="358">
        <v>167</v>
      </c>
      <c r="B335" s="351">
        <v>44368</v>
      </c>
      <c r="C335" s="351"/>
      <c r="D335" s="352" t="s">
        <v>496</v>
      </c>
      <c r="E335" s="58" t="s">
        <v>779</v>
      </c>
      <c r="F335" s="353" t="s">
        <v>979</v>
      </c>
      <c r="G335" s="58"/>
      <c r="H335" s="58"/>
      <c r="I335" s="354">
        <v>320</v>
      </c>
      <c r="J335" s="346" t="s">
        <v>636</v>
      </c>
      <c r="K335" s="358"/>
      <c r="L335" s="351"/>
      <c r="M335" s="351"/>
      <c r="N335" s="352"/>
      <c r="O335" s="44"/>
      <c r="R335" s="359"/>
    </row>
    <row r="336" spans="1:26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359"/>
    </row>
    <row r="337" spans="1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359"/>
    </row>
    <row r="338" spans="1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359"/>
    </row>
    <row r="339" spans="1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359"/>
    </row>
    <row r="340" spans="1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359"/>
    </row>
    <row r="341" spans="1:18" ht="12.75" customHeight="1">
      <c r="A341" s="358"/>
      <c r="B341" s="360" t="s">
        <v>980</v>
      </c>
      <c r="F341" s="61"/>
      <c r="G341" s="61"/>
      <c r="H341" s="61"/>
      <c r="I341" s="61"/>
      <c r="J341" s="44"/>
      <c r="K341" s="61"/>
      <c r="L341" s="61"/>
      <c r="M341" s="61"/>
      <c r="O341" s="44"/>
      <c r="R341" s="359"/>
    </row>
    <row r="342" spans="1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1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1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1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1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1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1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1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1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1:18" ht="12.75" customHeight="1">
      <c r="A351" s="361"/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1:18" ht="12.75" customHeight="1">
      <c r="A352" s="361"/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1:18" ht="12.75" customHeight="1">
      <c r="A353" s="58"/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1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1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1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1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1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1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1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1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1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1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1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1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1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</sheetData>
  <autoFilter ref="R1:R349"/>
  <mergeCells count="30">
    <mergeCell ref="P112:P113"/>
    <mergeCell ref="A115:A116"/>
    <mergeCell ref="B115:B116"/>
    <mergeCell ref="J115:J116"/>
    <mergeCell ref="I112:I113"/>
    <mergeCell ref="A112:A113"/>
    <mergeCell ref="B112:B113"/>
    <mergeCell ref="A128:A129"/>
    <mergeCell ref="B128:B129"/>
    <mergeCell ref="O112:O113"/>
    <mergeCell ref="M112:M113"/>
    <mergeCell ref="N112:N113"/>
    <mergeCell ref="J112:J113"/>
    <mergeCell ref="L112:L113"/>
    <mergeCell ref="O115:O116"/>
    <mergeCell ref="M115:M116"/>
    <mergeCell ref="N115:N116"/>
    <mergeCell ref="O128:O129"/>
    <mergeCell ref="P128:P129"/>
    <mergeCell ref="J128:J129"/>
    <mergeCell ref="M128:M129"/>
    <mergeCell ref="N128:N129"/>
    <mergeCell ref="P115:P116"/>
    <mergeCell ref="O106:O107"/>
    <mergeCell ref="P106:P107"/>
    <mergeCell ref="A106:A107"/>
    <mergeCell ref="B106:B107"/>
    <mergeCell ref="J106:J107"/>
    <mergeCell ref="M106:M107"/>
    <mergeCell ref="N106:N10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2021-07-20T02:27:51Z</dcterms:modified>
</cp:coreProperties>
</file>