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2820" yWindow="2820" windowWidth="2385" windowHeight="1125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F&amp;O)'!$R$1:$R$318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78" i="7"/>
  <c r="K78"/>
  <c r="M76"/>
  <c r="K77"/>
  <c r="L76"/>
  <c r="K76"/>
  <c r="K99"/>
  <c r="M99" s="1"/>
  <c r="L22"/>
  <c r="K22"/>
  <c r="M22" s="1"/>
  <c r="L44"/>
  <c r="K44"/>
  <c r="M44" s="1"/>
  <c r="L45"/>
  <c r="K45"/>
  <c r="L36"/>
  <c r="K36"/>
  <c r="M36" s="1"/>
  <c r="M73"/>
  <c r="L73"/>
  <c r="K73"/>
  <c r="K74"/>
  <c r="L75"/>
  <c r="K75"/>
  <c r="K101"/>
  <c r="M101" s="1"/>
  <c r="K100"/>
  <c r="M100" s="1"/>
  <c r="K98"/>
  <c r="M98"/>
  <c r="L43"/>
  <c r="K43"/>
  <c r="M43" s="1"/>
  <c r="K97"/>
  <c r="M97" s="1"/>
  <c r="K95"/>
  <c r="M95" s="1"/>
  <c r="M94"/>
  <c r="K94"/>
  <c r="K96"/>
  <c r="M96" s="1"/>
  <c r="L302"/>
  <c r="K302"/>
  <c r="M78" l="1"/>
  <c r="M45"/>
  <c r="M75"/>
  <c r="K88"/>
  <c r="M88" s="1"/>
  <c r="K93"/>
  <c r="M93" s="1"/>
  <c r="K300"/>
  <c r="L300" s="1"/>
  <c r="L42"/>
  <c r="K42"/>
  <c r="L41"/>
  <c r="K41"/>
  <c r="M41" s="1"/>
  <c r="K297"/>
  <c r="L297" s="1"/>
  <c r="K291"/>
  <c r="L291" s="1"/>
  <c r="K92"/>
  <c r="M92" s="1"/>
  <c r="L70"/>
  <c r="K70"/>
  <c r="L68"/>
  <c r="K68"/>
  <c r="L69"/>
  <c r="K69"/>
  <c r="L67"/>
  <c r="K67"/>
  <c r="L39"/>
  <c r="K39"/>
  <c r="L40"/>
  <c r="K40"/>
  <c r="L13"/>
  <c r="K13"/>
  <c r="L115"/>
  <c r="K115"/>
  <c r="L37"/>
  <c r="K37"/>
  <c r="L34"/>
  <c r="K34"/>
  <c r="K91"/>
  <c r="M91" s="1"/>
  <c r="L33"/>
  <c r="K33"/>
  <c r="L11"/>
  <c r="K11"/>
  <c r="L17"/>
  <c r="K17"/>
  <c r="L16"/>
  <c r="K16"/>
  <c r="M16" s="1"/>
  <c r="L66"/>
  <c r="K66"/>
  <c r="L64"/>
  <c r="K64"/>
  <c r="L65"/>
  <c r="K65"/>
  <c r="L38"/>
  <c r="K38"/>
  <c r="L14"/>
  <c r="K90"/>
  <c r="M90" s="1"/>
  <c r="L63"/>
  <c r="K63"/>
  <c r="M42" l="1"/>
  <c r="M65"/>
  <c r="M37"/>
  <c r="M67"/>
  <c r="M40"/>
  <c r="M68"/>
  <c r="M11"/>
  <c r="M63"/>
  <c r="M13"/>
  <c r="M17"/>
  <c r="M70"/>
  <c r="M69"/>
  <c r="M39"/>
  <c r="M115"/>
  <c r="M34"/>
  <c r="M33"/>
  <c r="M66"/>
  <c r="M64"/>
  <c r="M38"/>
  <c r="L35"/>
  <c r="K89"/>
  <c r="M89" s="1"/>
  <c r="K35"/>
  <c r="K14"/>
  <c r="M35" l="1"/>
  <c r="M14"/>
  <c r="K286"/>
  <c r="L286" s="1"/>
  <c r="K275"/>
  <c r="L275" s="1"/>
  <c r="K294"/>
  <c r="L294" s="1"/>
  <c r="K301" l="1"/>
  <c r="L301" s="1"/>
  <c r="K296" l="1"/>
  <c r="L296" s="1"/>
  <c r="K288" l="1"/>
  <c r="L288" s="1"/>
  <c r="K268"/>
  <c r="L268" s="1"/>
  <c r="K293"/>
  <c r="L293" s="1"/>
  <c r="K292"/>
  <c r="L292" s="1"/>
  <c r="K295"/>
  <c r="L295" s="1"/>
  <c r="K290"/>
  <c r="L290" s="1"/>
  <c r="M7"/>
  <c r="F278"/>
  <c r="K278" s="1"/>
  <c r="L278" s="1"/>
  <c r="K279"/>
  <c r="L279" s="1"/>
  <c r="K270"/>
  <c r="L270" s="1"/>
  <c r="K273"/>
  <c r="L273" s="1"/>
  <c r="K281"/>
  <c r="L281" s="1"/>
  <c r="F272"/>
  <c r="F271"/>
  <c r="K271" s="1"/>
  <c r="L271" s="1"/>
  <c r="F269"/>
  <c r="K269" s="1"/>
  <c r="L269" s="1"/>
  <c r="F249"/>
  <c r="K249" s="1"/>
  <c r="L249" s="1"/>
  <c r="F201"/>
  <c r="K201" s="1"/>
  <c r="L201" s="1"/>
  <c r="K280"/>
  <c r="L280" s="1"/>
  <c r="K284"/>
  <c r="L284" s="1"/>
  <c r="K285"/>
  <c r="L285" s="1"/>
  <c r="K277"/>
  <c r="L277" s="1"/>
  <c r="K287"/>
  <c r="L287" s="1"/>
  <c r="K283"/>
  <c r="L283" s="1"/>
  <c r="K276"/>
  <c r="L276" s="1"/>
  <c r="K265"/>
  <c r="L265" s="1"/>
  <c r="K267"/>
  <c r="L267" s="1"/>
  <c r="K264"/>
  <c r="L264" s="1"/>
  <c r="K266"/>
  <c r="L266" s="1"/>
  <c r="K195"/>
  <c r="L195" s="1"/>
  <c r="K248"/>
  <c r="L248" s="1"/>
  <c r="K262"/>
  <c r="L262" s="1"/>
  <c r="K263"/>
  <c r="L263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3"/>
  <c r="L253" s="1"/>
  <c r="K251"/>
  <c r="L251" s="1"/>
  <c r="K250"/>
  <c r="L250" s="1"/>
  <c r="K245"/>
  <c r="L245" s="1"/>
  <c r="K244"/>
  <c r="L244" s="1"/>
  <c r="K243"/>
  <c r="L243" s="1"/>
  <c r="K240"/>
  <c r="L240" s="1"/>
  <c r="K239"/>
  <c r="L239" s="1"/>
  <c r="K238"/>
  <c r="L238" s="1"/>
  <c r="K237"/>
  <c r="L237" s="1"/>
  <c r="K236"/>
  <c r="L236" s="1"/>
  <c r="K235"/>
  <c r="L235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3"/>
  <c r="L223" s="1"/>
  <c r="K221"/>
  <c r="L221" s="1"/>
  <c r="K219"/>
  <c r="L219" s="1"/>
  <c r="K217"/>
  <c r="L217" s="1"/>
  <c r="K216"/>
  <c r="L216" s="1"/>
  <c r="K215"/>
  <c r="L215" s="1"/>
  <c r="K213"/>
  <c r="L213" s="1"/>
  <c r="K212"/>
  <c r="L212" s="1"/>
  <c r="K211"/>
  <c r="L211" s="1"/>
  <c r="K210"/>
  <c r="K209"/>
  <c r="L209" s="1"/>
  <c r="K208"/>
  <c r="L208" s="1"/>
  <c r="K206"/>
  <c r="L206" s="1"/>
  <c r="K205"/>
  <c r="L205" s="1"/>
  <c r="K204"/>
  <c r="L204" s="1"/>
  <c r="K203"/>
  <c r="L203" s="1"/>
  <c r="K202"/>
  <c r="L202" s="1"/>
  <c r="H200"/>
  <c r="K200" s="1"/>
  <c r="L200" s="1"/>
  <c r="K197"/>
  <c r="L197" s="1"/>
  <c r="K196"/>
  <c r="L196" s="1"/>
  <c r="K194"/>
  <c r="L194" s="1"/>
  <c r="K193"/>
  <c r="L193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H166"/>
  <c r="K166" s="1"/>
  <c r="L166" s="1"/>
  <c r="F165"/>
  <c r="K165" s="1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D7" i="6"/>
  <c r="K6" i="4"/>
  <c r="K6" i="3"/>
  <c r="L6" i="2"/>
</calcChain>
</file>

<file path=xl/sharedStrings.xml><?xml version="1.0" encoding="utf-8"?>
<sst xmlns="http://schemas.openxmlformats.org/spreadsheetml/2006/main" count="3429" uniqueCount="1198">
  <si>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</si>
  <si>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</si>
  <si>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</si>
  <si>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</si>
  <si>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</si>
  <si>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</si>
  <si>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</si>
  <si>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</si>
  <si>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</si>
  <si>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</si>
  <si>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</si>
  <si>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</si>
  <si>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</si>
  <si>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</si>
  <si>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</si>
  <si>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</si>
  <si>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</si>
  <si>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</si>
  <si>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</si>
  <si>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</si>
  <si>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</si>
  <si>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</si>
  <si>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</si>
  <si>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</si>
  <si>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</si>
  <si>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</si>
  <si>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</si>
  <si>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</si>
  <si>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</si>
  <si>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</si>
  <si>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</si>
  <si>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</si>
  <si>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</si>
  <si>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</si>
  <si>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</si>
  <si>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</si>
  <si>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</si>
  <si>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</si>
  <si>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</si>
  <si>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</si>
  <si>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</si>
  <si>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</si>
  <si>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</si>
  <si>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</si>
  <si>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</si>
  <si>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</si>
  <si>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</si>
  <si>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</si>
  <si>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</si>
  <si>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</si>
  <si>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</si>
  <si>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</si>
  <si>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</si>
  <si>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</si>
  <si>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</si>
  <si>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</si>
  <si>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</si>
  <si>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</si>
  <si>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</si>
  <si>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</si>
  <si>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</si>
  <si>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</si>
  <si>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</si>
  <si>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</si>
  <si>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</si>
  <si>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</si>
  <si>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</si>
  <si>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</si>
  <si>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</si>
  <si>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</si>
  <si>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</si>
  <si>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</si>
  <si>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</si>
  <si>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</si>
  <si>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</si>
  <si>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</si>
  <si>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</si>
  <si>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</si>
  <si>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</si>
  <si>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</si>
  <si>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</si>
  <si>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</si>
  <si>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</si>
  <si>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</si>
  <si>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</si>
  <si>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</si>
  <si>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</si>
  <si>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</si>
  <si>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</si>
  <si>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</si>
  <si>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</si>
  <si>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</si>
  <si>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</si>
  <si>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</si>
  <si>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</si>
  <si>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</si>
  <si>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</si>
  <si>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</si>
  <si>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</si>
  <si>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</si>
  <si>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</si>
  <si>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</si>
  <si>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</si>
  <si>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</si>
  <si>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</si>
  <si>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</si>
  <si>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</si>
  <si>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</si>
  <si>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</si>
  <si>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</si>
  <si>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</si>
  <si>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</si>
  <si>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</si>
  <si>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</si>
  <si>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</si>
  <si>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</si>
  <si>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</si>
  <si>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</si>
  <si>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</si>
  <si>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</si>
  <si>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</si>
  <si>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</si>
  <si>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</si>
  <si>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</si>
  <si>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</si>
  <si>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</si>
  <si>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</si>
  <si>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</si>
  <si>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</si>
  <si>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</si>
  <si>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</si>
  <si>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</si>
  <si>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</si>
  <si>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</si>
  <si>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</si>
  <si>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</si>
  <si>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</si>
  <si>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</si>
  <si>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</si>
  <si>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</si>
  <si>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</si>
  <si>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</si>
  <si>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</si>
  <si>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</si>
  <si>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</si>
  <si>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</si>
  <si>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</si>
  <si>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</si>
  <si>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</si>
  <si>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</si>
  <si>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</si>
  <si>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</si>
  <si>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</si>
  <si>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</si>
  <si>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</si>
  <si>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</si>
  <si>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</si>
  <si>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</si>
  <si>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</si>
  <si>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</si>
  <si>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</si>
  <si>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</si>
  <si>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</si>
  <si>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</si>
  <si>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</si>
  <si>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</si>
  <si>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</si>
  <si>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</si>
  <si>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</si>
  <si>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</si>
  <si>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</si>
  <si>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</si>
  <si>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</si>
  <si>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</si>
  <si>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</si>
  <si>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</si>
  <si>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</si>
  <si>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</si>
  <si>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</si>
  <si>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</si>
  <si>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</si>
  <si>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</si>
  <si>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</si>
  <si>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</si>
  <si>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</si>
  <si>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</si>
  <si>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</si>
  <si>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</si>
  <si>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</si>
  <si>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</si>
  <si>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</si>
  <si>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</si>
  <si>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</si>
  <si>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</si>
  <si>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</si>
  <si>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</si>
  <si>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</si>
  <si>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</si>
  <si>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</si>
  <si>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</si>
  <si>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</si>
  <si>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</si>
  <si>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</si>
  <si>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</si>
  <si>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</si>
  <si>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</si>
  <si>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</si>
  <si>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</si>
  <si>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</si>
  <si>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</si>
  <si>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</si>
  <si>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</si>
  <si>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</si>
  <si>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</si>
  <si>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</si>
  <si>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</si>
  <si>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</si>
  <si>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</si>
  <si>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</si>
  <si>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</si>
  <si>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</si>
  <si>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</si>
  <si>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</si>
  <si>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</si>
  <si>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</si>
  <si>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</si>
  <si>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</si>
  <si>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</si>
  <si>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</si>
  <si>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</si>
  <si>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</si>
  <si>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</si>
  <si>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</si>
  <si>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</si>
  <si>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</si>
  <si>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</si>
  <si>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</si>
  <si>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</si>
  <si>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</si>
  <si>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</si>
  <si>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</si>
  <si>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</si>
  <si>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</si>
  <si>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</si>
  <si>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</si>
  <si>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</si>
  <si>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</si>
  <si>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</si>
  <si>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</si>
  <si>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</si>
  <si>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</si>
  <si>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</si>
  <si>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</si>
  <si>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</si>
  <si>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</si>
  <si>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</si>
  <si>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</si>
  <si>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</si>
  <si>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</si>
  <si>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</si>
  <si>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</si>
  <si>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</si>
  <si>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</si>
  <si>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</si>
  <si>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</si>
  <si>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</si>
  <si>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</si>
  <si>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</si>
  <si>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</si>
  <si>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</si>
  <si>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</si>
  <si>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</si>
  <si>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</si>
  <si>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</si>
  <si>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</si>
  <si>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</si>
  <si>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</si>
  <si>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</si>
  <si>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</si>
  <si>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</si>
  <si>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</si>
  <si>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</si>
  <si>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</si>
  <si>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</si>
  <si>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</si>
  <si>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</si>
  <si>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</si>
  <si>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</si>
  <si>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</si>
  <si>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</si>
  <si>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</si>
  <si>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</si>
  <si>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</si>
  <si>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</si>
  <si>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</si>
  <si>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</si>
  <si>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</si>
  <si>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</si>
  <si>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</si>
  <si>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</si>
  <si>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</si>
  <si>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</si>
  <si>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</si>
  <si>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</si>
  <si>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</si>
  <si>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</si>
  <si>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</si>
  <si>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</si>
  <si>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</si>
  <si>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</si>
  <si>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</si>
  <si>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</si>
  <si>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</si>
  <si>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</si>
  <si>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</si>
  <si>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</si>
  <si>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</si>
  <si>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</si>
  <si>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</si>
  <si>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</si>
  <si>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</si>
  <si>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</si>
  <si>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</si>
  <si>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</si>
  <si>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</si>
  <si>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</si>
  <si>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</si>
  <si>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</si>
  <si>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</si>
  <si>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</si>
  <si>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</si>
  <si>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</si>
  <si>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</si>
  <si>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</si>
  <si>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</si>
  <si>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</si>
  <si>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</si>
  <si>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</si>
  <si>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</si>
  <si>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</si>
  <si>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</si>
  <si>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</si>
  <si>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</si>
  <si>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</si>
  <si>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</si>
  <si>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</si>
  <si>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</si>
  <si>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</si>
  <si>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</si>
  <si>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</si>
  <si>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</si>
  <si>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</si>
  <si>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</si>
  <si>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</si>
  <si>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</si>
  <si>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</si>
  <si>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</si>
  <si>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</si>
  <si>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</si>
  <si>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</si>
  <si>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</si>
  <si>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</si>
  <si>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</si>
  <si>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</si>
  <si>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</si>
  <si>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</si>
  <si>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</si>
  <si>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</si>
  <si>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</si>
  <si>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</si>
  <si>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</si>
  <si>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</si>
  <si>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</si>
  <si>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</si>
  <si>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</si>
  <si>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</si>
  <si>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</si>
  <si>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</si>
  <si>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</si>
  <si>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</si>
  <si>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</si>
  <si>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</si>
  <si>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</si>
  <si>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</si>
  <si>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</si>
  <si>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</si>
  <si>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</si>
  <si>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</si>
  <si>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</si>
  <si>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</si>
  <si>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</si>
  <si>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</si>
  <si>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</si>
  <si>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</si>
  <si>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</si>
  <si>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</si>
  <si>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</si>
  <si>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</si>
  <si>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</si>
  <si>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</si>
  <si>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</si>
  <si>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</si>
  <si>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</si>
  <si>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</si>
  <si>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</si>
  <si>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</si>
  <si>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</si>
  <si>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</si>
  <si>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</si>
  <si>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</si>
  <si>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</si>
  <si>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</si>
  <si>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</si>
  <si>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</si>
  <si>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</si>
  <si>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</si>
  <si>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</si>
  <si>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</si>
  <si>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</si>
  <si>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</si>
  <si>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</si>
  <si>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</si>
  <si>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</si>
  <si>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</si>
  <si>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</si>
  <si>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</si>
  <si>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</si>
  <si>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</si>
  <si>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</si>
  <si>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</si>
  <si>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</si>
  <si>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</si>
  <si>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</si>
  <si>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</si>
  <si>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</si>
  <si>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</si>
  <si>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</si>
  <si>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</si>
  <si>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</si>
  <si>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</si>
  <si>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</si>
  <si>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</si>
  <si>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</si>
  <si>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</si>
  <si>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</si>
  <si>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</si>
  <si>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</si>
  <si>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</si>
  <si>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</si>
  <si>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</si>
  <si>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</si>
  <si>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</si>
  <si>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</si>
  <si>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</si>
  <si>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</si>
  <si>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</si>
  <si>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</si>
  <si>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</si>
  <si>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</si>
  <si>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</si>
  <si>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</si>
  <si>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</si>
  <si>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</si>
  <si>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</si>
  <si>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</si>
  <si>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</si>
  <si>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</si>
  <si>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</si>
  <si>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</si>
  <si>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</si>
  <si>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</si>
  <si>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</si>
  <si>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</si>
  <si>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</si>
  <si>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</si>
  <si>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</si>
  <si>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</si>
  <si>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</si>
  <si>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</si>
  <si>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</si>
  <si>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</si>
  <si>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</si>
  <si>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</si>
  <si>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</si>
  <si>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</si>
  <si>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</si>
  <si>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</si>
  <si>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</si>
  <si>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</si>
  <si>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</si>
  <si>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</si>
  <si>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</si>
  <si>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</si>
  <si>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</si>
  <si>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</si>
  <si>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</si>
  <si>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</si>
  <si>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</si>
  <si>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</si>
  <si>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</si>
  <si>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</si>
  <si>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</si>
  <si>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</si>
  <si>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</si>
  <si>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</si>
  <si>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</si>
  <si>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</si>
  <si>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</si>
  <si>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</si>
  <si>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</si>
  <si>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</si>
  <si>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</si>
  <si>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</si>
  <si>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</si>
  <si>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</si>
  <si>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</si>
  <si>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</si>
  <si>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</si>
  <si>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</si>
  <si>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</si>
  <si>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</si>
  <si>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</si>
  <si>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</si>
  <si>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</si>
  <si>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</si>
  <si>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</si>
  <si>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</si>
  <si>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</si>
  <si>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</si>
  <si>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</si>
  <si>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</si>
  <si>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</si>
  <si>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</si>
  <si>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</si>
  <si>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</si>
  <si>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</si>
  <si>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</si>
  <si>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</si>
  <si>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</si>
  <si>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</si>
  <si>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</si>
  <si>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</si>
  <si>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</si>
  <si>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</si>
  <si>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</si>
  <si>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</si>
  <si>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</si>
  <si>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</si>
  <si>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</si>
  <si>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</si>
  <si>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</si>
  <si>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</si>
  <si>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</si>
  <si>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</si>
  <si>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</si>
  <si>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</si>
  <si>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</si>
  <si>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</si>
  <si>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</si>
  <si>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</si>
  <si>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</si>
  <si>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</si>
  <si>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</si>
  <si>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</si>
  <si>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</si>
  <si>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</si>
  <si>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</si>
  <si>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</si>
  <si>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</si>
  <si>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</si>
  <si>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</si>
  <si>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</si>
  <si>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</si>
  <si>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</si>
  <si>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</si>
  <si>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</si>
  <si>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</si>
  <si>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</si>
  <si>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</si>
  <si>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</si>
  <si>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</si>
  <si>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</si>
  <si>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</si>
  <si>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</si>
  <si>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</si>
  <si>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</si>
  <si>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</si>
  <si>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</si>
  <si>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</si>
  <si>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</si>
  <si>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</si>
  <si>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</si>
  <si>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</si>
  <si>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</si>
  <si>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</si>
  <si>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</si>
  <si>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</si>
  <si>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</si>
  <si>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</si>
  <si>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</si>
  <si>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</si>
  <si>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</si>
  <si>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</si>
  <si>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</si>
  <si>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</si>
  <si>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</si>
  <si>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</si>
  <si>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</si>
  <si>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</si>
  <si>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</si>
  <si>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</si>
  <si>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</si>
  <si>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</si>
  <si>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</si>
  <si>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</si>
  <si>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</si>
  <si>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</si>
  <si>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</si>
  <si>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</si>
  <si>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</si>
  <si>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</si>
  <si>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</si>
  <si>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</si>
  <si>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</si>
  <si>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</si>
  <si>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</si>
  <si>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</si>
  <si>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</si>
  <si>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</si>
  <si>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</si>
  <si>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</si>
  <si>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</si>
  <si>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</si>
  <si>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</si>
  <si>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</si>
  <si>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</si>
  <si>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</si>
  <si>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</si>
  <si>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</si>
  <si>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</si>
  <si>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</si>
  <si>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</si>
  <si>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</si>
  <si>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</si>
  <si>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</si>
  <si>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</si>
  <si>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</si>
  <si>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</si>
  <si>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</si>
  <si>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</si>
  <si>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</si>
  <si>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</si>
  <si>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</si>
  <si>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</si>
  <si>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</si>
  <si>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</si>
  <si>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</si>
  <si>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</si>
  <si>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</si>
  <si>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</si>
  <si>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</si>
  <si>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</si>
  <si>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</si>
  <si>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</si>
  <si>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</si>
  <si>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</si>
  <si>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</si>
  <si>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</si>
  <si>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</si>
  <si>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</si>
  <si>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</si>
  <si>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</si>
  <si>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</si>
  <si>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</si>
  <si>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</si>
  <si>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</si>
  <si>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</si>
  <si>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</si>
  <si>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</si>
  <si>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</si>
  <si>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</si>
  <si>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</si>
  <si>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</si>
  <si>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</si>
  <si>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</si>
  <si>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</si>
  <si>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</si>
  <si>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</si>
  <si>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</si>
  <si>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</si>
  <si>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</si>
  <si>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</si>
  <si>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</si>
  <si>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</si>
  <si>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</si>
  <si>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</si>
  <si>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</si>
  <si>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</si>
  <si>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</si>
  <si>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</si>
  <si>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</si>
  <si>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</si>
  <si>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</si>
  <si>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</si>
  <si>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</si>
  <si>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</si>
  <si>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</si>
  <si>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</si>
  <si>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</si>
  <si>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</si>
  <si>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</si>
  <si>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</si>
  <si>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</si>
  <si>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</si>
  <si>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</si>
  <si>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</si>
  <si>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</si>
  <si>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</si>
  <si>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</si>
  <si>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</si>
  <si>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</si>
  <si>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</si>
  <si>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</si>
  <si>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</si>
  <si>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</si>
  <si>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</si>
  <si>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</si>
  <si>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</si>
  <si>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</si>
  <si>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</si>
  <si>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</si>
  <si>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</si>
  <si>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</si>
  <si>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</si>
  <si>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</si>
  <si>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</si>
  <si>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</si>
  <si>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</si>
  <si>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</si>
  <si>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</si>
  <si>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</si>
  <si>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</si>
  <si>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</si>
  <si>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</si>
  <si>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</si>
  <si>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</si>
  <si>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</si>
  <si>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</si>
  <si>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</si>
  <si>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</si>
  <si>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</si>
  <si>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</si>
  <si>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</si>
  <si>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</si>
  <si>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</si>
  <si>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</si>
  <si>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</si>
  <si>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</si>
  <si>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</si>
  <si>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</si>
  <si>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</si>
  <si>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</si>
  <si>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</si>
  <si>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</si>
  <si>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</si>
  <si>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</si>
  <si>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</si>
  <si>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</si>
  <si>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</si>
  <si>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</si>
  <si>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</si>
  <si>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</si>
  <si>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</si>
  <si>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</si>
  <si>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</si>
  <si>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</si>
  <si>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</si>
  <si>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</si>
  <si>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</si>
  <si>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</si>
  <si>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</si>
  <si>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</si>
  <si>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</si>
  <si>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</si>
  <si>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</si>
  <si>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</si>
  <si>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</si>
  <si>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</si>
  <si>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</si>
  <si>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</si>
  <si>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</si>
  <si>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</si>
  <si>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</si>
  <si>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</si>
  <si>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</si>
  <si>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</si>
  <si>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</si>
  <si>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</si>
  <si>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</si>
  <si>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</si>
  <si>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</si>
  <si>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</si>
  <si>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</si>
  <si>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</si>
  <si>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</si>
  <si>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</si>
  <si>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</si>
  <si>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</si>
  <si>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</si>
  <si>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</si>
  <si>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</si>
  <si>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</si>
  <si>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</si>
  <si>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</si>
  <si>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</si>
  <si>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</si>
  <si>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</si>
  <si>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</si>
  <si>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</si>
  <si>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*</t>
  </si>
  <si>
    <t>COFORGE</t>
  </si>
  <si>
    <t>Intrday Call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</si>
  <si>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</si>
  <si>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</si>
  <si>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</si>
  <si>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</si>
  <si>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</si>
  <si>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</si>
  <si>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</si>
  <si>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</si>
  <si>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</si>
  <si>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</si>
  <si>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</si>
  <si>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Profit of Rs.65.5</t>
  </si>
  <si>
    <t>Profit of Rs.82.5</t>
  </si>
  <si>
    <t>Chemical</t>
  </si>
  <si>
    <t>NSE</t>
  </si>
  <si>
    <t>Profit of Rs.60.50/-</t>
  </si>
  <si>
    <t>1465-1475</t>
  </si>
  <si>
    <t>1600-1700</t>
  </si>
  <si>
    <t>ANURAS</t>
  </si>
  <si>
    <t>ALPHA LEON ENTERPRISES LLP</t>
  </si>
  <si>
    <t>Profit of Rs.12/-</t>
  </si>
  <si>
    <t>720-740</t>
  </si>
  <si>
    <t>Profit of Rs.108/-</t>
  </si>
  <si>
    <t>GRAVITON RESEARCH CAPITAL LLP</t>
  </si>
  <si>
    <t>280-290</t>
  </si>
  <si>
    <t>Sell</t>
  </si>
  <si>
    <t>Part Profit of Rs.191.50/-</t>
  </si>
  <si>
    <t>Profit of Rs.30/-</t>
  </si>
  <si>
    <t>1380-1400</t>
  </si>
  <si>
    <t>100-120</t>
  </si>
  <si>
    <t>200-205</t>
  </si>
  <si>
    <t>2830-2850</t>
  </si>
  <si>
    <t>3100-3200</t>
  </si>
  <si>
    <t>HINDUNILVR JUNE FUT</t>
  </si>
  <si>
    <t>2390-2410</t>
  </si>
  <si>
    <t>590-610</t>
  </si>
  <si>
    <t xml:space="preserve">TVSMOTOR </t>
  </si>
  <si>
    <t>665-675</t>
  </si>
  <si>
    <t>2250-2300</t>
  </si>
  <si>
    <t>NIFTY 15600 CE 3 JUNE</t>
  </si>
  <si>
    <t>Loss of Rs.22.5/-</t>
  </si>
  <si>
    <t>450-455</t>
  </si>
  <si>
    <t>2965-2985</t>
  </si>
  <si>
    <t>3300-3350</t>
  </si>
  <si>
    <t>HDFCLIFE JUNE FUT</t>
  </si>
  <si>
    <t>695-700</t>
  </si>
  <si>
    <t>Profit of Rs.31/-</t>
  </si>
  <si>
    <t>PEL JUNE FUT</t>
  </si>
  <si>
    <t>NAUKRI JUNE FUT</t>
  </si>
  <si>
    <t>NIFTY 15500 CE 3 JUNE</t>
  </si>
  <si>
    <t>100-110</t>
  </si>
  <si>
    <t>Profit of Rs.14/-</t>
  </si>
  <si>
    <t>1910-1930</t>
  </si>
  <si>
    <t>4700-4750</t>
  </si>
  <si>
    <t xml:space="preserve">AMARAJABAT </t>
  </si>
  <si>
    <t>780-790</t>
  </si>
  <si>
    <t>1240-1250</t>
  </si>
  <si>
    <t>Profit of Rs.22.5/-</t>
  </si>
  <si>
    <t>Profit of Rs.28.5/-</t>
  </si>
  <si>
    <t>Profit of Rs.7/-</t>
  </si>
  <si>
    <t>Profit of Rs.100/-</t>
  </si>
  <si>
    <t>Profit of Rs.160/-</t>
  </si>
  <si>
    <t>Profit of Rs.38/-</t>
  </si>
  <si>
    <t>2380-2400</t>
  </si>
  <si>
    <t>ESCORTS JUNE FUT</t>
  </si>
  <si>
    <t>1250-1260</t>
  </si>
  <si>
    <t>265-270</t>
  </si>
  <si>
    <t>IRCTC 2200 CE JUNE</t>
  </si>
  <si>
    <t>55-60</t>
  </si>
  <si>
    <t>Profit of Rs.5/-</t>
  </si>
  <si>
    <t>Profit of Rs.19/-</t>
  </si>
  <si>
    <t>Retail Research Technical Calls &amp; Fundamental Performance Report for the month of June-2021</t>
  </si>
  <si>
    <t xml:space="preserve">IEX </t>
  </si>
  <si>
    <t>375-380</t>
  </si>
  <si>
    <t>4800-4850</t>
  </si>
  <si>
    <t xml:space="preserve">HCLTECH JUNE FUT </t>
  </si>
  <si>
    <t>990-1000</t>
  </si>
  <si>
    <t>Profit of Rs.8/-</t>
  </si>
  <si>
    <t xml:space="preserve">IRCTC </t>
  </si>
  <si>
    <t>2200-2250</t>
  </si>
  <si>
    <t>Profit of Rs.28/-</t>
  </si>
  <si>
    <t>Loss of Rs.21/-</t>
  </si>
  <si>
    <t>Loss of Rs.70/-</t>
  </si>
  <si>
    <t>TECHM 1080 CE JUNE</t>
  </si>
  <si>
    <t>28-32</t>
  </si>
  <si>
    <t>NK SECURITIES RESEARCH PRIVATE LIMITED</t>
  </si>
  <si>
    <t>317-327</t>
  </si>
  <si>
    <t>Buy&lt;&gt;</t>
  </si>
  <si>
    <t xml:space="preserve"> NIFTY 15550 PE 17 JUNE</t>
  </si>
  <si>
    <t>110-120</t>
  </si>
  <si>
    <t>Profit of Rs.4/-</t>
  </si>
  <si>
    <t>2980-3020</t>
  </si>
  <si>
    <t>3570-3600</t>
  </si>
  <si>
    <t>3900-4000</t>
  </si>
  <si>
    <t>DGL</t>
  </si>
  <si>
    <t>MAANOR INVESTMENTS PRIVATE LIMITED .</t>
  </si>
  <si>
    <t>OPTIFIN</t>
  </si>
  <si>
    <t>VEAM CAPITALS PRIVATE LIMITED</t>
  </si>
  <si>
    <t>XTX MARKETS LLP</t>
  </si>
  <si>
    <t>RIIL</t>
  </si>
  <si>
    <t>Reliance Indl Infra Ltd</t>
  </si>
  <si>
    <t>VERTOZ</t>
  </si>
  <si>
    <t>Vertoz Advertising Ltd</t>
  </si>
  <si>
    <t>GRANULES 350 CE JUNE</t>
  </si>
  <si>
    <t>14-16</t>
  </si>
  <si>
    <t>HEROMOTOCO APRIL FUT</t>
  </si>
  <si>
    <t>HEROMOTOCO APR 3050 CE</t>
  </si>
  <si>
    <t>RELIANCE JUNE FUT</t>
  </si>
  <si>
    <t>2214-2218</t>
  </si>
  <si>
    <t>RELIANCE 2260 CE</t>
  </si>
  <si>
    <t>36-38</t>
  </si>
  <si>
    <t>OZONEWORLD</t>
  </si>
  <si>
    <t>PARLEIND</t>
  </si>
  <si>
    <t>GLOBUSSPR</t>
  </si>
  <si>
    <t>Globus Spirits Limited</t>
  </si>
  <si>
    <t>QE SECURITIES</t>
  </si>
  <si>
    <t>Loss of Rs.80/-</t>
  </si>
  <si>
    <t>Loss of Rs.74/-</t>
  </si>
  <si>
    <t>Profit of Rs.67.5/-</t>
  </si>
  <si>
    <t>Loss of Rs.46.5/-</t>
  </si>
  <si>
    <t>Profit of Rs.1.15/-</t>
  </si>
  <si>
    <t>165-170</t>
  </si>
  <si>
    <t>2050-2065</t>
  </si>
  <si>
    <t>DRREDDY JUNE FUT</t>
  </si>
  <si>
    <t>DRREDDY 5600 CE</t>
  </si>
  <si>
    <t>MAYUKH</t>
  </si>
  <si>
    <t>DARSHANGI MANISH PATEL</t>
  </si>
  <si>
    <t>PIL ENTERPRISE PRIVATE LIMITED</t>
  </si>
  <si>
    <t xml:space="preserve">BANKNIFTY 35000 PE 17 JUNE </t>
  </si>
  <si>
    <t>300-350</t>
  </si>
  <si>
    <t>610-620</t>
  </si>
  <si>
    <t>130-132</t>
  </si>
  <si>
    <t>TECHM JUN FUT</t>
  </si>
  <si>
    <t>1100-1110</t>
  </si>
  <si>
    <t>M&amp;MFIN 185 CE JUNE</t>
  </si>
  <si>
    <t>M&amp;MFIN 190 CE JUNE</t>
  </si>
  <si>
    <t xml:space="preserve">PETRONET 245 CE JUNE </t>
  </si>
  <si>
    <t>Justdial Ltd.</t>
  </si>
  <si>
    <t>MUKUL MAHESHWARI</t>
  </si>
  <si>
    <t>ADROIT FINANCIAL SERVICES PVT LTD</t>
  </si>
  <si>
    <t>STOCK VERTEX VENTURES</t>
  </si>
  <si>
    <t>1190-1205</t>
  </si>
  <si>
    <t>1300-1350</t>
  </si>
  <si>
    <t>HERANBA</t>
  </si>
  <si>
    <t>830-860</t>
  </si>
  <si>
    <t>220-224</t>
  </si>
  <si>
    <t>Profit of Rs.1/-</t>
  </si>
  <si>
    <t>Loss of Rs.3.75/-</t>
  </si>
  <si>
    <t>Profit of Rs.65/-</t>
  </si>
  <si>
    <t>2260-2300</t>
  </si>
  <si>
    <t>2600-2700</t>
  </si>
  <si>
    <t>HDFCBANK 1500 CE JUNE</t>
  </si>
  <si>
    <t>SHEETAL</t>
  </si>
  <si>
    <t>URMILA  DOSHI</t>
  </si>
  <si>
    <t>Bombay Dyeing &amp; Mfg Co.</t>
  </si>
  <si>
    <t>B M TRADERS</t>
  </si>
  <si>
    <t>NOPEA CAPITAL SERVICES PRIVATE LIMITED</t>
  </si>
  <si>
    <t>JAYSREETEA</t>
  </si>
  <si>
    <t>Jayashree Tea Ltd.</t>
  </si>
  <si>
    <t>ORION STOCKS LTD</t>
  </si>
  <si>
    <t>ORTINLAB</t>
  </si>
  <si>
    <t>Ortin Laboratories Ltd</t>
  </si>
  <si>
    <t>CHANDARANA INTERMEDIARIES BROKERS PRIVATE LIMITED</t>
  </si>
  <si>
    <t>AFPL TRADELINK LLP</t>
  </si>
  <si>
    <t>Loss of Rs.5.25/-</t>
  </si>
  <si>
    <t>Profit of Rs.40.5/-</t>
  </si>
  <si>
    <t>Part Profit of Rs.21.5/-</t>
  </si>
  <si>
    <t>Part Profit of Rs.14.5/-</t>
  </si>
  <si>
    <t>BANKNIFTY 35000 CE 24 JUNE</t>
  </si>
  <si>
    <t>550-600</t>
  </si>
  <si>
    <t>Loss of Rs.9.5/-</t>
  </si>
  <si>
    <t>RELIANCE 2220 CE  JUNE</t>
  </si>
  <si>
    <t>75-85</t>
  </si>
  <si>
    <t>Profit of Rs.6.5/-</t>
  </si>
  <si>
    <t>NIFTY 15650 CE 17-JUNE</t>
  </si>
  <si>
    <t>Profit of Rs.12.5/-</t>
  </si>
  <si>
    <t>Profit of Rs.13/-</t>
  </si>
  <si>
    <t>Loss of Rs.89/-</t>
  </si>
  <si>
    <t>BIOGEN</t>
  </si>
  <si>
    <t>DEVHARI</t>
  </si>
  <si>
    <t>JUMPNET</t>
  </si>
  <si>
    <t>SANKARAN G</t>
  </si>
  <si>
    <t>SPACEAGE</t>
  </si>
  <si>
    <t>PSS INFRASTRUCTURES INDIA PRIVATE LIMITED</t>
  </si>
  <si>
    <t>SSPNFIN</t>
  </si>
  <si>
    <t>SUBASH RAMASHISH MISHRA</t>
  </si>
  <si>
    <t>SUMEDHA</t>
  </si>
  <si>
    <t>MUNISH FINANCIAL</t>
  </si>
  <si>
    <t>MANSI SHARES &amp; STOCK ADVISORS PVT LTD</t>
  </si>
  <si>
    <t>Himadri Speciality Chem L</t>
  </si>
  <si>
    <t>Jump Networks Limited</t>
  </si>
  <si>
    <t>SREINFRA</t>
  </si>
  <si>
    <t>SREI Infrastructure Finan</t>
  </si>
  <si>
    <t>SHREE SHIVSHAKTI PROJECT CONSULTANT PRIVATE LIMITE</t>
  </si>
  <si>
    <t>BAJAJHIND</t>
  </si>
  <si>
    <t>Bajaj Hindustan Sugar Ltd</t>
  </si>
  <si>
    <t>RAMLAL KANWARLAL JAIN</t>
  </si>
  <si>
    <t>UTTAMSTL</t>
  </si>
  <si>
    <t>Uttam Galva Steels Limite</t>
  </si>
  <si>
    <t>SAINATH TRADING COMPANY PRIVATE LIMITED .</t>
  </si>
  <si>
    <t>Loss of Rs.6.5/-</t>
  </si>
  <si>
    <t>Loss of Rs.13/-</t>
  </si>
  <si>
    <t>Loss of Rs.50/-</t>
  </si>
  <si>
    <t>Loss of Rs.150/-</t>
  </si>
  <si>
    <t>Porfit of Rs.80/-</t>
  </si>
  <si>
    <t>NIFTY JUNE FUT</t>
  </si>
  <si>
    <t>NIFTY 15600 CE</t>
  </si>
  <si>
    <t>TATASTEEL JUN FUT</t>
  </si>
  <si>
    <t>Profit of Rs.10/-</t>
  </si>
  <si>
    <t>HCLTECH JUN FUT</t>
  </si>
  <si>
    <t>980-982</t>
  </si>
  <si>
    <t>1010-1020</t>
  </si>
  <si>
    <t>M&amp;MFIN 180 CE JUN</t>
  </si>
  <si>
    <t>1.10-1.30</t>
  </si>
  <si>
    <t>RELIANCE 2160 PE JUN</t>
  </si>
  <si>
    <t>21-23</t>
  </si>
  <si>
    <t>POWERGRID 220 PE JUN</t>
  </si>
  <si>
    <t>0.95-1.15</t>
  </si>
  <si>
    <t>TECHM 1060 PE JUNE</t>
  </si>
  <si>
    <t>NIFTY 15800 CE JUNE</t>
  </si>
  <si>
    <t>54-58</t>
  </si>
  <si>
    <t>12-14.0</t>
  </si>
  <si>
    <t>Profit of Rs.16/-</t>
  </si>
  <si>
    <t>AMBALALSA</t>
  </si>
  <si>
    <t>MONET SECURITIES PRIVATE LTD</t>
  </si>
  <si>
    <t>TOPGAIN FINANCE PRIVATE LIMITED</t>
  </si>
  <si>
    <t>BALLARPUR</t>
  </si>
  <si>
    <t>L&amp;T FINANCE LIMITED</t>
  </si>
  <si>
    <t>CAPACITE</t>
  </si>
  <si>
    <t>RAHUL RAMNATH KATYAL</t>
  </si>
  <si>
    <t>ASUTOSH TRADE LINKS</t>
  </si>
  <si>
    <t>ROHIT RAMNATH KATYAL</t>
  </si>
  <si>
    <t>THINK INDIA OPPORTUNITIES MASTER FUND LP</t>
  </si>
  <si>
    <t>DECOMIC</t>
  </si>
  <si>
    <t>DIPAK KANAYALAL SHAH</t>
  </si>
  <si>
    <t>SHAH BHAVESH DINESHCHANDRA</t>
  </si>
  <si>
    <t>GKB</t>
  </si>
  <si>
    <t>RAVIRAJ DEVELOPERS LIMITED</t>
  </si>
  <si>
    <t>GKP</t>
  </si>
  <si>
    <t>BEELINE MERCHANT BANKING PRIVATE LIMITED</t>
  </si>
  <si>
    <t>HKG</t>
  </si>
  <si>
    <t>JILESH NAVIN CHHEDA</t>
  </si>
  <si>
    <t>TCG FUNDS-FUND 2</t>
  </si>
  <si>
    <t>TCG FUNDS FUND 1</t>
  </si>
  <si>
    <t>IISL</t>
  </si>
  <si>
    <t>KANTA DEVI RATHI</t>
  </si>
  <si>
    <t>BHAVIN INDRAJITBHAI PARIKH</t>
  </si>
  <si>
    <t>ISHITADR</t>
  </si>
  <si>
    <t>NARENDRAKUMAR BHAGWANDAS GUPTA</t>
  </si>
  <si>
    <t>JAYSHREETEA</t>
  </si>
  <si>
    <t>MAHACORP</t>
  </si>
  <si>
    <t>TURBOT TRADERS PRIVATE LIMITED</t>
  </si>
  <si>
    <t>MEHUL H SHAH</t>
  </si>
  <si>
    <t>MERCATOR</t>
  </si>
  <si>
    <t>K INDIA OPPORTUNITIES FUND LIMITED CLASS S</t>
  </si>
  <si>
    <t>KITARA PIIN 1101</t>
  </si>
  <si>
    <t>MILEFUR</t>
  </si>
  <si>
    <t>MINAKSHI SINGH</t>
  </si>
  <si>
    <t>MNIL</t>
  </si>
  <si>
    <t>KABIR SHRAN DAGAR HUF</t>
  </si>
  <si>
    <t>SITA RAM</t>
  </si>
  <si>
    <t>REKHA DAGAR</t>
  </si>
  <si>
    <t>HEENA BATRA</t>
  </si>
  <si>
    <t>NETPIX</t>
  </si>
  <si>
    <t>ABDUL LATIF VADNAGRA</t>
  </si>
  <si>
    <t>ARYAMAN BROKING LIMITED</t>
  </si>
  <si>
    <t>NIKSTECH</t>
  </si>
  <si>
    <t>SHERWOOD SECURITIES PVT LTD</t>
  </si>
  <si>
    <t>ORTINLAABS</t>
  </si>
  <si>
    <t>SUMAN DEVI DAGA</t>
  </si>
  <si>
    <t>ADITYA SARAF (HUF)</t>
  </si>
  <si>
    <t>DB (INTL) OWN TRADING</t>
  </si>
  <si>
    <t>SMC REAL ESTATE ADVISORS PRIVATE LIMITED</t>
  </si>
  <si>
    <t>MILLENNIUM STOCK BROKING PVT LTD</t>
  </si>
  <si>
    <t>NAVEEN GUPTA</t>
  </si>
  <si>
    <t>PCCOSMA</t>
  </si>
  <si>
    <t>SUBHASH PRASHAD GUPTA</t>
  </si>
  <si>
    <t>PRIYANK GUPTA</t>
  </si>
  <si>
    <t>RELCAPITAL</t>
  </si>
  <si>
    <t>CA ROVER HOLDINGS</t>
  </si>
  <si>
    <t>CA ROVER HOLDING</t>
  </si>
  <si>
    <t>SCTL</t>
  </si>
  <si>
    <t>AMUTHAVALLIJEYARAMAN</t>
  </si>
  <si>
    <t>SHIVAAGRO</t>
  </si>
  <si>
    <t>VRAMATH INVESTMENT CONSULTANCY PVT LTD</t>
  </si>
  <si>
    <t>HEMANT PARMANAND SINGH</t>
  </si>
  <si>
    <t>RAMDOOT REALTORS PVT LTD</t>
  </si>
  <si>
    <t>TRISHAKT</t>
  </si>
  <si>
    <t>STARLIGHT CAPITAL PRIVATE LIMITED</t>
  </si>
  <si>
    <t>SAGARMAL SURESH KUMAR PRIVATE LIMITED</t>
  </si>
  <si>
    <t>VASINFRA</t>
  </si>
  <si>
    <t>NANUBHAI PREMJIBHAI BAMBHAROLIA</t>
  </si>
  <si>
    <t>SUNDEEP RAJPAL CHHABRA</t>
  </si>
  <si>
    <t>VMV</t>
  </si>
  <si>
    <t>ESPS FINSERVE PRIVATE LIMITED.</t>
  </si>
  <si>
    <t>SREEVISAKHRAVEENDRANNAIR</t>
  </si>
  <si>
    <t>AGROPHOS</t>
  </si>
  <si>
    <t>Agro Phos India Limited</t>
  </si>
  <si>
    <t>ASLIND</t>
  </si>
  <si>
    <t>ASL Industries Limited</t>
  </si>
  <si>
    <t>PRO FIN CAPITAL SERVICES LTD</t>
  </si>
  <si>
    <t>Ballarpur Industries Limi</t>
  </si>
  <si>
    <t>CAMS</t>
  </si>
  <si>
    <t>Computer Age Mngt Ser Ltd</t>
  </si>
  <si>
    <t>THE VANGUARD GROUP INC A/C VANGUARD EMERGING MARKETS STOCK INDEX FUND  A SERIES OF VANGUARD INTERNAT</t>
  </si>
  <si>
    <t>DATAMATICS</t>
  </si>
  <si>
    <t>Datamatics Global Ser.Ltd</t>
  </si>
  <si>
    <t>KULWANT SINGH</t>
  </si>
  <si>
    <t>ISHA SINGHAL</t>
  </si>
  <si>
    <t>KHADIM</t>
  </si>
  <si>
    <t>Khadim India Limited</t>
  </si>
  <si>
    <t>KNR Constructions Limited</t>
  </si>
  <si>
    <t>SBI MUTUAL FUND</t>
  </si>
  <si>
    <t>LAMBODHARA</t>
  </si>
  <si>
    <t>Lambodhara Textiles Ltd.</t>
  </si>
  <si>
    <t>LGBBROSLTD</t>
  </si>
  <si>
    <t>LG Balakrishnan &amp; Bros</t>
  </si>
  <si>
    <t>SKYVEIL TRADE SOLUTIONS LLP</t>
  </si>
  <si>
    <t>JALPABEN PRATIKBHAI DOBARIYA</t>
  </si>
  <si>
    <t>RS SECURITIES</t>
  </si>
  <si>
    <t>DB INTERNATIONAL STOCK BROKERS LIMITED</t>
  </si>
  <si>
    <t>PULIN INVESTMENTS PVT. LTD</t>
  </si>
  <si>
    <t>INDUS PORTFOLIO PVT. LTD.</t>
  </si>
  <si>
    <t>NIKUNJ KAUSHIK SHAH</t>
  </si>
  <si>
    <t>RAHUL AGARWAL</t>
  </si>
  <si>
    <t>JAYARAM BHARATH</t>
  </si>
  <si>
    <t>AKSHAYBHAI RAMESHBHAI DOBARIYA</t>
  </si>
  <si>
    <t>ARUNABEN S DOBARIYA</t>
  </si>
  <si>
    <t>RIYAZ A SHELAT</t>
  </si>
  <si>
    <t>PRASHANT EQUITY MANAGEMENT PRIVATE LIMITED</t>
  </si>
  <si>
    <t>RAJEEV  MITTAL</t>
  </si>
  <si>
    <t>KRUNAL FINVEST - NILESH NATWARLAL SHETH</t>
  </si>
  <si>
    <t>SHREE LAL SAVITA</t>
  </si>
  <si>
    <t>PATELENG</t>
  </si>
  <si>
    <t>Patel Engineering Limited</t>
  </si>
  <si>
    <t>PENTAGOLD</t>
  </si>
  <si>
    <t>Penta Gold Limited</t>
  </si>
  <si>
    <t>OLGA TRADING PRIVATE LIMITED</t>
  </si>
  <si>
    <t>PILITA</t>
  </si>
  <si>
    <t>PIL Italica Lifestyle Ltd</t>
  </si>
  <si>
    <t>RCOM</t>
  </si>
  <si>
    <t>Reliance Comm. Ltd.</t>
  </si>
  <si>
    <t>Reliance Capital Limited</t>
  </si>
  <si>
    <t>PRUDENT VENTURES</t>
  </si>
  <si>
    <t>BESSEGGEN INFOTECH LLP</t>
  </si>
  <si>
    <t>SWAPNIL MEHTA</t>
  </si>
  <si>
    <t>RUCHIRA</t>
  </si>
  <si>
    <t>Ruchira Papers Limited</t>
  </si>
  <si>
    <t>SBI Cards &amp; Pay Ser Ltd</t>
  </si>
  <si>
    <t>MORGAN STANLEY ASIA (SINGAPORE) PTE. - ODI</t>
  </si>
  <si>
    <t>SECL</t>
  </si>
  <si>
    <t>Salasar Exterior Cont Ltd</t>
  </si>
  <si>
    <t>MIT JIMIT SANGHVI</t>
  </si>
  <si>
    <t>SIGMA</t>
  </si>
  <si>
    <t>Sigma Solve Limited</t>
  </si>
  <si>
    <t>JAIN SANJAY POPATLAL</t>
  </si>
  <si>
    <t>TERASOFT</t>
  </si>
  <si>
    <t>Tera Software Limited</t>
  </si>
  <si>
    <t>GODHAR RAJENDRA GANGARAM</t>
  </si>
  <si>
    <t>SHAH NIRAJ RAJNIKANT</t>
  </si>
  <si>
    <t>VIVIDHA</t>
  </si>
  <si>
    <t>Visagar Polytex Ltd</t>
  </si>
  <si>
    <t>ANUPAM NARAIN GUPTA</t>
  </si>
  <si>
    <t>LT FINANCE LIMITED</t>
  </si>
  <si>
    <t>GOLDSTAR</t>
  </si>
  <si>
    <t>Goldstar Power Limited</t>
  </si>
  <si>
    <t>RIKHAV SECURITIES LIMITED</t>
  </si>
  <si>
    <t>RAVIRAJ DEVELOPERS LTD</t>
  </si>
  <si>
    <t>GAURAV PALIWAL</t>
  </si>
  <si>
    <t>KAMIDI YASHODA</t>
  </si>
  <si>
    <t>MEREDDY RAJESH REDDY</t>
  </si>
  <si>
    <t>RUPA C MEHTA</t>
  </si>
  <si>
    <t>DASARI VENKATA PADMA SUJATHA</t>
  </si>
  <si>
    <t>PAULASTYA SACHDEV</t>
  </si>
  <si>
    <t>VECO-RE</t>
  </si>
  <si>
    <t>JAYANT SHAMJI CHHEDA HUF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</si>
</sst>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88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46" fillId="56" borderId="35" xfId="0" applyFont="1" applyFill="1" applyBorder="1" applyAlignment="1">
      <alignment horizontal="center" vertical="center"/>
    </xf>
    <xf numFmtId="0" fontId="7" fillId="56" borderId="35" xfId="0" applyFont="1" applyFill="1" applyBorder="1" applyAlignment="1">
      <alignment horizontal="center" vertical="center"/>
    </xf>
    <xf numFmtId="0" fontId="49" fillId="56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6" borderId="35" xfId="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0" fontId="46" fillId="23" borderId="0" xfId="0" applyFont="1" applyFill="1" applyAlignment="1">
      <alignment horizontal="center"/>
    </xf>
    <xf numFmtId="165" fontId="46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center" vertical="center"/>
    </xf>
    <xf numFmtId="169" fontId="7" fillId="56" borderId="35" xfId="0" applyNumberFormat="1" applyFont="1" applyFill="1" applyBorder="1" applyAlignment="1">
      <alignment horizontal="center" vertical="center"/>
    </xf>
    <xf numFmtId="43" fontId="7" fillId="56" borderId="35" xfId="160" applyFont="1" applyFill="1" applyBorder="1" applyAlignment="1">
      <alignment horizontal="center" vertical="center"/>
    </xf>
    <xf numFmtId="0" fontId="46" fillId="56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16" fontId="7" fillId="56" borderId="35" xfId="160" applyNumberFormat="1" applyFont="1" applyFill="1" applyBorder="1" applyAlignment="1">
      <alignment horizontal="center" vertical="center"/>
    </xf>
    <xf numFmtId="1" fontId="0" fillId="43" borderId="35" xfId="0" applyNumberFormat="1" applyFill="1" applyBorder="1" applyAlignment="1">
      <alignment horizontal="center" vertical="center"/>
    </xf>
    <xf numFmtId="164" fontId="46" fillId="43" borderId="35" xfId="0" applyNumberFormat="1" applyFont="1" applyFill="1" applyBorder="1" applyAlignment="1">
      <alignment horizontal="center" vertical="center"/>
    </xf>
    <xf numFmtId="165" fontId="0" fillId="43" borderId="35" xfId="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0" fontId="46" fillId="43" borderId="35" xfId="0" applyFont="1" applyFill="1" applyBorder="1" applyAlignment="1">
      <alignment horizontal="center" vertical="center"/>
    </xf>
    <xf numFmtId="0" fontId="0" fillId="43" borderId="35" xfId="0" applyFont="1" applyFill="1" applyBorder="1" applyAlignment="1">
      <alignment horizontal="center" vertical="center"/>
    </xf>
    <xf numFmtId="0" fontId="7" fillId="43" borderId="35" xfId="0" applyFont="1" applyFill="1" applyBorder="1" applyAlignment="1">
      <alignment horizontal="center" vertical="center"/>
    </xf>
    <xf numFmtId="2" fontId="7" fillId="43" borderId="35" xfId="0" applyNumberFormat="1" applyFont="1" applyFill="1" applyBorder="1" applyAlignment="1">
      <alignment horizontal="center" vertical="center"/>
    </xf>
    <xf numFmtId="10" fontId="7" fillId="43" borderId="35" xfId="51" applyNumberFormat="1" applyFont="1" applyFill="1" applyBorder="1" applyAlignment="1" applyProtection="1">
      <alignment horizontal="center" vertical="center" wrapText="1"/>
    </xf>
    <xf numFmtId="16" fontId="7" fillId="43" borderId="35" xfId="160" applyNumberFormat="1" applyFont="1" applyFill="1" applyBorder="1" applyAlignment="1">
      <alignment horizontal="center" vertical="center"/>
    </xf>
    <xf numFmtId="0" fontId="46" fillId="0" borderId="4" xfId="0" applyFont="1" applyBorder="1"/>
    <xf numFmtId="0" fontId="7" fillId="2" borderId="36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/>
    </xf>
    <xf numFmtId="0" fontId="8" fillId="2" borderId="35" xfId="0" applyFont="1" applyFill="1" applyBorder="1" applyAlignment="1">
      <alignment horizontal="left"/>
    </xf>
    <xf numFmtId="0" fontId="7" fillId="56" borderId="36" xfId="0" applyFont="1" applyFill="1" applyBorder="1" applyAlignment="1">
      <alignment horizontal="center" vertical="center"/>
    </xf>
    <xf numFmtId="2" fontId="7" fillId="56" borderId="36" xfId="0" applyNumberFormat="1" applyFont="1" applyFill="1" applyBorder="1" applyAlignment="1">
      <alignment horizontal="center" vertical="center"/>
    </xf>
    <xf numFmtId="0" fontId="7" fillId="56" borderId="37" xfId="0" applyFont="1" applyFill="1" applyBorder="1" applyAlignment="1">
      <alignment horizontal="center" vertical="center"/>
    </xf>
    <xf numFmtId="16" fontId="48" fillId="56" borderId="35" xfId="160" applyNumberFormat="1" applyFont="1" applyFill="1" applyBorder="1" applyAlignment="1">
      <alignment horizontal="center" vertical="center"/>
    </xf>
    <xf numFmtId="0" fontId="0" fillId="56" borderId="35" xfId="0" applyNumberFormat="1" applyFill="1" applyBorder="1" applyAlignment="1">
      <alignment horizontal="center" vertical="center"/>
    </xf>
    <xf numFmtId="164" fontId="0" fillId="56" borderId="35" xfId="0" applyNumberFormat="1" applyFill="1" applyBorder="1" applyAlignment="1">
      <alignment horizontal="center" vertical="center"/>
    </xf>
    <xf numFmtId="15" fontId="0" fillId="56" borderId="35" xfId="0" applyNumberFormat="1" applyFill="1" applyBorder="1" applyAlignment="1">
      <alignment horizontal="center" vertical="center"/>
    </xf>
    <xf numFmtId="43" fontId="46" fillId="56" borderId="35" xfId="160" applyFont="1" applyFill="1" applyBorder="1" applyAlignment="1">
      <alignment horizontal="center" vertical="top"/>
    </xf>
    <xf numFmtId="0" fontId="0" fillId="56" borderId="35" xfId="0" applyFill="1" applyBorder="1" applyAlignment="1">
      <alignment horizontal="center" vertical="center"/>
    </xf>
    <xf numFmtId="0" fontId="46" fillId="56" borderId="35" xfId="0" applyFont="1" applyFill="1" applyBorder="1" applyAlignment="1">
      <alignment horizontal="center" vertical="top"/>
    </xf>
    <xf numFmtId="2" fontId="7" fillId="56" borderId="35" xfId="0" applyNumberFormat="1" applyFont="1" applyFill="1" applyBorder="1" applyAlignment="1">
      <alignment horizontal="center" vertical="center"/>
    </xf>
    <xf numFmtId="10" fontId="7" fillId="56" borderId="35" xfId="51" applyNumberFormat="1" applyFont="1" applyFill="1" applyBorder="1" applyAlignment="1" applyProtection="1">
      <alignment horizontal="center" vertical="center" wrapText="1"/>
    </xf>
    <xf numFmtId="1" fontId="0" fillId="56" borderId="35" xfId="0" applyNumberFormat="1" applyFill="1" applyBorder="1" applyAlignment="1">
      <alignment horizontal="center" vertical="center"/>
    </xf>
    <xf numFmtId="165" fontId="0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left"/>
    </xf>
    <xf numFmtId="0" fontId="0" fillId="56" borderId="35" xfId="0" applyFont="1" applyFill="1" applyBorder="1" applyAlignment="1">
      <alignment horizontal="center" vertical="center"/>
    </xf>
    <xf numFmtId="0" fontId="0" fillId="57" borderId="35" xfId="0" applyNumberFormat="1" applyFill="1" applyBorder="1" applyAlignment="1">
      <alignment horizontal="center" vertical="center"/>
    </xf>
    <xf numFmtId="164" fontId="0" fillId="57" borderId="35" xfId="0" applyNumberFormat="1" applyFill="1" applyBorder="1" applyAlignment="1">
      <alignment horizontal="center" vertical="center"/>
    </xf>
    <xf numFmtId="15" fontId="0" fillId="57" borderId="35" xfId="0" applyNumberFormat="1" applyFill="1" applyBorder="1" applyAlignment="1">
      <alignment horizontal="center" vertical="center"/>
    </xf>
    <xf numFmtId="0" fontId="49" fillId="57" borderId="35" xfId="0" applyFont="1" applyFill="1" applyBorder="1"/>
    <xf numFmtId="43" fontId="46" fillId="57" borderId="35" xfId="160" applyFont="1" applyFill="1" applyBorder="1" applyAlignment="1">
      <alignment horizontal="center" vertical="top"/>
    </xf>
    <xf numFmtId="0" fontId="46" fillId="57" borderId="35" xfId="0" applyFont="1" applyFill="1" applyBorder="1" applyAlignment="1">
      <alignment horizontal="center" vertical="center"/>
    </xf>
    <xf numFmtId="0" fontId="0" fillId="57" borderId="35" xfId="0" applyFill="1" applyBorder="1" applyAlignment="1">
      <alignment horizontal="center" vertical="center"/>
    </xf>
    <xf numFmtId="0" fontId="46" fillId="57" borderId="35" xfId="0" applyFont="1" applyFill="1" applyBorder="1" applyAlignment="1">
      <alignment horizontal="center" vertical="top"/>
    </xf>
    <xf numFmtId="0" fontId="7" fillId="57" borderId="35" xfId="0" applyFont="1" applyFill="1" applyBorder="1" applyAlignment="1">
      <alignment horizontal="center" vertical="center"/>
    </xf>
    <xf numFmtId="2" fontId="7" fillId="57" borderId="35" xfId="0" applyNumberFormat="1" applyFont="1" applyFill="1" applyBorder="1" applyAlignment="1">
      <alignment horizontal="center" vertical="center"/>
    </xf>
    <xf numFmtId="10" fontId="7" fillId="57" borderId="35" xfId="51" applyNumberFormat="1" applyFont="1" applyFill="1" applyBorder="1" applyAlignment="1" applyProtection="1">
      <alignment horizontal="center" vertical="center" wrapText="1"/>
    </xf>
    <xf numFmtId="16" fontId="7" fillId="57" borderId="35" xfId="160" applyNumberFormat="1" applyFont="1" applyFill="1" applyBorder="1" applyAlignment="1">
      <alignment horizontal="center" vertical="center"/>
    </xf>
    <xf numFmtId="0" fontId="7" fillId="43" borderId="37" xfId="0" applyNumberFormat="1" applyFont="1" applyFill="1" applyBorder="1" applyAlignment="1">
      <alignment horizontal="center" vertical="center"/>
    </xf>
    <xf numFmtId="164" fontId="7" fillId="43" borderId="35" xfId="0" applyNumberFormat="1" applyFont="1" applyFill="1" applyBorder="1" applyAlignment="1">
      <alignment horizontal="center" vertical="center"/>
    </xf>
    <xf numFmtId="165" fontId="7" fillId="43" borderId="35" xfId="0" applyNumberFormat="1" applyFont="1" applyFill="1" applyBorder="1" applyAlignment="1">
      <alignment horizontal="center" vertical="center"/>
    </xf>
    <xf numFmtId="0" fontId="49" fillId="43" borderId="35" xfId="0" applyFont="1" applyFill="1" applyBorder="1" applyAlignment="1">
      <alignment horizontal="left"/>
    </xf>
    <xf numFmtId="0" fontId="49" fillId="43" borderId="35" xfId="0" applyFont="1" applyFill="1" applyBorder="1" applyAlignment="1">
      <alignment horizontal="center" vertical="center"/>
    </xf>
    <xf numFmtId="0" fontId="7" fillId="43" borderId="36" xfId="0" applyFont="1" applyFill="1" applyBorder="1" applyAlignment="1">
      <alignment horizontal="center" vertical="center"/>
    </xf>
    <xf numFmtId="2" fontId="7" fillId="43" borderId="36" xfId="0" applyNumberFormat="1" applyFont="1" applyFill="1" applyBorder="1" applyAlignment="1">
      <alignment horizontal="center" vertical="center"/>
    </xf>
    <xf numFmtId="169" fontId="7" fillId="43" borderId="35" xfId="0" applyNumberFormat="1" applyFont="1" applyFill="1" applyBorder="1" applyAlignment="1">
      <alignment horizontal="center" vertical="center"/>
    </xf>
    <xf numFmtId="43" fontId="7" fillId="43" borderId="35" xfId="16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46" fillId="43" borderId="35" xfId="0" applyNumberFormat="1" applyFont="1" applyFill="1" applyBorder="1" applyAlignment="1">
      <alignment horizontal="center" vertical="center"/>
    </xf>
    <xf numFmtId="165" fontId="46" fillId="43" borderId="35" xfId="0" applyNumberFormat="1" applyFont="1" applyFill="1" applyBorder="1" applyAlignment="1">
      <alignment horizontal="center" vertical="center"/>
    </xf>
    <xf numFmtId="0" fontId="49" fillId="43" borderId="35" xfId="0" applyFont="1" applyFill="1" applyBorder="1"/>
    <xf numFmtId="0" fontId="8" fillId="43" borderId="35" xfId="0" applyFont="1" applyFill="1" applyBorder="1" applyAlignment="1">
      <alignment horizontal="center" vertical="center"/>
    </xf>
    <xf numFmtId="0" fontId="0" fillId="2" borderId="39" xfId="0" applyFont="1" applyFill="1" applyBorder="1" applyAlignment="1">
      <alignment horizontal="center"/>
    </xf>
    <xf numFmtId="0" fontId="8" fillId="2" borderId="35" xfId="0" applyFont="1" applyFill="1" applyBorder="1"/>
    <xf numFmtId="0" fontId="49" fillId="2" borderId="35" xfId="0" applyFont="1" applyFill="1" applyBorder="1" applyAlignment="1">
      <alignment horizontal="center" vertical="center"/>
    </xf>
    <xf numFmtId="2" fontId="49" fillId="2" borderId="36" xfId="0" applyNumberFormat="1" applyFont="1" applyFill="1" applyBorder="1" applyAlignment="1">
      <alignment horizontal="center" vertical="center"/>
    </xf>
    <xf numFmtId="0" fontId="49" fillId="2" borderId="36" xfId="0" applyFont="1" applyFill="1" applyBorder="1" applyAlignment="1">
      <alignment horizontal="center" vertical="center"/>
    </xf>
    <xf numFmtId="43" fontId="49" fillId="2" borderId="36" xfId="160" applyFont="1" applyFill="1" applyBorder="1" applyAlignment="1">
      <alignment horizontal="center" vertical="center"/>
    </xf>
    <xf numFmtId="16" fontId="49" fillId="2" borderId="36" xfId="160" applyNumberFormat="1" applyFont="1" applyFill="1" applyBorder="1" applyAlignment="1">
      <alignment horizontal="center" vertical="center"/>
    </xf>
    <xf numFmtId="2" fontId="49" fillId="2" borderId="35" xfId="0" applyNumberFormat="1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43" fontId="49" fillId="2" borderId="37" xfId="16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69" fontId="49" fillId="2" borderId="35" xfId="0" applyNumberFormat="1" applyFont="1" applyFill="1" applyBorder="1" applyAlignment="1">
      <alignment horizontal="center" vertical="center"/>
    </xf>
    <xf numFmtId="43" fontId="49" fillId="2" borderId="35" xfId="160" applyFont="1" applyFill="1" applyBorder="1" applyAlignment="1">
      <alignment horizontal="center" vertical="center"/>
    </xf>
    <xf numFmtId="16" fontId="49" fillId="2" borderId="35" xfId="160" applyNumberFormat="1" applyFont="1" applyFill="1" applyBorder="1" applyAlignment="1">
      <alignment horizontal="center" vertical="center"/>
    </xf>
    <xf numFmtId="0" fontId="8" fillId="43" borderId="35" xfId="0" applyFont="1" applyFill="1" applyBorder="1"/>
    <xf numFmtId="2" fontId="49" fillId="43" borderId="36" xfId="0" applyNumberFormat="1" applyFont="1" applyFill="1" applyBorder="1" applyAlignment="1">
      <alignment horizontal="center" vertical="center"/>
    </xf>
    <xf numFmtId="2" fontId="49" fillId="43" borderId="35" xfId="0" applyNumberFormat="1" applyFont="1" applyFill="1" applyBorder="1" applyAlignment="1">
      <alignment horizontal="center" vertical="center"/>
    </xf>
    <xf numFmtId="0" fontId="46" fillId="56" borderId="37" xfId="0" applyFont="1" applyFill="1" applyBorder="1" applyAlignment="1">
      <alignment horizontal="center" vertical="center"/>
    </xf>
    <xf numFmtId="0" fontId="8" fillId="56" borderId="35" xfId="0" applyFont="1" applyFill="1" applyBorder="1"/>
    <xf numFmtId="0" fontId="49" fillId="56" borderId="35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0" fontId="0" fillId="43" borderId="35" xfId="0" applyNumberFormat="1" applyFill="1" applyBorder="1" applyAlignment="1">
      <alignment horizontal="center" vertical="center"/>
    </xf>
    <xf numFmtId="164" fontId="0" fillId="43" borderId="35" xfId="0" applyNumberFormat="1" applyFill="1" applyBorder="1" applyAlignment="1">
      <alignment horizontal="center" vertical="center"/>
    </xf>
    <xf numFmtId="15" fontId="0" fillId="43" borderId="35" xfId="0" applyNumberFormat="1" applyFill="1" applyBorder="1" applyAlignment="1">
      <alignment horizontal="center" vertical="center"/>
    </xf>
    <xf numFmtId="43" fontId="46" fillId="43" borderId="35" xfId="160" applyFont="1" applyFill="1" applyBorder="1" applyAlignment="1">
      <alignment horizontal="center" vertical="top"/>
    </xf>
    <xf numFmtId="0" fontId="0" fillId="43" borderId="35" xfId="0" applyFill="1" applyBorder="1" applyAlignment="1">
      <alignment horizontal="center" vertical="center"/>
    </xf>
    <xf numFmtId="0" fontId="46" fillId="43" borderId="35" xfId="0" applyFont="1" applyFill="1" applyBorder="1" applyAlignment="1">
      <alignment horizontal="center" vertical="top"/>
    </xf>
    <xf numFmtId="2" fontId="49" fillId="56" borderId="36" xfId="0" applyNumberFormat="1" applyFont="1" applyFill="1" applyBorder="1" applyAlignment="1">
      <alignment horizontal="center" vertical="center"/>
    </xf>
    <xf numFmtId="2" fontId="49" fillId="56" borderId="35" xfId="0" applyNumberFormat="1" applyFont="1" applyFill="1" applyBorder="1" applyAlignment="1">
      <alignment horizontal="center" vertical="center"/>
    </xf>
    <xf numFmtId="164" fontId="46" fillId="56" borderId="37" xfId="0" applyNumberFormat="1" applyFont="1" applyFill="1" applyBorder="1" applyAlignment="1">
      <alignment horizontal="center" vertical="center"/>
    </xf>
    <xf numFmtId="17" fontId="46" fillId="2" borderId="35" xfId="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43" fontId="7" fillId="43" borderId="36" xfId="160" applyFont="1" applyFill="1" applyBorder="1" applyAlignment="1">
      <alignment horizontal="center" vertical="center"/>
    </xf>
    <xf numFmtId="43" fontId="7" fillId="43" borderId="37" xfId="160" applyFont="1" applyFill="1" applyBorder="1" applyAlignment="1">
      <alignment horizontal="center" vertical="center"/>
    </xf>
    <xf numFmtId="16" fontId="7" fillId="43" borderId="36" xfId="160" applyNumberFormat="1" applyFont="1" applyFill="1" applyBorder="1" applyAlignment="1">
      <alignment horizontal="center" vertical="center"/>
    </xf>
    <xf numFmtId="16" fontId="7" fillId="43" borderId="37" xfId="160" applyNumberFormat="1" applyFont="1" applyFill="1" applyBorder="1" applyAlignment="1">
      <alignment horizontal="center" vertical="center"/>
    </xf>
    <xf numFmtId="0" fontId="49" fillId="43" borderId="36" xfId="0" applyFont="1" applyFill="1" applyBorder="1" applyAlignment="1">
      <alignment horizontal="center" vertical="center"/>
    </xf>
    <xf numFmtId="0" fontId="49" fillId="43" borderId="37" xfId="0" applyFont="1" applyFill="1" applyBorder="1" applyAlignment="1">
      <alignment horizontal="center" vertical="center"/>
    </xf>
    <xf numFmtId="0" fontId="49" fillId="2" borderId="36" xfId="0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0" fontId="46" fillId="2" borderId="36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164" fontId="46" fillId="2" borderId="36" xfId="0" applyNumberFormat="1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46" fillId="43" borderId="36" xfId="0" applyFont="1" applyFill="1" applyBorder="1" applyAlignment="1">
      <alignment horizontal="center" vertical="center"/>
    </xf>
    <xf numFmtId="0" fontId="46" fillId="43" borderId="37" xfId="0" applyFont="1" applyFill="1" applyBorder="1" applyAlignment="1">
      <alignment horizontal="center" vertical="center"/>
    </xf>
    <xf numFmtId="164" fontId="46" fillId="43" borderId="36" xfId="0" applyNumberFormat="1" applyFont="1" applyFill="1" applyBorder="1" applyAlignment="1">
      <alignment horizontal="center" vertical="center"/>
    </xf>
    <xf numFmtId="164" fontId="46" fillId="43" borderId="37" xfId="0" applyNumberFormat="1" applyFont="1" applyFill="1" applyBorder="1" applyAlignment="1">
      <alignment horizontal="center" vertical="center"/>
    </xf>
    <xf numFmtId="43" fontId="7" fillId="56" borderId="36" xfId="160" applyFont="1" applyFill="1" applyBorder="1" applyAlignment="1">
      <alignment horizontal="center" vertical="center"/>
    </xf>
    <xf numFmtId="43" fontId="7" fillId="56" borderId="37" xfId="160" applyFont="1" applyFill="1" applyBorder="1" applyAlignment="1">
      <alignment horizontal="center" vertical="center"/>
    </xf>
    <xf numFmtId="16" fontId="48" fillId="56" borderId="36" xfId="160" applyNumberFormat="1" applyFont="1" applyFill="1" applyBorder="1" applyAlignment="1">
      <alignment horizontal="center" vertical="center"/>
    </xf>
    <xf numFmtId="16" fontId="48" fillId="56" borderId="37" xfId="160" applyNumberFormat="1" applyFont="1" applyFill="1" applyBorder="1" applyAlignment="1">
      <alignment horizontal="center" vertical="center"/>
    </xf>
    <xf numFmtId="0" fontId="46" fillId="56" borderId="36" xfId="0" applyFont="1" applyFill="1" applyBorder="1" applyAlignment="1">
      <alignment horizontal="center" vertical="center"/>
    </xf>
    <xf numFmtId="0" fontId="46" fillId="56" borderId="37" xfId="0" applyFont="1" applyFill="1" applyBorder="1" applyAlignment="1">
      <alignment horizontal="center" vertical="center"/>
    </xf>
    <xf numFmtId="164" fontId="46" fillId="56" borderId="36" xfId="0" applyNumberFormat="1" applyFont="1" applyFill="1" applyBorder="1" applyAlignment="1">
      <alignment horizontal="center" vertical="center"/>
    </xf>
    <xf numFmtId="164" fontId="46" fillId="56" borderId="37" xfId="0" applyNumberFormat="1" applyFont="1" applyFill="1" applyBorder="1" applyAlignment="1">
      <alignment horizontal="center" vertical="center"/>
    </xf>
    <xf numFmtId="0" fontId="49" fillId="56" borderId="36" xfId="0" applyFont="1" applyFill="1" applyBorder="1" applyAlignment="1">
      <alignment horizontal="center" vertical="center"/>
    </xf>
    <xf numFmtId="0" fontId="49" fillId="56" borderId="37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3" sqref="C23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75">
      <c r="B10" s="257">
        <v>44368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6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D18" sqref="D18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44368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51" t="s">
        <v>16</v>
      </c>
      <c r="B9" s="553" t="s">
        <v>17</v>
      </c>
      <c r="C9" s="553" t="s">
        <v>18</v>
      </c>
      <c r="D9" s="553" t="s">
        <v>827</v>
      </c>
      <c r="E9" s="251" t="s">
        <v>19</v>
      </c>
      <c r="F9" s="251" t="s">
        <v>20</v>
      </c>
      <c r="G9" s="548" t="s">
        <v>21</v>
      </c>
      <c r="H9" s="549"/>
      <c r="I9" s="550"/>
      <c r="J9" s="548" t="s">
        <v>22</v>
      </c>
      <c r="K9" s="549"/>
      <c r="L9" s="550"/>
      <c r="M9" s="251"/>
      <c r="N9" s="258"/>
      <c r="O9" s="258"/>
      <c r="P9" s="258"/>
    </row>
    <row r="10" spans="1:16" ht="59.25" customHeight="1">
      <c r="A10" s="552"/>
      <c r="B10" s="554" t="s">
        <v>17</v>
      </c>
      <c r="C10" s="554"/>
      <c r="D10" s="554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5">
      <c r="A11" s="254">
        <v>1</v>
      </c>
      <c r="B11" s="343" t="s">
        <v>34</v>
      </c>
      <c r="C11" s="435" t="s">
        <v>35</v>
      </c>
      <c r="D11" s="436">
        <v>44371</v>
      </c>
      <c r="E11" s="275">
        <v>34596.75</v>
      </c>
      <c r="F11" s="275">
        <v>34457.200000000004</v>
      </c>
      <c r="G11" s="287">
        <v>34076.55000000001</v>
      </c>
      <c r="H11" s="287">
        <v>33556.350000000006</v>
      </c>
      <c r="I11" s="287">
        <v>33175.700000000012</v>
      </c>
      <c r="J11" s="287">
        <v>34977.400000000009</v>
      </c>
      <c r="K11" s="287">
        <v>35358.050000000003</v>
      </c>
      <c r="L11" s="287">
        <v>35878.250000000007</v>
      </c>
      <c r="M11" s="274">
        <v>34837.85</v>
      </c>
      <c r="N11" s="274">
        <v>33937</v>
      </c>
      <c r="O11" s="433">
        <v>1978450</v>
      </c>
      <c r="P11" s="434">
        <v>5.3824438052625975E-2</v>
      </c>
    </row>
    <row r="12" spans="1:16" ht="15">
      <c r="A12" s="254">
        <v>2</v>
      </c>
      <c r="B12" s="343" t="s">
        <v>34</v>
      </c>
      <c r="C12" s="435" t="s">
        <v>36</v>
      </c>
      <c r="D12" s="436">
        <v>44371</v>
      </c>
      <c r="E12" s="288">
        <v>15696.7</v>
      </c>
      <c r="F12" s="288">
        <v>15645.266666666668</v>
      </c>
      <c r="G12" s="289">
        <v>15516.533333333336</v>
      </c>
      <c r="H12" s="289">
        <v>15336.366666666669</v>
      </c>
      <c r="I12" s="289">
        <v>15207.633333333337</v>
      </c>
      <c r="J12" s="289">
        <v>15825.433333333336</v>
      </c>
      <c r="K12" s="289">
        <v>15954.16666666667</v>
      </c>
      <c r="L12" s="289">
        <v>16134.333333333336</v>
      </c>
      <c r="M12" s="276">
        <v>15774</v>
      </c>
      <c r="N12" s="276">
        <v>15465.1</v>
      </c>
      <c r="O12" s="291">
        <v>10745100</v>
      </c>
      <c r="P12" s="292">
        <v>-7.4324702679652133E-2</v>
      </c>
    </row>
    <row r="13" spans="1:16" ht="15">
      <c r="A13" s="254">
        <v>3</v>
      </c>
      <c r="B13" s="343" t="s">
        <v>34</v>
      </c>
      <c r="C13" s="435" t="s">
        <v>825</v>
      </c>
      <c r="D13" s="436">
        <v>44371</v>
      </c>
      <c r="E13" s="401">
        <v>16437.75</v>
      </c>
      <c r="F13" s="401">
        <v>16363.266666666668</v>
      </c>
      <c r="G13" s="402">
        <v>16230.533333333336</v>
      </c>
      <c r="H13" s="402">
        <v>16023.316666666668</v>
      </c>
      <c r="I13" s="402">
        <v>15890.583333333336</v>
      </c>
      <c r="J13" s="402">
        <v>16570.483333333337</v>
      </c>
      <c r="K13" s="402">
        <v>16703.216666666671</v>
      </c>
      <c r="L13" s="402">
        <v>16910.433333333338</v>
      </c>
      <c r="M13" s="403">
        <v>16496</v>
      </c>
      <c r="N13" s="403">
        <v>16156.05</v>
      </c>
      <c r="O13" s="404">
        <v>12840</v>
      </c>
      <c r="P13" s="405">
        <v>-1.5337423312883436E-2</v>
      </c>
    </row>
    <row r="14" spans="1:16" ht="15">
      <c r="A14" s="254">
        <v>4</v>
      </c>
      <c r="B14" s="362" t="s">
        <v>835</v>
      </c>
      <c r="C14" s="435" t="s">
        <v>735</v>
      </c>
      <c r="D14" s="436">
        <v>44371</v>
      </c>
      <c r="E14" s="288">
        <v>1767.25</v>
      </c>
      <c r="F14" s="288">
        <v>1779.75</v>
      </c>
      <c r="G14" s="289">
        <v>1744.5</v>
      </c>
      <c r="H14" s="289">
        <v>1721.75</v>
      </c>
      <c r="I14" s="289">
        <v>1686.5</v>
      </c>
      <c r="J14" s="289">
        <v>1802.5</v>
      </c>
      <c r="K14" s="289">
        <v>1837.75</v>
      </c>
      <c r="L14" s="289">
        <v>1860.5</v>
      </c>
      <c r="M14" s="276">
        <v>1815</v>
      </c>
      <c r="N14" s="276">
        <v>1757</v>
      </c>
      <c r="O14" s="291">
        <v>1180225</v>
      </c>
      <c r="P14" s="292">
        <v>-3.5997120230381568E-4</v>
      </c>
    </row>
    <row r="15" spans="1:16" ht="15">
      <c r="A15" s="254">
        <v>5</v>
      </c>
      <c r="B15" s="343" t="s">
        <v>37</v>
      </c>
      <c r="C15" s="435" t="s">
        <v>38</v>
      </c>
      <c r="D15" s="436">
        <v>44371</v>
      </c>
      <c r="E15" s="288">
        <v>2031.1</v>
      </c>
      <c r="F15" s="288">
        <v>2032.8666666666668</v>
      </c>
      <c r="G15" s="289">
        <v>1999.7333333333336</v>
      </c>
      <c r="H15" s="289">
        <v>1968.3666666666668</v>
      </c>
      <c r="I15" s="289">
        <v>1935.2333333333336</v>
      </c>
      <c r="J15" s="289">
        <v>2064.2333333333336</v>
      </c>
      <c r="K15" s="289">
        <v>2097.3666666666668</v>
      </c>
      <c r="L15" s="289">
        <v>2128.7333333333336</v>
      </c>
      <c r="M15" s="276">
        <v>2066</v>
      </c>
      <c r="N15" s="276">
        <v>2001.5</v>
      </c>
      <c r="O15" s="291">
        <v>2285500</v>
      </c>
      <c r="P15" s="292">
        <v>1.3300820217246731E-2</v>
      </c>
    </row>
    <row r="16" spans="1:16" ht="15">
      <c r="A16" s="254">
        <v>6</v>
      </c>
      <c r="B16" s="343" t="s">
        <v>39</v>
      </c>
      <c r="C16" s="435" t="s">
        <v>40</v>
      </c>
      <c r="D16" s="436">
        <v>44371</v>
      </c>
      <c r="E16" s="288">
        <v>1489.45</v>
      </c>
      <c r="F16" s="288">
        <v>1441.2666666666664</v>
      </c>
      <c r="G16" s="289">
        <v>1381.2833333333328</v>
      </c>
      <c r="H16" s="289">
        <v>1273.1166666666663</v>
      </c>
      <c r="I16" s="289">
        <v>1213.1333333333328</v>
      </c>
      <c r="J16" s="289">
        <v>1549.4333333333329</v>
      </c>
      <c r="K16" s="289">
        <v>1609.4166666666665</v>
      </c>
      <c r="L16" s="289">
        <v>1717.583333333333</v>
      </c>
      <c r="M16" s="276">
        <v>1501.25</v>
      </c>
      <c r="N16" s="276">
        <v>1333.1</v>
      </c>
      <c r="O16" s="291">
        <v>20110000</v>
      </c>
      <c r="P16" s="292">
        <v>-2.7280642352713554E-2</v>
      </c>
    </row>
    <row r="17" spans="1:16" ht="15">
      <c r="A17" s="254">
        <v>7</v>
      </c>
      <c r="B17" s="343" t="s">
        <v>39</v>
      </c>
      <c r="C17" s="435" t="s">
        <v>41</v>
      </c>
      <c r="D17" s="436">
        <v>44371</v>
      </c>
      <c r="E17" s="288">
        <v>689.8</v>
      </c>
      <c r="F17" s="288">
        <v>675.15</v>
      </c>
      <c r="G17" s="289">
        <v>650.29999999999995</v>
      </c>
      <c r="H17" s="289">
        <v>610.79999999999995</v>
      </c>
      <c r="I17" s="289">
        <v>585.94999999999993</v>
      </c>
      <c r="J17" s="289">
        <v>714.65</v>
      </c>
      <c r="K17" s="289">
        <v>739.50000000000011</v>
      </c>
      <c r="L17" s="289">
        <v>779</v>
      </c>
      <c r="M17" s="276">
        <v>700</v>
      </c>
      <c r="N17" s="276">
        <v>635.65</v>
      </c>
      <c r="O17" s="291">
        <v>83487500</v>
      </c>
      <c r="P17" s="292">
        <v>-2.4949269332399014E-2</v>
      </c>
    </row>
    <row r="18" spans="1:16" ht="15">
      <c r="A18" s="254">
        <v>8</v>
      </c>
      <c r="B18" s="343" t="s">
        <v>51</v>
      </c>
      <c r="C18" s="435" t="s">
        <v>226</v>
      </c>
      <c r="D18" s="436">
        <v>44371</v>
      </c>
      <c r="E18" s="288">
        <v>3147</v>
      </c>
      <c r="F18" s="288">
        <v>3137.0833333333335</v>
      </c>
      <c r="G18" s="289">
        <v>3070.2166666666672</v>
      </c>
      <c r="H18" s="289">
        <v>2993.4333333333338</v>
      </c>
      <c r="I18" s="289">
        <v>2926.5666666666675</v>
      </c>
      <c r="J18" s="289">
        <v>3213.8666666666668</v>
      </c>
      <c r="K18" s="289">
        <v>3280.7333333333327</v>
      </c>
      <c r="L18" s="289">
        <v>3357.5166666666664</v>
      </c>
      <c r="M18" s="276">
        <v>3203.95</v>
      </c>
      <c r="N18" s="276">
        <v>3060.3</v>
      </c>
      <c r="O18" s="291">
        <v>547200</v>
      </c>
      <c r="P18" s="292">
        <v>7.3637702503681884E-3</v>
      </c>
    </row>
    <row r="19" spans="1:16" ht="15">
      <c r="A19" s="254">
        <v>9</v>
      </c>
      <c r="B19" s="343" t="s">
        <v>43</v>
      </c>
      <c r="C19" s="435" t="s">
        <v>44</v>
      </c>
      <c r="D19" s="436">
        <v>44371</v>
      </c>
      <c r="E19" s="288">
        <v>749.35</v>
      </c>
      <c r="F19" s="288">
        <v>751.54999999999984</v>
      </c>
      <c r="G19" s="289">
        <v>734.59999999999968</v>
      </c>
      <c r="H19" s="289">
        <v>719.8499999999998</v>
      </c>
      <c r="I19" s="289">
        <v>702.89999999999964</v>
      </c>
      <c r="J19" s="289">
        <v>766.29999999999973</v>
      </c>
      <c r="K19" s="289">
        <v>783.24999999999977</v>
      </c>
      <c r="L19" s="289">
        <v>797.99999999999977</v>
      </c>
      <c r="M19" s="276">
        <v>768.5</v>
      </c>
      <c r="N19" s="276">
        <v>736.8</v>
      </c>
      <c r="O19" s="291">
        <v>10055000</v>
      </c>
      <c r="P19" s="292">
        <v>7.3131636946503703E-3</v>
      </c>
    </row>
    <row r="20" spans="1:16" ht="15">
      <c r="A20" s="254">
        <v>10</v>
      </c>
      <c r="B20" s="343" t="s">
        <v>37</v>
      </c>
      <c r="C20" s="435" t="s">
        <v>45</v>
      </c>
      <c r="D20" s="436">
        <v>44371</v>
      </c>
      <c r="E20" s="288">
        <v>341.45</v>
      </c>
      <c r="F20" s="288">
        <v>341.2166666666667</v>
      </c>
      <c r="G20" s="289">
        <v>335.93333333333339</v>
      </c>
      <c r="H20" s="289">
        <v>330.41666666666669</v>
      </c>
      <c r="I20" s="289">
        <v>325.13333333333338</v>
      </c>
      <c r="J20" s="289">
        <v>346.73333333333341</v>
      </c>
      <c r="K20" s="289">
        <v>352.01666666666671</v>
      </c>
      <c r="L20" s="289">
        <v>357.53333333333342</v>
      </c>
      <c r="M20" s="276">
        <v>346.5</v>
      </c>
      <c r="N20" s="276">
        <v>335.7</v>
      </c>
      <c r="O20" s="291">
        <v>18528000</v>
      </c>
      <c r="P20" s="292">
        <v>-1.5149099027268378E-2</v>
      </c>
    </row>
    <row r="21" spans="1:16" ht="15">
      <c r="A21" s="254">
        <v>11</v>
      </c>
      <c r="B21" s="343" t="s">
        <v>51</v>
      </c>
      <c r="C21" s="435" t="s">
        <v>294</v>
      </c>
      <c r="D21" s="436">
        <v>44371</v>
      </c>
      <c r="E21" s="288">
        <v>977.7</v>
      </c>
      <c r="F21" s="288">
        <v>978.13333333333333</v>
      </c>
      <c r="G21" s="289">
        <v>957.26666666666665</v>
      </c>
      <c r="H21" s="289">
        <v>936.83333333333337</v>
      </c>
      <c r="I21" s="289">
        <v>915.9666666666667</v>
      </c>
      <c r="J21" s="289">
        <v>998.56666666666661</v>
      </c>
      <c r="K21" s="289">
        <v>1019.4333333333332</v>
      </c>
      <c r="L21" s="289">
        <v>1039.8666666666666</v>
      </c>
      <c r="M21" s="276">
        <v>999</v>
      </c>
      <c r="N21" s="276">
        <v>957.7</v>
      </c>
      <c r="O21" s="291">
        <v>1558150</v>
      </c>
      <c r="P21" s="292">
        <v>2.7566195139644541E-2</v>
      </c>
    </row>
    <row r="22" spans="1:16" ht="15">
      <c r="A22" s="254">
        <v>12</v>
      </c>
      <c r="B22" s="343" t="s">
        <v>39</v>
      </c>
      <c r="C22" s="435" t="s">
        <v>46</v>
      </c>
      <c r="D22" s="436">
        <v>44371</v>
      </c>
      <c r="E22" s="288">
        <v>3227.9</v>
      </c>
      <c r="F22" s="288">
        <v>3217.8333333333335</v>
      </c>
      <c r="G22" s="289">
        <v>3174.9666666666672</v>
      </c>
      <c r="H22" s="289">
        <v>3122.0333333333338</v>
      </c>
      <c r="I22" s="289">
        <v>3079.1666666666674</v>
      </c>
      <c r="J22" s="289">
        <v>3270.7666666666669</v>
      </c>
      <c r="K22" s="289">
        <v>3313.6333333333328</v>
      </c>
      <c r="L22" s="289">
        <v>3366.5666666666666</v>
      </c>
      <c r="M22" s="276">
        <v>3260.7</v>
      </c>
      <c r="N22" s="276">
        <v>3164.9</v>
      </c>
      <c r="O22" s="291">
        <v>1734250</v>
      </c>
      <c r="P22" s="292">
        <v>1.4181286549707602E-2</v>
      </c>
    </row>
    <row r="23" spans="1:16" ht="15">
      <c r="A23" s="254">
        <v>13</v>
      </c>
      <c r="B23" s="343" t="s">
        <v>43</v>
      </c>
      <c r="C23" s="435" t="s">
        <v>47</v>
      </c>
      <c r="D23" s="436">
        <v>44371</v>
      </c>
      <c r="E23" s="288">
        <v>227.1</v>
      </c>
      <c r="F23" s="288">
        <v>226.58333333333334</v>
      </c>
      <c r="G23" s="289">
        <v>220.2166666666667</v>
      </c>
      <c r="H23" s="289">
        <v>213.33333333333334</v>
      </c>
      <c r="I23" s="289">
        <v>206.9666666666667</v>
      </c>
      <c r="J23" s="289">
        <v>233.4666666666667</v>
      </c>
      <c r="K23" s="289">
        <v>239.83333333333331</v>
      </c>
      <c r="L23" s="289">
        <v>246.7166666666667</v>
      </c>
      <c r="M23" s="276">
        <v>232.95</v>
      </c>
      <c r="N23" s="276">
        <v>219.7</v>
      </c>
      <c r="O23" s="291">
        <v>14310000</v>
      </c>
      <c r="P23" s="292">
        <v>3.0979827089337175E-2</v>
      </c>
    </row>
    <row r="24" spans="1:16" ht="15">
      <c r="A24" s="254">
        <v>14</v>
      </c>
      <c r="B24" s="343" t="s">
        <v>43</v>
      </c>
      <c r="C24" s="435" t="s">
        <v>48</v>
      </c>
      <c r="D24" s="436">
        <v>44371</v>
      </c>
      <c r="E24" s="288">
        <v>116.65</v>
      </c>
      <c r="F24" s="288">
        <v>117.48333333333333</v>
      </c>
      <c r="G24" s="289">
        <v>112.71666666666667</v>
      </c>
      <c r="H24" s="289">
        <v>108.78333333333333</v>
      </c>
      <c r="I24" s="289">
        <v>104.01666666666667</v>
      </c>
      <c r="J24" s="289">
        <v>121.41666666666667</v>
      </c>
      <c r="K24" s="289">
        <v>126.18333333333335</v>
      </c>
      <c r="L24" s="289">
        <v>130.11666666666667</v>
      </c>
      <c r="M24" s="276">
        <v>122.25</v>
      </c>
      <c r="N24" s="276">
        <v>113.55</v>
      </c>
      <c r="O24" s="291">
        <v>43065000</v>
      </c>
      <c r="P24" s="292">
        <v>1.1627906976744186E-2</v>
      </c>
    </row>
    <row r="25" spans="1:16" ht="15">
      <c r="A25" s="254">
        <v>15</v>
      </c>
      <c r="B25" s="343" t="s">
        <v>49</v>
      </c>
      <c r="C25" s="435" t="s">
        <v>50</v>
      </c>
      <c r="D25" s="436">
        <v>44371</v>
      </c>
      <c r="E25" s="288">
        <v>3051.3</v>
      </c>
      <c r="F25" s="288">
        <v>3048.6833333333329</v>
      </c>
      <c r="G25" s="289">
        <v>3025.766666666666</v>
      </c>
      <c r="H25" s="289">
        <v>3000.2333333333331</v>
      </c>
      <c r="I25" s="289">
        <v>2977.3166666666662</v>
      </c>
      <c r="J25" s="289">
        <v>3074.2166666666658</v>
      </c>
      <c r="K25" s="289">
        <v>3097.1333333333328</v>
      </c>
      <c r="L25" s="289">
        <v>3122.6666666666656</v>
      </c>
      <c r="M25" s="276">
        <v>3071.6</v>
      </c>
      <c r="N25" s="276">
        <v>3023.15</v>
      </c>
      <c r="O25" s="291">
        <v>4205700</v>
      </c>
      <c r="P25" s="292">
        <v>-8.5572842998585565E-3</v>
      </c>
    </row>
    <row r="26" spans="1:16" ht="15">
      <c r="A26" s="254">
        <v>16</v>
      </c>
      <c r="B26" s="343" t="s">
        <v>53</v>
      </c>
      <c r="C26" s="435" t="s">
        <v>222</v>
      </c>
      <c r="D26" s="436">
        <v>44371</v>
      </c>
      <c r="E26" s="288">
        <v>1024.95</v>
      </c>
      <c r="F26" s="288">
        <v>1024.7666666666667</v>
      </c>
      <c r="G26" s="289">
        <v>1002.3333333333333</v>
      </c>
      <c r="H26" s="289">
        <v>979.71666666666658</v>
      </c>
      <c r="I26" s="289">
        <v>957.28333333333319</v>
      </c>
      <c r="J26" s="289">
        <v>1047.3833333333332</v>
      </c>
      <c r="K26" s="289">
        <v>1069.8166666666666</v>
      </c>
      <c r="L26" s="289">
        <v>1092.4333333333334</v>
      </c>
      <c r="M26" s="276">
        <v>1047.2</v>
      </c>
      <c r="N26" s="276">
        <v>1002.15</v>
      </c>
      <c r="O26" s="291">
        <v>2347000</v>
      </c>
      <c r="P26" s="292">
        <v>3.8955289951305885E-2</v>
      </c>
    </row>
    <row r="27" spans="1:16" ht="15">
      <c r="A27" s="254">
        <v>17</v>
      </c>
      <c r="B27" s="343" t="s">
        <v>51</v>
      </c>
      <c r="C27" s="435" t="s">
        <v>52</v>
      </c>
      <c r="D27" s="436">
        <v>44371</v>
      </c>
      <c r="E27" s="288">
        <v>950.55</v>
      </c>
      <c r="F27" s="288">
        <v>945.9666666666667</v>
      </c>
      <c r="G27" s="289">
        <v>921.93333333333339</v>
      </c>
      <c r="H27" s="289">
        <v>893.31666666666672</v>
      </c>
      <c r="I27" s="289">
        <v>869.28333333333342</v>
      </c>
      <c r="J27" s="289">
        <v>974.58333333333337</v>
      </c>
      <c r="K27" s="289">
        <v>998.61666666666667</v>
      </c>
      <c r="L27" s="289">
        <v>1027.2333333333333</v>
      </c>
      <c r="M27" s="276">
        <v>970</v>
      </c>
      <c r="N27" s="276">
        <v>917.35</v>
      </c>
      <c r="O27" s="291">
        <v>12588550</v>
      </c>
      <c r="P27" s="292">
        <v>-4.9752220205092977E-2</v>
      </c>
    </row>
    <row r="28" spans="1:16" ht="15">
      <c r="A28" s="254">
        <v>18</v>
      </c>
      <c r="B28" s="343" t="s">
        <v>53</v>
      </c>
      <c r="C28" s="435" t="s">
        <v>54</v>
      </c>
      <c r="D28" s="436">
        <v>44371</v>
      </c>
      <c r="E28" s="288">
        <v>736.25</v>
      </c>
      <c r="F28" s="288">
        <v>733.85</v>
      </c>
      <c r="G28" s="289">
        <v>724.40000000000009</v>
      </c>
      <c r="H28" s="289">
        <v>712.55000000000007</v>
      </c>
      <c r="I28" s="289">
        <v>703.10000000000014</v>
      </c>
      <c r="J28" s="289">
        <v>745.7</v>
      </c>
      <c r="K28" s="289">
        <v>755.15000000000009</v>
      </c>
      <c r="L28" s="289">
        <v>767</v>
      </c>
      <c r="M28" s="276">
        <v>743.3</v>
      </c>
      <c r="N28" s="276">
        <v>722</v>
      </c>
      <c r="O28" s="291">
        <v>34734000</v>
      </c>
      <c r="P28" s="292">
        <v>2.6325816619903702E-3</v>
      </c>
    </row>
    <row r="29" spans="1:16" ht="15">
      <c r="A29" s="254">
        <v>19</v>
      </c>
      <c r="B29" s="343" t="s">
        <v>43</v>
      </c>
      <c r="C29" s="435" t="s">
        <v>55</v>
      </c>
      <c r="D29" s="436">
        <v>44371</v>
      </c>
      <c r="E29" s="288">
        <v>4168.95</v>
      </c>
      <c r="F29" s="288">
        <v>4130.75</v>
      </c>
      <c r="G29" s="289">
        <v>4074.3999999999996</v>
      </c>
      <c r="H29" s="289">
        <v>3979.8499999999995</v>
      </c>
      <c r="I29" s="289">
        <v>3923.4999999999991</v>
      </c>
      <c r="J29" s="289">
        <v>4225.3</v>
      </c>
      <c r="K29" s="289">
        <v>4281.6500000000005</v>
      </c>
      <c r="L29" s="289">
        <v>4376.2000000000007</v>
      </c>
      <c r="M29" s="276">
        <v>4187.1000000000004</v>
      </c>
      <c r="N29" s="276">
        <v>4036.2</v>
      </c>
      <c r="O29" s="291">
        <v>1418250</v>
      </c>
      <c r="P29" s="292">
        <v>-6.7094227923038971E-2</v>
      </c>
    </row>
    <row r="30" spans="1:16" ht="15">
      <c r="A30" s="254">
        <v>20</v>
      </c>
      <c r="B30" s="343" t="s">
        <v>56</v>
      </c>
      <c r="C30" s="435" t="s">
        <v>57</v>
      </c>
      <c r="D30" s="436">
        <v>44371</v>
      </c>
      <c r="E30" s="288">
        <v>12019.75</v>
      </c>
      <c r="F30" s="288">
        <v>11963.1</v>
      </c>
      <c r="G30" s="289">
        <v>11783.900000000001</v>
      </c>
      <c r="H30" s="289">
        <v>11548.050000000001</v>
      </c>
      <c r="I30" s="289">
        <v>11368.850000000002</v>
      </c>
      <c r="J30" s="289">
        <v>12198.95</v>
      </c>
      <c r="K30" s="289">
        <v>12378.150000000001</v>
      </c>
      <c r="L30" s="289">
        <v>12614</v>
      </c>
      <c r="M30" s="276">
        <v>12142.3</v>
      </c>
      <c r="N30" s="276">
        <v>11727.25</v>
      </c>
      <c r="O30" s="291">
        <v>723175</v>
      </c>
      <c r="P30" s="292">
        <v>4.5428261655222263E-2</v>
      </c>
    </row>
    <row r="31" spans="1:16" ht="15">
      <c r="A31" s="254">
        <v>21</v>
      </c>
      <c r="B31" s="343" t="s">
        <v>56</v>
      </c>
      <c r="C31" s="435" t="s">
        <v>58</v>
      </c>
      <c r="D31" s="436">
        <v>44371</v>
      </c>
      <c r="E31" s="288">
        <v>6101.2</v>
      </c>
      <c r="F31" s="288">
        <v>6080.8999999999987</v>
      </c>
      <c r="G31" s="289">
        <v>5996.8999999999978</v>
      </c>
      <c r="H31" s="289">
        <v>5892.5999999999995</v>
      </c>
      <c r="I31" s="289">
        <v>5808.5999999999985</v>
      </c>
      <c r="J31" s="289">
        <v>6185.1999999999971</v>
      </c>
      <c r="K31" s="289">
        <v>6269.1999999999989</v>
      </c>
      <c r="L31" s="289">
        <v>6373.4999999999964</v>
      </c>
      <c r="M31" s="276">
        <v>6164.9</v>
      </c>
      <c r="N31" s="276">
        <v>5976.6</v>
      </c>
      <c r="O31" s="291">
        <v>3739125</v>
      </c>
      <c r="P31" s="292">
        <v>2.6479855198766507E-3</v>
      </c>
    </row>
    <row r="32" spans="1:16" ht="15">
      <c r="A32" s="254">
        <v>22</v>
      </c>
      <c r="B32" s="343" t="s">
        <v>43</v>
      </c>
      <c r="C32" s="435" t="s">
        <v>59</v>
      </c>
      <c r="D32" s="436">
        <v>44371</v>
      </c>
      <c r="E32" s="288">
        <v>2290</v>
      </c>
      <c r="F32" s="288">
        <v>2276.85</v>
      </c>
      <c r="G32" s="289">
        <v>2254.1499999999996</v>
      </c>
      <c r="H32" s="289">
        <v>2218.2999999999997</v>
      </c>
      <c r="I32" s="289">
        <v>2195.5999999999995</v>
      </c>
      <c r="J32" s="289">
        <v>2312.6999999999998</v>
      </c>
      <c r="K32" s="289">
        <v>2335.3999999999996</v>
      </c>
      <c r="L32" s="289">
        <v>2371.25</v>
      </c>
      <c r="M32" s="276">
        <v>2299.5500000000002</v>
      </c>
      <c r="N32" s="276">
        <v>2241</v>
      </c>
      <c r="O32" s="291">
        <v>1147600</v>
      </c>
      <c r="P32" s="292">
        <v>-4.9055352999668546E-2</v>
      </c>
    </row>
    <row r="33" spans="1:16" ht="15">
      <c r="A33" s="254">
        <v>23</v>
      </c>
      <c r="B33" s="343" t="s">
        <v>53</v>
      </c>
      <c r="C33" s="435" t="s">
        <v>229</v>
      </c>
      <c r="D33" s="436">
        <v>44371</v>
      </c>
      <c r="E33" s="288">
        <v>316.7</v>
      </c>
      <c r="F33" s="288">
        <v>315.91666666666669</v>
      </c>
      <c r="G33" s="289">
        <v>310.78333333333336</v>
      </c>
      <c r="H33" s="289">
        <v>304.86666666666667</v>
      </c>
      <c r="I33" s="289">
        <v>299.73333333333335</v>
      </c>
      <c r="J33" s="289">
        <v>321.83333333333337</v>
      </c>
      <c r="K33" s="289">
        <v>326.9666666666667</v>
      </c>
      <c r="L33" s="289">
        <v>332.88333333333338</v>
      </c>
      <c r="M33" s="276">
        <v>321.05</v>
      </c>
      <c r="N33" s="276">
        <v>310</v>
      </c>
      <c r="O33" s="291">
        <v>17443800</v>
      </c>
      <c r="P33" s="292">
        <v>-3.2911652782063147E-3</v>
      </c>
    </row>
    <row r="34" spans="1:16" ht="15">
      <c r="A34" s="254">
        <v>24</v>
      </c>
      <c r="B34" s="343" t="s">
        <v>53</v>
      </c>
      <c r="C34" s="435" t="s">
        <v>60</v>
      </c>
      <c r="D34" s="436">
        <v>44371</v>
      </c>
      <c r="E34" s="288">
        <v>80.150000000000006</v>
      </c>
      <c r="F34" s="288">
        <v>79.933333333333337</v>
      </c>
      <c r="G34" s="289">
        <v>77.166666666666671</v>
      </c>
      <c r="H34" s="289">
        <v>74.183333333333337</v>
      </c>
      <c r="I34" s="289">
        <v>71.416666666666671</v>
      </c>
      <c r="J34" s="289">
        <v>82.916666666666671</v>
      </c>
      <c r="K34" s="289">
        <v>85.683333333333323</v>
      </c>
      <c r="L34" s="289">
        <v>88.666666666666671</v>
      </c>
      <c r="M34" s="276">
        <v>82.7</v>
      </c>
      <c r="N34" s="276">
        <v>76.95</v>
      </c>
      <c r="O34" s="291">
        <v>165707100</v>
      </c>
      <c r="P34" s="292">
        <v>-3.1324806784761641E-2</v>
      </c>
    </row>
    <row r="35" spans="1:16" ht="15">
      <c r="A35" s="254">
        <v>25</v>
      </c>
      <c r="B35" s="343" t="s">
        <v>49</v>
      </c>
      <c r="C35" s="435" t="s">
        <v>62</v>
      </c>
      <c r="D35" s="436">
        <v>44371</v>
      </c>
      <c r="E35" s="288">
        <v>1649.7</v>
      </c>
      <c r="F35" s="288">
        <v>1655.5333333333335</v>
      </c>
      <c r="G35" s="289">
        <v>1629.166666666667</v>
      </c>
      <c r="H35" s="289">
        <v>1608.6333333333334</v>
      </c>
      <c r="I35" s="289">
        <v>1582.2666666666669</v>
      </c>
      <c r="J35" s="289">
        <v>1676.0666666666671</v>
      </c>
      <c r="K35" s="289">
        <v>1702.4333333333334</v>
      </c>
      <c r="L35" s="289">
        <v>1722.9666666666672</v>
      </c>
      <c r="M35" s="276">
        <v>1681.9</v>
      </c>
      <c r="N35" s="276">
        <v>1635</v>
      </c>
      <c r="O35" s="291">
        <v>1128600</v>
      </c>
      <c r="P35" s="292">
        <v>-0.10627177700348432</v>
      </c>
    </row>
    <row r="36" spans="1:16" ht="15">
      <c r="A36" s="254">
        <v>26</v>
      </c>
      <c r="B36" s="343" t="s">
        <v>63</v>
      </c>
      <c r="C36" s="435" t="s">
        <v>64</v>
      </c>
      <c r="D36" s="436">
        <v>44371</v>
      </c>
      <c r="E36" s="288">
        <v>146.4</v>
      </c>
      <c r="F36" s="288">
        <v>144.68333333333334</v>
      </c>
      <c r="G36" s="289">
        <v>142.16666666666669</v>
      </c>
      <c r="H36" s="289">
        <v>137.93333333333334</v>
      </c>
      <c r="I36" s="289">
        <v>135.41666666666669</v>
      </c>
      <c r="J36" s="289">
        <v>148.91666666666669</v>
      </c>
      <c r="K36" s="289">
        <v>151.43333333333334</v>
      </c>
      <c r="L36" s="289">
        <v>155.66666666666669</v>
      </c>
      <c r="M36" s="276">
        <v>147.19999999999999</v>
      </c>
      <c r="N36" s="276">
        <v>140.44999999999999</v>
      </c>
      <c r="O36" s="291">
        <v>31456400</v>
      </c>
      <c r="P36" s="292">
        <v>-3.486067389530139E-2</v>
      </c>
    </row>
    <row r="37" spans="1:16" ht="15">
      <c r="A37" s="254">
        <v>27</v>
      </c>
      <c r="B37" s="343" t="s">
        <v>49</v>
      </c>
      <c r="C37" s="435" t="s">
        <v>65</v>
      </c>
      <c r="D37" s="436">
        <v>44371</v>
      </c>
      <c r="E37" s="288">
        <v>825.75</v>
      </c>
      <c r="F37" s="288">
        <v>825.08333333333337</v>
      </c>
      <c r="G37" s="289">
        <v>814.66666666666674</v>
      </c>
      <c r="H37" s="289">
        <v>803.58333333333337</v>
      </c>
      <c r="I37" s="289">
        <v>793.16666666666674</v>
      </c>
      <c r="J37" s="289">
        <v>836.16666666666674</v>
      </c>
      <c r="K37" s="289">
        <v>846.58333333333348</v>
      </c>
      <c r="L37" s="289">
        <v>857.66666666666674</v>
      </c>
      <c r="M37" s="276">
        <v>835.5</v>
      </c>
      <c r="N37" s="276">
        <v>814</v>
      </c>
      <c r="O37" s="291">
        <v>3492500</v>
      </c>
      <c r="P37" s="292">
        <v>-1.3055641902393535E-2</v>
      </c>
    </row>
    <row r="38" spans="1:16" ht="15">
      <c r="A38" s="254">
        <v>28</v>
      </c>
      <c r="B38" s="343" t="s">
        <v>43</v>
      </c>
      <c r="C38" s="435" t="s">
        <v>66</v>
      </c>
      <c r="D38" s="436">
        <v>44371</v>
      </c>
      <c r="E38" s="288">
        <v>726.3</v>
      </c>
      <c r="F38" s="288">
        <v>722.36666666666679</v>
      </c>
      <c r="G38" s="289">
        <v>712.13333333333355</v>
      </c>
      <c r="H38" s="289">
        <v>697.96666666666681</v>
      </c>
      <c r="I38" s="289">
        <v>687.73333333333358</v>
      </c>
      <c r="J38" s="289">
        <v>736.53333333333353</v>
      </c>
      <c r="K38" s="289">
        <v>746.76666666666665</v>
      </c>
      <c r="L38" s="289">
        <v>760.93333333333351</v>
      </c>
      <c r="M38" s="276">
        <v>732.6</v>
      </c>
      <c r="N38" s="276">
        <v>708.2</v>
      </c>
      <c r="O38" s="291">
        <v>7681500</v>
      </c>
      <c r="P38" s="292">
        <v>-9.4909862142099677E-2</v>
      </c>
    </row>
    <row r="39" spans="1:16" ht="15">
      <c r="A39" s="254">
        <v>29</v>
      </c>
      <c r="B39" s="343" t="s">
        <v>67</v>
      </c>
      <c r="C39" s="435" t="s">
        <v>68</v>
      </c>
      <c r="D39" s="436">
        <v>44371</v>
      </c>
      <c r="E39" s="288">
        <v>538.70000000000005</v>
      </c>
      <c r="F39" s="288">
        <v>533.01666666666677</v>
      </c>
      <c r="G39" s="289">
        <v>524.28333333333353</v>
      </c>
      <c r="H39" s="289">
        <v>509.86666666666679</v>
      </c>
      <c r="I39" s="289">
        <v>501.13333333333355</v>
      </c>
      <c r="J39" s="289">
        <v>547.43333333333351</v>
      </c>
      <c r="K39" s="289">
        <v>556.16666666666686</v>
      </c>
      <c r="L39" s="289">
        <v>570.58333333333348</v>
      </c>
      <c r="M39" s="276">
        <v>541.75</v>
      </c>
      <c r="N39" s="276">
        <v>518.6</v>
      </c>
      <c r="O39" s="291">
        <v>111800400</v>
      </c>
      <c r="P39" s="292">
        <v>5.7782292308460863E-3</v>
      </c>
    </row>
    <row r="40" spans="1:16" ht="15">
      <c r="A40" s="254">
        <v>30</v>
      </c>
      <c r="B40" s="343" t="s">
        <v>63</v>
      </c>
      <c r="C40" s="435" t="s">
        <v>69</v>
      </c>
      <c r="D40" s="436">
        <v>44371</v>
      </c>
      <c r="E40" s="288">
        <v>64.2</v>
      </c>
      <c r="F40" s="288">
        <v>63.483333333333327</v>
      </c>
      <c r="G40" s="289">
        <v>59.966666666666654</v>
      </c>
      <c r="H40" s="289">
        <v>55.733333333333327</v>
      </c>
      <c r="I40" s="289">
        <v>52.216666666666654</v>
      </c>
      <c r="J40" s="289">
        <v>67.716666666666654</v>
      </c>
      <c r="K40" s="289">
        <v>71.23333333333332</v>
      </c>
      <c r="L40" s="289">
        <v>75.466666666666654</v>
      </c>
      <c r="M40" s="276">
        <v>67</v>
      </c>
      <c r="N40" s="276">
        <v>59.25</v>
      </c>
      <c r="O40" s="291">
        <v>95991000</v>
      </c>
      <c r="P40" s="292">
        <v>-8.6530775379696237E-2</v>
      </c>
    </row>
    <row r="41" spans="1:16" ht="15">
      <c r="A41" s="254">
        <v>31</v>
      </c>
      <c r="B41" s="343" t="s">
        <v>51</v>
      </c>
      <c r="C41" s="435" t="s">
        <v>70</v>
      </c>
      <c r="D41" s="436">
        <v>44371</v>
      </c>
      <c r="E41" s="288">
        <v>398.85</v>
      </c>
      <c r="F41" s="288">
        <v>396.68333333333334</v>
      </c>
      <c r="G41" s="289">
        <v>391.36666666666667</v>
      </c>
      <c r="H41" s="289">
        <v>383.88333333333333</v>
      </c>
      <c r="I41" s="289">
        <v>378.56666666666666</v>
      </c>
      <c r="J41" s="289">
        <v>404.16666666666669</v>
      </c>
      <c r="K41" s="289">
        <v>409.48333333333341</v>
      </c>
      <c r="L41" s="289">
        <v>416.9666666666667</v>
      </c>
      <c r="M41" s="276">
        <v>402</v>
      </c>
      <c r="N41" s="276">
        <v>389.2</v>
      </c>
      <c r="O41" s="291">
        <v>14713100</v>
      </c>
      <c r="P41" s="292">
        <v>-5.1171759121922275E-2</v>
      </c>
    </row>
    <row r="42" spans="1:16" ht="15">
      <c r="A42" s="254">
        <v>32</v>
      </c>
      <c r="B42" s="343" t="s">
        <v>43</v>
      </c>
      <c r="C42" s="435" t="s">
        <v>71</v>
      </c>
      <c r="D42" s="436">
        <v>44371</v>
      </c>
      <c r="E42" s="288">
        <v>15234.7</v>
      </c>
      <c r="F42" s="288">
        <v>15265.85</v>
      </c>
      <c r="G42" s="289">
        <v>15018.95</v>
      </c>
      <c r="H42" s="289">
        <v>14803.2</v>
      </c>
      <c r="I42" s="289">
        <v>14556.300000000001</v>
      </c>
      <c r="J42" s="289">
        <v>15481.6</v>
      </c>
      <c r="K42" s="289">
        <v>15728.499999999998</v>
      </c>
      <c r="L42" s="289">
        <v>15944.25</v>
      </c>
      <c r="M42" s="276">
        <v>15512.75</v>
      </c>
      <c r="N42" s="276">
        <v>15050.1</v>
      </c>
      <c r="O42" s="291">
        <v>107550</v>
      </c>
      <c r="P42" s="292">
        <v>4.0135396518375242E-2</v>
      </c>
    </row>
    <row r="43" spans="1:16" ht="15">
      <c r="A43" s="254">
        <v>33</v>
      </c>
      <c r="B43" s="343" t="s">
        <v>72</v>
      </c>
      <c r="C43" s="435" t="s">
        <v>73</v>
      </c>
      <c r="D43" s="436">
        <v>44371</v>
      </c>
      <c r="E43" s="288">
        <v>472.8</v>
      </c>
      <c r="F43" s="288">
        <v>473.4666666666667</v>
      </c>
      <c r="G43" s="289">
        <v>466.28333333333342</v>
      </c>
      <c r="H43" s="289">
        <v>459.76666666666671</v>
      </c>
      <c r="I43" s="289">
        <v>452.58333333333343</v>
      </c>
      <c r="J43" s="289">
        <v>479.98333333333341</v>
      </c>
      <c r="K43" s="289">
        <v>487.16666666666669</v>
      </c>
      <c r="L43" s="289">
        <v>493.68333333333339</v>
      </c>
      <c r="M43" s="276">
        <v>480.65</v>
      </c>
      <c r="N43" s="276">
        <v>466.95</v>
      </c>
      <c r="O43" s="291">
        <v>35211600</v>
      </c>
      <c r="P43" s="292">
        <v>1.1258955987717503E-3</v>
      </c>
    </row>
    <row r="44" spans="1:16" ht="15">
      <c r="A44" s="254">
        <v>34</v>
      </c>
      <c r="B44" s="343" t="s">
        <v>49</v>
      </c>
      <c r="C44" s="435" t="s">
        <v>74</v>
      </c>
      <c r="D44" s="436">
        <v>44371</v>
      </c>
      <c r="E44" s="288">
        <v>3623.1</v>
      </c>
      <c r="F44" s="288">
        <v>3634.5</v>
      </c>
      <c r="G44" s="289">
        <v>3593.05</v>
      </c>
      <c r="H44" s="289">
        <v>3563</v>
      </c>
      <c r="I44" s="289">
        <v>3521.55</v>
      </c>
      <c r="J44" s="289">
        <v>3664.55</v>
      </c>
      <c r="K44" s="289">
        <v>3706</v>
      </c>
      <c r="L44" s="289">
        <v>3736.05</v>
      </c>
      <c r="M44" s="276">
        <v>3675.95</v>
      </c>
      <c r="N44" s="276">
        <v>3604.45</v>
      </c>
      <c r="O44" s="291">
        <v>1837000</v>
      </c>
      <c r="P44" s="292">
        <v>1.3908819958052765E-2</v>
      </c>
    </row>
    <row r="45" spans="1:16" ht="15">
      <c r="A45" s="254">
        <v>35</v>
      </c>
      <c r="B45" s="343" t="s">
        <v>51</v>
      </c>
      <c r="C45" s="435" t="s">
        <v>75</v>
      </c>
      <c r="D45" s="436">
        <v>44371</v>
      </c>
      <c r="E45" s="288">
        <v>620.79999999999995</v>
      </c>
      <c r="F45" s="288">
        <v>617.4666666666667</v>
      </c>
      <c r="G45" s="289">
        <v>607.73333333333335</v>
      </c>
      <c r="H45" s="289">
        <v>594.66666666666663</v>
      </c>
      <c r="I45" s="289">
        <v>584.93333333333328</v>
      </c>
      <c r="J45" s="289">
        <v>630.53333333333342</v>
      </c>
      <c r="K45" s="289">
        <v>640.26666666666677</v>
      </c>
      <c r="L45" s="289">
        <v>653.33333333333348</v>
      </c>
      <c r="M45" s="276">
        <v>627.20000000000005</v>
      </c>
      <c r="N45" s="276">
        <v>604.4</v>
      </c>
      <c r="O45" s="291">
        <v>26129400</v>
      </c>
      <c r="P45" s="292">
        <v>1.721479958890031E-2</v>
      </c>
    </row>
    <row r="46" spans="1:16" ht="15">
      <c r="A46" s="254">
        <v>36</v>
      </c>
      <c r="B46" s="343" t="s">
        <v>53</v>
      </c>
      <c r="C46" s="435" t="s">
        <v>76</v>
      </c>
      <c r="D46" s="436">
        <v>44371</v>
      </c>
      <c r="E46" s="288">
        <v>148.30000000000001</v>
      </c>
      <c r="F46" s="288">
        <v>147</v>
      </c>
      <c r="G46" s="289">
        <v>142.80000000000001</v>
      </c>
      <c r="H46" s="289">
        <v>137.30000000000001</v>
      </c>
      <c r="I46" s="289">
        <v>133.10000000000002</v>
      </c>
      <c r="J46" s="289">
        <v>152.5</v>
      </c>
      <c r="K46" s="289">
        <v>156.69999999999999</v>
      </c>
      <c r="L46" s="289">
        <v>162.19999999999999</v>
      </c>
      <c r="M46" s="276">
        <v>151.19999999999999</v>
      </c>
      <c r="N46" s="276">
        <v>141.5</v>
      </c>
      <c r="O46" s="291">
        <v>51332400</v>
      </c>
      <c r="P46" s="292">
        <v>-1.8887398080297244E-2</v>
      </c>
    </row>
    <row r="47" spans="1:16" ht="15">
      <c r="A47" s="254">
        <v>37</v>
      </c>
      <c r="B47" s="343" t="s">
        <v>56</v>
      </c>
      <c r="C47" s="435" t="s">
        <v>81</v>
      </c>
      <c r="D47" s="436">
        <v>44371</v>
      </c>
      <c r="E47" s="288">
        <v>539.35</v>
      </c>
      <c r="F47" s="288">
        <v>536.98333333333323</v>
      </c>
      <c r="G47" s="289">
        <v>520.96666666666647</v>
      </c>
      <c r="H47" s="289">
        <v>502.58333333333326</v>
      </c>
      <c r="I47" s="289">
        <v>486.56666666666649</v>
      </c>
      <c r="J47" s="289">
        <v>555.36666666666645</v>
      </c>
      <c r="K47" s="289">
        <v>571.3833333333331</v>
      </c>
      <c r="L47" s="289">
        <v>589.76666666666642</v>
      </c>
      <c r="M47" s="276">
        <v>553</v>
      </c>
      <c r="N47" s="276">
        <v>518.6</v>
      </c>
      <c r="O47" s="291">
        <v>8450000</v>
      </c>
      <c r="P47" s="292">
        <v>1.2127564006587812E-2</v>
      </c>
    </row>
    <row r="48" spans="1:16" ht="15">
      <c r="A48" s="254">
        <v>38</v>
      </c>
      <c r="B48" s="362" t="s">
        <v>51</v>
      </c>
      <c r="C48" s="435" t="s">
        <v>82</v>
      </c>
      <c r="D48" s="436">
        <v>44371</v>
      </c>
      <c r="E48" s="288">
        <v>959.7</v>
      </c>
      <c r="F48" s="288">
        <v>956.7166666666667</v>
      </c>
      <c r="G48" s="289">
        <v>948.33333333333337</v>
      </c>
      <c r="H48" s="289">
        <v>936.9666666666667</v>
      </c>
      <c r="I48" s="289">
        <v>928.58333333333337</v>
      </c>
      <c r="J48" s="289">
        <v>968.08333333333337</v>
      </c>
      <c r="K48" s="289">
        <v>976.46666666666658</v>
      </c>
      <c r="L48" s="289">
        <v>987.83333333333337</v>
      </c>
      <c r="M48" s="276">
        <v>965.1</v>
      </c>
      <c r="N48" s="276">
        <v>945.35</v>
      </c>
      <c r="O48" s="291">
        <v>9652500</v>
      </c>
      <c r="P48" s="292">
        <v>-1.0762814475985471E-3</v>
      </c>
    </row>
    <row r="49" spans="1:16" ht="15">
      <c r="A49" s="254">
        <v>39</v>
      </c>
      <c r="B49" s="343" t="s">
        <v>39</v>
      </c>
      <c r="C49" s="435" t="s">
        <v>83</v>
      </c>
      <c r="D49" s="436">
        <v>44371</v>
      </c>
      <c r="E49" s="288">
        <v>146.65</v>
      </c>
      <c r="F49" s="288">
        <v>148.4</v>
      </c>
      <c r="G49" s="289">
        <v>143.25</v>
      </c>
      <c r="H49" s="289">
        <v>139.85</v>
      </c>
      <c r="I49" s="289">
        <v>134.69999999999999</v>
      </c>
      <c r="J49" s="289">
        <v>151.80000000000001</v>
      </c>
      <c r="K49" s="289">
        <v>156.95000000000005</v>
      </c>
      <c r="L49" s="289">
        <v>160.35000000000002</v>
      </c>
      <c r="M49" s="276">
        <v>153.55000000000001</v>
      </c>
      <c r="N49" s="276">
        <v>145</v>
      </c>
      <c r="O49" s="291">
        <v>67880400</v>
      </c>
      <c r="P49" s="292">
        <v>8.7910608508346796E-2</v>
      </c>
    </row>
    <row r="50" spans="1:16" ht="15">
      <c r="A50" s="254">
        <v>40</v>
      </c>
      <c r="B50" s="343" t="s">
        <v>106</v>
      </c>
      <c r="C50" s="435" t="s">
        <v>820</v>
      </c>
      <c r="D50" s="436">
        <v>44371</v>
      </c>
      <c r="E50" s="288">
        <v>3977.05</v>
      </c>
      <c r="F50" s="288">
        <v>3970.65</v>
      </c>
      <c r="G50" s="289">
        <v>3886.4500000000003</v>
      </c>
      <c r="H50" s="289">
        <v>3795.8500000000004</v>
      </c>
      <c r="I50" s="289">
        <v>3711.6500000000005</v>
      </c>
      <c r="J50" s="289">
        <v>4061.25</v>
      </c>
      <c r="K50" s="289">
        <v>4145.45</v>
      </c>
      <c r="L50" s="289">
        <v>4236.0499999999993</v>
      </c>
      <c r="M50" s="276">
        <v>4054.85</v>
      </c>
      <c r="N50" s="276">
        <v>3880.05</v>
      </c>
      <c r="O50" s="291">
        <v>735500</v>
      </c>
      <c r="P50" s="292">
        <v>-2.4075141568614153E-3</v>
      </c>
    </row>
    <row r="51" spans="1:16" ht="15">
      <c r="A51" s="254">
        <v>41</v>
      </c>
      <c r="B51" s="343" t="s">
        <v>49</v>
      </c>
      <c r="C51" s="435" t="s">
        <v>84</v>
      </c>
      <c r="D51" s="436">
        <v>44371</v>
      </c>
      <c r="E51" s="288">
        <v>1691</v>
      </c>
      <c r="F51" s="288">
        <v>1699.5833333333333</v>
      </c>
      <c r="G51" s="289">
        <v>1673.1666666666665</v>
      </c>
      <c r="H51" s="289">
        <v>1655.3333333333333</v>
      </c>
      <c r="I51" s="289">
        <v>1628.9166666666665</v>
      </c>
      <c r="J51" s="289">
        <v>1717.4166666666665</v>
      </c>
      <c r="K51" s="289">
        <v>1743.833333333333</v>
      </c>
      <c r="L51" s="289">
        <v>1761.6666666666665</v>
      </c>
      <c r="M51" s="276">
        <v>1726</v>
      </c>
      <c r="N51" s="276">
        <v>1681.75</v>
      </c>
      <c r="O51" s="291">
        <v>2485350</v>
      </c>
      <c r="P51" s="292">
        <v>-1.0589382750452835E-2</v>
      </c>
    </row>
    <row r="52" spans="1:16" ht="15">
      <c r="A52" s="254">
        <v>42</v>
      </c>
      <c r="B52" s="343" t="s">
        <v>39</v>
      </c>
      <c r="C52" s="435" t="s">
        <v>85</v>
      </c>
      <c r="D52" s="436">
        <v>44371</v>
      </c>
      <c r="E52" s="288">
        <v>687.9</v>
      </c>
      <c r="F52" s="288">
        <v>682.05000000000007</v>
      </c>
      <c r="G52" s="289">
        <v>673.85000000000014</v>
      </c>
      <c r="H52" s="289">
        <v>659.80000000000007</v>
      </c>
      <c r="I52" s="289">
        <v>651.60000000000014</v>
      </c>
      <c r="J52" s="289">
        <v>696.10000000000014</v>
      </c>
      <c r="K52" s="289">
        <v>704.30000000000018</v>
      </c>
      <c r="L52" s="289">
        <v>718.35000000000014</v>
      </c>
      <c r="M52" s="276">
        <v>690.25</v>
      </c>
      <c r="N52" s="276">
        <v>668</v>
      </c>
      <c r="O52" s="291">
        <v>7336722</v>
      </c>
      <c r="P52" s="292">
        <v>-5.7051024507834475E-2</v>
      </c>
    </row>
    <row r="53" spans="1:16" ht="15">
      <c r="A53" s="254">
        <v>43</v>
      </c>
      <c r="B53" s="343" t="s">
        <v>53</v>
      </c>
      <c r="C53" s="435" t="s">
        <v>231</v>
      </c>
      <c r="D53" s="436">
        <v>44371</v>
      </c>
      <c r="E53" s="288">
        <v>164.45</v>
      </c>
      <c r="F53" s="288">
        <v>163.95</v>
      </c>
      <c r="G53" s="289">
        <v>161.29999999999998</v>
      </c>
      <c r="H53" s="289">
        <v>158.15</v>
      </c>
      <c r="I53" s="289">
        <v>155.5</v>
      </c>
      <c r="J53" s="289">
        <v>167.09999999999997</v>
      </c>
      <c r="K53" s="289">
        <v>169.74999999999994</v>
      </c>
      <c r="L53" s="289">
        <v>172.89999999999995</v>
      </c>
      <c r="M53" s="276">
        <v>166.6</v>
      </c>
      <c r="N53" s="276">
        <v>160.80000000000001</v>
      </c>
      <c r="O53" s="291">
        <v>10471800</v>
      </c>
      <c r="P53" s="292">
        <v>-1.0834553440702782E-2</v>
      </c>
    </row>
    <row r="54" spans="1:16" ht="15">
      <c r="A54" s="254">
        <v>44</v>
      </c>
      <c r="B54" s="343" t="s">
        <v>63</v>
      </c>
      <c r="C54" s="435" t="s">
        <v>86</v>
      </c>
      <c r="D54" s="436">
        <v>44371</v>
      </c>
      <c r="E54" s="288">
        <v>832.25</v>
      </c>
      <c r="F54" s="288">
        <v>830.7166666666667</v>
      </c>
      <c r="G54" s="289">
        <v>817.43333333333339</v>
      </c>
      <c r="H54" s="289">
        <v>802.61666666666667</v>
      </c>
      <c r="I54" s="289">
        <v>789.33333333333337</v>
      </c>
      <c r="J54" s="289">
        <v>845.53333333333342</v>
      </c>
      <c r="K54" s="289">
        <v>858.81666666666672</v>
      </c>
      <c r="L54" s="289">
        <v>873.63333333333344</v>
      </c>
      <c r="M54" s="276">
        <v>844</v>
      </c>
      <c r="N54" s="276">
        <v>815.9</v>
      </c>
      <c r="O54" s="291">
        <v>2847000</v>
      </c>
      <c r="P54" s="292">
        <v>-4.8716920609462713E-2</v>
      </c>
    </row>
    <row r="55" spans="1:16" ht="15">
      <c r="A55" s="254">
        <v>45</v>
      </c>
      <c r="B55" s="343" t="s">
        <v>49</v>
      </c>
      <c r="C55" s="435" t="s">
        <v>87</v>
      </c>
      <c r="D55" s="436">
        <v>44371</v>
      </c>
      <c r="E55" s="288">
        <v>578.35</v>
      </c>
      <c r="F55" s="288">
        <v>577.69999999999993</v>
      </c>
      <c r="G55" s="289">
        <v>574.14999999999986</v>
      </c>
      <c r="H55" s="289">
        <v>569.94999999999993</v>
      </c>
      <c r="I55" s="289">
        <v>566.39999999999986</v>
      </c>
      <c r="J55" s="289">
        <v>581.89999999999986</v>
      </c>
      <c r="K55" s="289">
        <v>585.44999999999982</v>
      </c>
      <c r="L55" s="289">
        <v>589.64999999999986</v>
      </c>
      <c r="M55" s="276">
        <v>581.25</v>
      </c>
      <c r="N55" s="276">
        <v>573.5</v>
      </c>
      <c r="O55" s="291">
        <v>8366250</v>
      </c>
      <c r="P55" s="292">
        <v>-8.8849400266548199E-3</v>
      </c>
    </row>
    <row r="56" spans="1:16" ht="15">
      <c r="A56" s="254">
        <v>46</v>
      </c>
      <c r="B56" s="343" t="s">
        <v>835</v>
      </c>
      <c r="C56" s="435" t="s">
        <v>342</v>
      </c>
      <c r="D56" s="436">
        <v>44371</v>
      </c>
      <c r="E56" s="288">
        <v>1753.25</v>
      </c>
      <c r="F56" s="288">
        <v>1752.1666666666667</v>
      </c>
      <c r="G56" s="289">
        <v>1712.3333333333335</v>
      </c>
      <c r="H56" s="289">
        <v>1671.4166666666667</v>
      </c>
      <c r="I56" s="289">
        <v>1631.5833333333335</v>
      </c>
      <c r="J56" s="289">
        <v>1793.0833333333335</v>
      </c>
      <c r="K56" s="289">
        <v>1832.916666666667</v>
      </c>
      <c r="L56" s="289">
        <v>1873.8333333333335</v>
      </c>
      <c r="M56" s="276">
        <v>1792</v>
      </c>
      <c r="N56" s="276">
        <v>1711.25</v>
      </c>
      <c r="O56" s="291">
        <v>2990000</v>
      </c>
      <c r="P56" s="292">
        <v>-2.3354564755838639E-2</v>
      </c>
    </row>
    <row r="57" spans="1:16" ht="15">
      <c r="A57" s="254">
        <v>47</v>
      </c>
      <c r="B57" s="343" t="s">
        <v>51</v>
      </c>
      <c r="C57" s="435" t="s">
        <v>90</v>
      </c>
      <c r="D57" s="436">
        <v>44371</v>
      </c>
      <c r="E57" s="288">
        <v>4210.8500000000004</v>
      </c>
      <c r="F57" s="288">
        <v>4245.2</v>
      </c>
      <c r="G57" s="289">
        <v>4125.8999999999996</v>
      </c>
      <c r="H57" s="289">
        <v>4040.95</v>
      </c>
      <c r="I57" s="289">
        <v>3921.6499999999996</v>
      </c>
      <c r="J57" s="289">
        <v>4330.1499999999996</v>
      </c>
      <c r="K57" s="289">
        <v>4449.4500000000007</v>
      </c>
      <c r="L57" s="289">
        <v>4534.3999999999996</v>
      </c>
      <c r="M57" s="276">
        <v>4364.5</v>
      </c>
      <c r="N57" s="276">
        <v>4160.25</v>
      </c>
      <c r="O57" s="291">
        <v>2544600</v>
      </c>
      <c r="P57" s="292">
        <v>0.16096359156857379</v>
      </c>
    </row>
    <row r="58" spans="1:16" ht="15">
      <c r="A58" s="254">
        <v>48</v>
      </c>
      <c r="B58" s="343" t="s">
        <v>91</v>
      </c>
      <c r="C58" s="435" t="s">
        <v>92</v>
      </c>
      <c r="D58" s="436">
        <v>44371</v>
      </c>
      <c r="E58" s="288">
        <v>295</v>
      </c>
      <c r="F58" s="288">
        <v>292.33333333333331</v>
      </c>
      <c r="G58" s="289">
        <v>285.41666666666663</v>
      </c>
      <c r="H58" s="289">
        <v>275.83333333333331</v>
      </c>
      <c r="I58" s="289">
        <v>268.91666666666663</v>
      </c>
      <c r="J58" s="289">
        <v>301.91666666666663</v>
      </c>
      <c r="K58" s="289">
        <v>308.83333333333326</v>
      </c>
      <c r="L58" s="289">
        <v>318.41666666666663</v>
      </c>
      <c r="M58" s="276">
        <v>299.25</v>
      </c>
      <c r="N58" s="276">
        <v>282.75</v>
      </c>
      <c r="O58" s="291">
        <v>36065700</v>
      </c>
      <c r="P58" s="292">
        <v>-1.3093733068448618E-2</v>
      </c>
    </row>
    <row r="59" spans="1:16" ht="15">
      <c r="A59" s="254">
        <v>49</v>
      </c>
      <c r="B59" s="343" t="s">
        <v>51</v>
      </c>
      <c r="C59" s="435" t="s">
        <v>93</v>
      </c>
      <c r="D59" s="436">
        <v>44371</v>
      </c>
      <c r="E59" s="288">
        <v>5285.95</v>
      </c>
      <c r="F59" s="288">
        <v>5291.25</v>
      </c>
      <c r="G59" s="289">
        <v>5232.7</v>
      </c>
      <c r="H59" s="289">
        <v>5179.45</v>
      </c>
      <c r="I59" s="289">
        <v>5120.8999999999996</v>
      </c>
      <c r="J59" s="289">
        <v>5344.5</v>
      </c>
      <c r="K59" s="289">
        <v>5403.0499999999993</v>
      </c>
      <c r="L59" s="289">
        <v>5456.3</v>
      </c>
      <c r="M59" s="276">
        <v>5349.8</v>
      </c>
      <c r="N59" s="276">
        <v>5238</v>
      </c>
      <c r="O59" s="291">
        <v>2510125</v>
      </c>
      <c r="P59" s="292">
        <v>-3.3265934912382056E-2</v>
      </c>
    </row>
    <row r="60" spans="1:16" ht="15">
      <c r="A60" s="254">
        <v>50</v>
      </c>
      <c r="B60" s="343" t="s">
        <v>43</v>
      </c>
      <c r="C60" s="435" t="s">
        <v>94</v>
      </c>
      <c r="D60" s="436">
        <v>44371</v>
      </c>
      <c r="E60" s="288">
        <v>2711.35</v>
      </c>
      <c r="F60" s="288">
        <v>2693.9666666666667</v>
      </c>
      <c r="G60" s="289">
        <v>2668.9833333333336</v>
      </c>
      <c r="H60" s="289">
        <v>2626.6166666666668</v>
      </c>
      <c r="I60" s="289">
        <v>2601.6333333333337</v>
      </c>
      <c r="J60" s="289">
        <v>2736.3333333333335</v>
      </c>
      <c r="K60" s="289">
        <v>2761.3166666666662</v>
      </c>
      <c r="L60" s="289">
        <v>2803.6833333333334</v>
      </c>
      <c r="M60" s="276">
        <v>2718.95</v>
      </c>
      <c r="N60" s="276">
        <v>2651.6</v>
      </c>
      <c r="O60" s="291">
        <v>1936550</v>
      </c>
      <c r="P60" s="292">
        <v>-3.0318962495618648E-2</v>
      </c>
    </row>
    <row r="61" spans="1:16" ht="15">
      <c r="A61" s="254">
        <v>51</v>
      </c>
      <c r="B61" s="343" t="s">
        <v>43</v>
      </c>
      <c r="C61" s="435" t="s">
        <v>96</v>
      </c>
      <c r="D61" s="436">
        <v>44371</v>
      </c>
      <c r="E61" s="288">
        <v>1169.95</v>
      </c>
      <c r="F61" s="288">
        <v>1155.3166666666666</v>
      </c>
      <c r="G61" s="289">
        <v>1135.6333333333332</v>
      </c>
      <c r="H61" s="289">
        <v>1101.3166666666666</v>
      </c>
      <c r="I61" s="289">
        <v>1081.6333333333332</v>
      </c>
      <c r="J61" s="289">
        <v>1189.6333333333332</v>
      </c>
      <c r="K61" s="289">
        <v>1209.3166666666666</v>
      </c>
      <c r="L61" s="289">
        <v>1243.6333333333332</v>
      </c>
      <c r="M61" s="276">
        <v>1175</v>
      </c>
      <c r="N61" s="276">
        <v>1121</v>
      </c>
      <c r="O61" s="291">
        <v>5575350</v>
      </c>
      <c r="P61" s="292">
        <v>-4.8794219761659006E-2</v>
      </c>
    </row>
    <row r="62" spans="1:16" ht="15">
      <c r="A62" s="254">
        <v>52</v>
      </c>
      <c r="B62" s="343" t="s">
        <v>43</v>
      </c>
      <c r="C62" s="435" t="s">
        <v>97</v>
      </c>
      <c r="D62" s="436">
        <v>44371</v>
      </c>
      <c r="E62" s="288">
        <v>185.5</v>
      </c>
      <c r="F62" s="288">
        <v>185.25</v>
      </c>
      <c r="G62" s="289">
        <v>182</v>
      </c>
      <c r="H62" s="289">
        <v>178.5</v>
      </c>
      <c r="I62" s="289">
        <v>175.25</v>
      </c>
      <c r="J62" s="289">
        <v>188.75</v>
      </c>
      <c r="K62" s="289">
        <v>192</v>
      </c>
      <c r="L62" s="289">
        <v>195.5</v>
      </c>
      <c r="M62" s="276">
        <v>188.5</v>
      </c>
      <c r="N62" s="276">
        <v>181.75</v>
      </c>
      <c r="O62" s="291">
        <v>13932000</v>
      </c>
      <c r="P62" s="292">
        <v>-4.7501845926655184E-2</v>
      </c>
    </row>
    <row r="63" spans="1:16" ht="15">
      <c r="A63" s="254">
        <v>53</v>
      </c>
      <c r="B63" s="343" t="s">
        <v>53</v>
      </c>
      <c r="C63" s="435" t="s">
        <v>98</v>
      </c>
      <c r="D63" s="436">
        <v>44371</v>
      </c>
      <c r="E63" s="288">
        <v>83.75</v>
      </c>
      <c r="F63" s="288">
        <v>83.7</v>
      </c>
      <c r="G63" s="289">
        <v>81.300000000000011</v>
      </c>
      <c r="H63" s="289">
        <v>78.850000000000009</v>
      </c>
      <c r="I63" s="289">
        <v>76.450000000000017</v>
      </c>
      <c r="J63" s="289">
        <v>86.15</v>
      </c>
      <c r="K63" s="289">
        <v>88.550000000000011</v>
      </c>
      <c r="L63" s="289">
        <v>91</v>
      </c>
      <c r="M63" s="276">
        <v>86.1</v>
      </c>
      <c r="N63" s="276">
        <v>81.25</v>
      </c>
      <c r="O63" s="291">
        <v>86300000</v>
      </c>
      <c r="P63" s="292">
        <v>-2.4858757062146894E-2</v>
      </c>
    </row>
    <row r="64" spans="1:16" ht="15">
      <c r="A64" s="254">
        <v>54</v>
      </c>
      <c r="B64" s="362" t="s">
        <v>72</v>
      </c>
      <c r="C64" s="435" t="s">
        <v>99</v>
      </c>
      <c r="D64" s="436">
        <v>44371</v>
      </c>
      <c r="E64" s="288">
        <v>154.9</v>
      </c>
      <c r="F64" s="288">
        <v>156.33333333333334</v>
      </c>
      <c r="G64" s="289">
        <v>151.11666666666667</v>
      </c>
      <c r="H64" s="289">
        <v>147.33333333333334</v>
      </c>
      <c r="I64" s="289">
        <v>142.11666666666667</v>
      </c>
      <c r="J64" s="289">
        <v>160.11666666666667</v>
      </c>
      <c r="K64" s="289">
        <v>165.33333333333331</v>
      </c>
      <c r="L64" s="289">
        <v>169.11666666666667</v>
      </c>
      <c r="M64" s="276">
        <v>161.55000000000001</v>
      </c>
      <c r="N64" s="276">
        <v>152.55000000000001</v>
      </c>
      <c r="O64" s="291">
        <v>33836700</v>
      </c>
      <c r="P64" s="292">
        <v>1.6306339318431659E-2</v>
      </c>
    </row>
    <row r="65" spans="1:16" ht="15">
      <c r="A65" s="254">
        <v>55</v>
      </c>
      <c r="B65" s="343" t="s">
        <v>51</v>
      </c>
      <c r="C65" s="435" t="s">
        <v>100</v>
      </c>
      <c r="D65" s="436">
        <v>44371</v>
      </c>
      <c r="E65" s="288">
        <v>640.25</v>
      </c>
      <c r="F65" s="288">
        <v>637.23333333333335</v>
      </c>
      <c r="G65" s="289">
        <v>627.31666666666672</v>
      </c>
      <c r="H65" s="289">
        <v>614.38333333333333</v>
      </c>
      <c r="I65" s="289">
        <v>604.4666666666667</v>
      </c>
      <c r="J65" s="289">
        <v>650.16666666666674</v>
      </c>
      <c r="K65" s="289">
        <v>660.08333333333326</v>
      </c>
      <c r="L65" s="289">
        <v>673.01666666666677</v>
      </c>
      <c r="M65" s="276">
        <v>647.15</v>
      </c>
      <c r="N65" s="276">
        <v>624.29999999999995</v>
      </c>
      <c r="O65" s="291">
        <v>8128200</v>
      </c>
      <c r="P65" s="292">
        <v>-3.2708361844806348E-2</v>
      </c>
    </row>
    <row r="66" spans="1:16" ht="15">
      <c r="A66" s="254">
        <v>56</v>
      </c>
      <c r="B66" s="343" t="s">
        <v>101</v>
      </c>
      <c r="C66" s="435" t="s">
        <v>102</v>
      </c>
      <c r="D66" s="436">
        <v>44371</v>
      </c>
      <c r="E66" s="288">
        <v>28.3</v>
      </c>
      <c r="F66" s="288">
        <v>28.333333333333332</v>
      </c>
      <c r="G66" s="289">
        <v>27.466666666666665</v>
      </c>
      <c r="H66" s="289">
        <v>26.633333333333333</v>
      </c>
      <c r="I66" s="289">
        <v>25.766666666666666</v>
      </c>
      <c r="J66" s="289">
        <v>29.166666666666664</v>
      </c>
      <c r="K66" s="289">
        <v>30.033333333333331</v>
      </c>
      <c r="L66" s="289">
        <v>30.866666666666664</v>
      </c>
      <c r="M66" s="276">
        <v>29.2</v>
      </c>
      <c r="N66" s="276">
        <v>27.5</v>
      </c>
      <c r="O66" s="291">
        <v>104647500</v>
      </c>
      <c r="P66" s="292">
        <v>1.3289760348583878E-2</v>
      </c>
    </row>
    <row r="67" spans="1:16" ht="15">
      <c r="A67" s="254">
        <v>57</v>
      </c>
      <c r="B67" s="343" t="s">
        <v>49</v>
      </c>
      <c r="C67" s="435" t="s">
        <v>103</v>
      </c>
      <c r="D67" s="436">
        <v>44371</v>
      </c>
      <c r="E67" s="401">
        <v>895</v>
      </c>
      <c r="F67" s="401">
        <v>896.33333333333337</v>
      </c>
      <c r="G67" s="402">
        <v>880.66666666666674</v>
      </c>
      <c r="H67" s="402">
        <v>866.33333333333337</v>
      </c>
      <c r="I67" s="402">
        <v>850.66666666666674</v>
      </c>
      <c r="J67" s="402">
        <v>910.66666666666674</v>
      </c>
      <c r="K67" s="402">
        <v>926.33333333333348</v>
      </c>
      <c r="L67" s="402">
        <v>940.66666666666674</v>
      </c>
      <c r="M67" s="403">
        <v>912</v>
      </c>
      <c r="N67" s="403">
        <v>882</v>
      </c>
      <c r="O67" s="404">
        <v>3415000</v>
      </c>
      <c r="P67" s="405">
        <v>8.3782926055220572E-2</v>
      </c>
    </row>
    <row r="68" spans="1:16" ht="15">
      <c r="A68" s="254">
        <v>58</v>
      </c>
      <c r="B68" s="343" t="s">
        <v>91</v>
      </c>
      <c r="C68" s="435" t="s">
        <v>244</v>
      </c>
      <c r="D68" s="436">
        <v>44371</v>
      </c>
      <c r="E68" s="288">
        <v>1385.95</v>
      </c>
      <c r="F68" s="288">
        <v>1373.2</v>
      </c>
      <c r="G68" s="289">
        <v>1341.5</v>
      </c>
      <c r="H68" s="289">
        <v>1297.05</v>
      </c>
      <c r="I68" s="289">
        <v>1265.3499999999999</v>
      </c>
      <c r="J68" s="289">
        <v>1417.65</v>
      </c>
      <c r="K68" s="289">
        <v>1449.3500000000004</v>
      </c>
      <c r="L68" s="289">
        <v>1493.8000000000002</v>
      </c>
      <c r="M68" s="276">
        <v>1404.9</v>
      </c>
      <c r="N68" s="276">
        <v>1328.75</v>
      </c>
      <c r="O68" s="291">
        <v>1844050</v>
      </c>
      <c r="P68" s="292">
        <v>1.2129860863360684E-2</v>
      </c>
    </row>
    <row r="69" spans="1:16" ht="15">
      <c r="A69" s="254">
        <v>59</v>
      </c>
      <c r="B69" s="362" t="s">
        <v>51</v>
      </c>
      <c r="C69" s="435" t="s">
        <v>367</v>
      </c>
      <c r="D69" s="436">
        <v>44371</v>
      </c>
      <c r="E69" s="288">
        <v>311.64999999999998</v>
      </c>
      <c r="F69" s="288">
        <v>313.61666666666662</v>
      </c>
      <c r="G69" s="289">
        <v>306.53333333333325</v>
      </c>
      <c r="H69" s="289">
        <v>301.41666666666663</v>
      </c>
      <c r="I69" s="289">
        <v>294.33333333333326</v>
      </c>
      <c r="J69" s="289">
        <v>318.73333333333323</v>
      </c>
      <c r="K69" s="289">
        <v>325.81666666666661</v>
      </c>
      <c r="L69" s="289">
        <v>330.93333333333322</v>
      </c>
      <c r="M69" s="276">
        <v>320.7</v>
      </c>
      <c r="N69" s="276">
        <v>308.5</v>
      </c>
      <c r="O69" s="291">
        <v>12344200</v>
      </c>
      <c r="P69" s="292">
        <v>-8.0956532569435788E-3</v>
      </c>
    </row>
    <row r="70" spans="1:16" ht="15">
      <c r="A70" s="254">
        <v>60</v>
      </c>
      <c r="B70" s="343" t="s">
        <v>37</v>
      </c>
      <c r="C70" s="435" t="s">
        <v>104</v>
      </c>
      <c r="D70" s="436">
        <v>44371</v>
      </c>
      <c r="E70" s="288">
        <v>1483</v>
      </c>
      <c r="F70" s="288">
        <v>1464.6000000000001</v>
      </c>
      <c r="G70" s="289">
        <v>1439.4000000000003</v>
      </c>
      <c r="H70" s="289">
        <v>1395.8000000000002</v>
      </c>
      <c r="I70" s="289">
        <v>1370.6000000000004</v>
      </c>
      <c r="J70" s="289">
        <v>1508.2000000000003</v>
      </c>
      <c r="K70" s="289">
        <v>1533.4</v>
      </c>
      <c r="L70" s="289">
        <v>1577.0000000000002</v>
      </c>
      <c r="M70" s="276">
        <v>1489.8</v>
      </c>
      <c r="N70" s="276">
        <v>1421</v>
      </c>
      <c r="O70" s="291">
        <v>12767525</v>
      </c>
      <c r="P70" s="292">
        <v>2.3299196710701641E-2</v>
      </c>
    </row>
    <row r="71" spans="1:16" ht="15">
      <c r="A71" s="254">
        <v>61</v>
      </c>
      <c r="B71" s="343" t="s">
        <v>72</v>
      </c>
      <c r="C71" s="435" t="s">
        <v>372</v>
      </c>
      <c r="D71" s="436">
        <v>44371</v>
      </c>
      <c r="E71" s="288">
        <v>660.2</v>
      </c>
      <c r="F71" s="288">
        <v>657.23333333333335</v>
      </c>
      <c r="G71" s="289">
        <v>640.51666666666665</v>
      </c>
      <c r="H71" s="289">
        <v>620.83333333333326</v>
      </c>
      <c r="I71" s="289">
        <v>604.11666666666656</v>
      </c>
      <c r="J71" s="289">
        <v>676.91666666666674</v>
      </c>
      <c r="K71" s="289">
        <v>693.63333333333344</v>
      </c>
      <c r="L71" s="289">
        <v>713.31666666666683</v>
      </c>
      <c r="M71" s="276">
        <v>673.95</v>
      </c>
      <c r="N71" s="276">
        <v>637.54999999999995</v>
      </c>
      <c r="O71" s="291">
        <v>3045000</v>
      </c>
      <c r="P71" s="292">
        <v>-3.9053254437869819E-2</v>
      </c>
    </row>
    <row r="72" spans="1:16" ht="15">
      <c r="A72" s="254">
        <v>62</v>
      </c>
      <c r="B72" s="343" t="s">
        <v>63</v>
      </c>
      <c r="C72" s="435" t="s">
        <v>105</v>
      </c>
      <c r="D72" s="436">
        <v>44371</v>
      </c>
      <c r="E72" s="288">
        <v>996.8</v>
      </c>
      <c r="F72" s="288">
        <v>994.69999999999993</v>
      </c>
      <c r="G72" s="289">
        <v>979.74999999999989</v>
      </c>
      <c r="H72" s="289">
        <v>962.69999999999993</v>
      </c>
      <c r="I72" s="289">
        <v>947.74999999999989</v>
      </c>
      <c r="J72" s="289">
        <v>1011.7499999999999</v>
      </c>
      <c r="K72" s="289">
        <v>1026.6999999999998</v>
      </c>
      <c r="L72" s="289">
        <v>1043.75</v>
      </c>
      <c r="M72" s="276">
        <v>1009.65</v>
      </c>
      <c r="N72" s="276">
        <v>977.65</v>
      </c>
      <c r="O72" s="291">
        <v>5965500</v>
      </c>
      <c r="P72" s="292">
        <v>-1.7620419925895432E-2</v>
      </c>
    </row>
    <row r="73" spans="1:16" ht="15">
      <c r="A73" s="254">
        <v>63</v>
      </c>
      <c r="B73" s="343" t="s">
        <v>106</v>
      </c>
      <c r="C73" s="435" t="s">
        <v>107</v>
      </c>
      <c r="D73" s="436">
        <v>44371</v>
      </c>
      <c r="E73" s="288">
        <v>977.2</v>
      </c>
      <c r="F73" s="288">
        <v>982.30000000000007</v>
      </c>
      <c r="G73" s="289">
        <v>966.90000000000009</v>
      </c>
      <c r="H73" s="289">
        <v>956.6</v>
      </c>
      <c r="I73" s="289">
        <v>941.2</v>
      </c>
      <c r="J73" s="289">
        <v>992.60000000000014</v>
      </c>
      <c r="K73" s="289">
        <v>1008</v>
      </c>
      <c r="L73" s="289">
        <v>1018.3000000000002</v>
      </c>
      <c r="M73" s="276">
        <v>997.7</v>
      </c>
      <c r="N73" s="276">
        <v>972</v>
      </c>
      <c r="O73" s="291">
        <v>20668200</v>
      </c>
      <c r="P73" s="292">
        <v>1.7822055224240754E-2</v>
      </c>
    </row>
    <row r="74" spans="1:16" ht="15">
      <c r="A74" s="254">
        <v>64</v>
      </c>
      <c r="B74" s="343" t="s">
        <v>56</v>
      </c>
      <c r="C74" s="435" t="s">
        <v>108</v>
      </c>
      <c r="D74" s="436">
        <v>44371</v>
      </c>
      <c r="E74" s="288">
        <v>2490.3000000000002</v>
      </c>
      <c r="F74" s="288">
        <v>2485.0166666666664</v>
      </c>
      <c r="G74" s="289">
        <v>2461.9333333333329</v>
      </c>
      <c r="H74" s="289">
        <v>2433.5666666666666</v>
      </c>
      <c r="I74" s="289">
        <v>2410.4833333333331</v>
      </c>
      <c r="J74" s="289">
        <v>2513.3833333333328</v>
      </c>
      <c r="K74" s="289">
        <v>2536.4666666666667</v>
      </c>
      <c r="L74" s="289">
        <v>2564.8333333333326</v>
      </c>
      <c r="M74" s="276">
        <v>2508.1</v>
      </c>
      <c r="N74" s="276">
        <v>2456.65</v>
      </c>
      <c r="O74" s="291">
        <v>16834800</v>
      </c>
      <c r="P74" s="292">
        <v>-1.1659445559899961E-2</v>
      </c>
    </row>
    <row r="75" spans="1:16" ht="15">
      <c r="A75" s="254">
        <v>65</v>
      </c>
      <c r="B75" s="343" t="s">
        <v>56</v>
      </c>
      <c r="C75" s="435" t="s">
        <v>248</v>
      </c>
      <c r="D75" s="436">
        <v>44371</v>
      </c>
      <c r="E75" s="288">
        <v>2951.15</v>
      </c>
      <c r="F75" s="288">
        <v>2969.7166666666667</v>
      </c>
      <c r="G75" s="289">
        <v>2906.4333333333334</v>
      </c>
      <c r="H75" s="289">
        <v>2861.7166666666667</v>
      </c>
      <c r="I75" s="289">
        <v>2798.4333333333334</v>
      </c>
      <c r="J75" s="289">
        <v>3014.4333333333334</v>
      </c>
      <c r="K75" s="289">
        <v>3077.7166666666672</v>
      </c>
      <c r="L75" s="289">
        <v>3122.4333333333334</v>
      </c>
      <c r="M75" s="276">
        <v>3033</v>
      </c>
      <c r="N75" s="276">
        <v>2925</v>
      </c>
      <c r="O75" s="291">
        <v>554400</v>
      </c>
      <c r="P75" s="292">
        <v>6.4107485604606523E-2</v>
      </c>
    </row>
    <row r="76" spans="1:16" ht="15">
      <c r="A76" s="254">
        <v>66</v>
      </c>
      <c r="B76" s="343" t="s">
        <v>53</v>
      </c>
      <c r="C76" t="s">
        <v>109</v>
      </c>
      <c r="D76" s="436">
        <v>44371</v>
      </c>
      <c r="E76" s="401">
        <v>1480.7</v>
      </c>
      <c r="F76" s="401">
        <v>1474.0666666666666</v>
      </c>
      <c r="G76" s="402">
        <v>1462.1333333333332</v>
      </c>
      <c r="H76" s="402">
        <v>1443.5666666666666</v>
      </c>
      <c r="I76" s="402">
        <v>1431.6333333333332</v>
      </c>
      <c r="J76" s="402">
        <v>1492.6333333333332</v>
      </c>
      <c r="K76" s="402">
        <v>1504.5666666666666</v>
      </c>
      <c r="L76" s="402">
        <v>1523.1333333333332</v>
      </c>
      <c r="M76" s="403">
        <v>1486</v>
      </c>
      <c r="N76" s="403">
        <v>1455.5</v>
      </c>
      <c r="O76" s="404">
        <v>24206600</v>
      </c>
      <c r="P76" s="405">
        <v>-5.7962328767123289E-2</v>
      </c>
    </row>
    <row r="77" spans="1:16" ht="15">
      <c r="A77" s="254">
        <v>67</v>
      </c>
      <c r="B77" s="343" t="s">
        <v>56</v>
      </c>
      <c r="C77" s="435" t="s">
        <v>249</v>
      </c>
      <c r="D77" s="436">
        <v>44371</v>
      </c>
      <c r="E77" s="288">
        <v>708.7</v>
      </c>
      <c r="F77" s="288">
        <v>704.51666666666677</v>
      </c>
      <c r="G77" s="289">
        <v>697.63333333333355</v>
      </c>
      <c r="H77" s="289">
        <v>686.56666666666683</v>
      </c>
      <c r="I77" s="289">
        <v>679.68333333333362</v>
      </c>
      <c r="J77" s="289">
        <v>715.58333333333348</v>
      </c>
      <c r="K77" s="289">
        <v>722.4666666666667</v>
      </c>
      <c r="L77" s="289">
        <v>733.53333333333342</v>
      </c>
      <c r="M77" s="276">
        <v>711.4</v>
      </c>
      <c r="N77" s="276">
        <v>693.45</v>
      </c>
      <c r="O77" s="291">
        <v>10671100</v>
      </c>
      <c r="P77" s="292">
        <v>-9.8838829540176504E-2</v>
      </c>
    </row>
    <row r="78" spans="1:16" ht="15">
      <c r="A78" s="254">
        <v>68</v>
      </c>
      <c r="B78" s="362" t="s">
        <v>43</v>
      </c>
      <c r="C78" s="435" t="s">
        <v>110</v>
      </c>
      <c r="D78" s="436">
        <v>44371</v>
      </c>
      <c r="E78" s="288">
        <v>2897.05</v>
      </c>
      <c r="F78" s="288">
        <v>2904.9833333333336</v>
      </c>
      <c r="G78" s="289">
        <v>2842.5666666666671</v>
      </c>
      <c r="H78" s="289">
        <v>2788.0833333333335</v>
      </c>
      <c r="I78" s="289">
        <v>2725.666666666667</v>
      </c>
      <c r="J78" s="289">
        <v>2959.4666666666672</v>
      </c>
      <c r="K78" s="289">
        <v>3021.8833333333332</v>
      </c>
      <c r="L78" s="289">
        <v>3076.3666666666672</v>
      </c>
      <c r="M78" s="276">
        <v>2967.4</v>
      </c>
      <c r="N78" s="276">
        <v>2850.5</v>
      </c>
      <c r="O78" s="291">
        <v>4276800</v>
      </c>
      <c r="P78" s="292">
        <v>1.2284314421643116E-2</v>
      </c>
    </row>
    <row r="79" spans="1:16" ht="15">
      <c r="A79" s="254">
        <v>69</v>
      </c>
      <c r="B79" s="343" t="s">
        <v>111</v>
      </c>
      <c r="C79" s="435" t="s">
        <v>112</v>
      </c>
      <c r="D79" s="436">
        <v>44371</v>
      </c>
      <c r="E79" s="288">
        <v>371.8</v>
      </c>
      <c r="F79" s="288">
        <v>368.41666666666669</v>
      </c>
      <c r="G79" s="289">
        <v>363.68333333333339</v>
      </c>
      <c r="H79" s="289">
        <v>355.56666666666672</v>
      </c>
      <c r="I79" s="289">
        <v>350.83333333333343</v>
      </c>
      <c r="J79" s="289">
        <v>376.53333333333336</v>
      </c>
      <c r="K79" s="289">
        <v>381.26666666666659</v>
      </c>
      <c r="L79" s="289">
        <v>389.38333333333333</v>
      </c>
      <c r="M79" s="276">
        <v>373.15</v>
      </c>
      <c r="N79" s="276">
        <v>360.3</v>
      </c>
      <c r="O79" s="291">
        <v>25821500</v>
      </c>
      <c r="P79" s="292">
        <v>-6.0470937964484078E-2</v>
      </c>
    </row>
    <row r="80" spans="1:16" ht="15">
      <c r="A80" s="254">
        <v>70</v>
      </c>
      <c r="B80" s="343" t="s">
        <v>72</v>
      </c>
      <c r="C80" s="435" t="s">
        <v>113</v>
      </c>
      <c r="D80" s="436">
        <v>44371</v>
      </c>
      <c r="E80" s="288">
        <v>295.7</v>
      </c>
      <c r="F80" s="288">
        <v>299.33333333333331</v>
      </c>
      <c r="G80" s="289">
        <v>288.66666666666663</v>
      </c>
      <c r="H80" s="289">
        <v>281.63333333333333</v>
      </c>
      <c r="I80" s="289">
        <v>270.96666666666664</v>
      </c>
      <c r="J80" s="289">
        <v>306.36666666666662</v>
      </c>
      <c r="K80" s="289">
        <v>317.03333333333325</v>
      </c>
      <c r="L80" s="289">
        <v>324.06666666666661</v>
      </c>
      <c r="M80" s="276">
        <v>310</v>
      </c>
      <c r="N80" s="276">
        <v>292.3</v>
      </c>
      <c r="O80" s="291">
        <v>24804900</v>
      </c>
      <c r="P80" s="292">
        <v>-4.6398173136807143E-2</v>
      </c>
    </row>
    <row r="81" spans="1:16" ht="15">
      <c r="A81" s="254">
        <v>71</v>
      </c>
      <c r="B81" s="343" t="s">
        <v>49</v>
      </c>
      <c r="C81" s="435" t="s">
        <v>114</v>
      </c>
      <c r="D81" s="436">
        <v>44371</v>
      </c>
      <c r="E81" s="288">
        <v>2481.5</v>
      </c>
      <c r="F81" s="288">
        <v>2460.5333333333333</v>
      </c>
      <c r="G81" s="289">
        <v>2427.6166666666668</v>
      </c>
      <c r="H81" s="289">
        <v>2373.7333333333336</v>
      </c>
      <c r="I81" s="289">
        <v>2340.8166666666671</v>
      </c>
      <c r="J81" s="289">
        <v>2514.4166666666665</v>
      </c>
      <c r="K81" s="289">
        <v>2547.3333333333335</v>
      </c>
      <c r="L81" s="289">
        <v>2601.2166666666662</v>
      </c>
      <c r="M81" s="276">
        <v>2493.4499999999998</v>
      </c>
      <c r="N81" s="276">
        <v>2406.65</v>
      </c>
      <c r="O81" s="291">
        <v>7585500</v>
      </c>
      <c r="P81" s="292">
        <v>-8.6458559144446848E-2</v>
      </c>
    </row>
    <row r="82" spans="1:16" ht="15">
      <c r="A82" s="254">
        <v>72</v>
      </c>
      <c r="B82" s="343" t="s">
        <v>56</v>
      </c>
      <c r="C82" s="435" t="s">
        <v>115</v>
      </c>
      <c r="D82" s="436">
        <v>44371</v>
      </c>
      <c r="E82" s="288">
        <v>279.39999999999998</v>
      </c>
      <c r="F82" s="288">
        <v>279.04999999999995</v>
      </c>
      <c r="G82" s="289">
        <v>269.14999999999992</v>
      </c>
      <c r="H82" s="289">
        <v>258.89999999999998</v>
      </c>
      <c r="I82" s="289">
        <v>248.99999999999994</v>
      </c>
      <c r="J82" s="289">
        <v>289.2999999999999</v>
      </c>
      <c r="K82" s="289">
        <v>299.2</v>
      </c>
      <c r="L82" s="289">
        <v>309.44999999999987</v>
      </c>
      <c r="M82" s="276">
        <v>288.95</v>
      </c>
      <c r="N82" s="276">
        <v>268.8</v>
      </c>
      <c r="O82" s="291">
        <v>29713500</v>
      </c>
      <c r="P82" s="292">
        <v>3.1754574811625406E-2</v>
      </c>
    </row>
    <row r="83" spans="1:16" ht="15">
      <c r="A83" s="254">
        <v>73</v>
      </c>
      <c r="B83" s="343" t="s">
        <v>53</v>
      </c>
      <c r="C83" s="435" t="s">
        <v>116</v>
      </c>
      <c r="D83" s="436">
        <v>44371</v>
      </c>
      <c r="E83" s="288">
        <v>631.45000000000005</v>
      </c>
      <c r="F83" s="288">
        <v>630.48333333333335</v>
      </c>
      <c r="G83" s="289">
        <v>622.9666666666667</v>
      </c>
      <c r="H83" s="289">
        <v>614.48333333333335</v>
      </c>
      <c r="I83" s="289">
        <v>606.9666666666667</v>
      </c>
      <c r="J83" s="289">
        <v>638.9666666666667</v>
      </c>
      <c r="K83" s="289">
        <v>646.48333333333335</v>
      </c>
      <c r="L83" s="289">
        <v>654.9666666666667</v>
      </c>
      <c r="M83" s="276">
        <v>638</v>
      </c>
      <c r="N83" s="276">
        <v>622</v>
      </c>
      <c r="O83" s="291">
        <v>69206500</v>
      </c>
      <c r="P83" s="292">
        <v>-3.5212482508769578E-2</v>
      </c>
    </row>
    <row r="84" spans="1:16" ht="15">
      <c r="A84" s="254">
        <v>74</v>
      </c>
      <c r="B84" s="343" t="s">
        <v>56</v>
      </c>
      <c r="C84" s="435" t="s">
        <v>252</v>
      </c>
      <c r="D84" s="436">
        <v>44371</v>
      </c>
      <c r="E84" s="288">
        <v>1532.75</v>
      </c>
      <c r="F84" s="288">
        <v>1518.8499999999997</v>
      </c>
      <c r="G84" s="289">
        <v>1498.9999999999993</v>
      </c>
      <c r="H84" s="289">
        <v>1465.2499999999995</v>
      </c>
      <c r="I84" s="289">
        <v>1445.3999999999992</v>
      </c>
      <c r="J84" s="289">
        <v>1552.5999999999995</v>
      </c>
      <c r="K84" s="289">
        <v>1572.4499999999998</v>
      </c>
      <c r="L84" s="289">
        <v>1606.1999999999996</v>
      </c>
      <c r="M84" s="276">
        <v>1538.7</v>
      </c>
      <c r="N84" s="276">
        <v>1485.1</v>
      </c>
      <c r="O84" s="291">
        <v>1187450</v>
      </c>
      <c r="P84" s="292">
        <v>-6.492637215528782E-2</v>
      </c>
    </row>
    <row r="85" spans="1:16" ht="15">
      <c r="A85" s="254">
        <v>75</v>
      </c>
      <c r="B85" s="343" t="s">
        <v>56</v>
      </c>
      <c r="C85" s="435" t="s">
        <v>117</v>
      </c>
      <c r="D85" s="436">
        <v>44371</v>
      </c>
      <c r="E85" s="288">
        <v>581.85</v>
      </c>
      <c r="F85" s="288">
        <v>584.65</v>
      </c>
      <c r="G85" s="289">
        <v>573.54999999999995</v>
      </c>
      <c r="H85" s="289">
        <v>565.25</v>
      </c>
      <c r="I85" s="289">
        <v>554.15</v>
      </c>
      <c r="J85" s="289">
        <v>592.94999999999993</v>
      </c>
      <c r="K85" s="289">
        <v>604.05000000000007</v>
      </c>
      <c r="L85" s="289">
        <v>612.34999999999991</v>
      </c>
      <c r="M85" s="276">
        <v>595.75</v>
      </c>
      <c r="N85" s="276">
        <v>576.35</v>
      </c>
      <c r="O85" s="291">
        <v>4134000</v>
      </c>
      <c r="P85" s="292">
        <v>-3.3999298983526112E-2</v>
      </c>
    </row>
    <row r="86" spans="1:16" ht="15">
      <c r="A86" s="254">
        <v>76</v>
      </c>
      <c r="B86" s="343" t="s">
        <v>67</v>
      </c>
      <c r="C86" s="435" t="s">
        <v>118</v>
      </c>
      <c r="D86" s="436">
        <v>44371</v>
      </c>
      <c r="E86" s="288">
        <v>10.4</v>
      </c>
      <c r="F86" s="288">
        <v>10.000000000000002</v>
      </c>
      <c r="G86" s="289">
        <v>9.4500000000000028</v>
      </c>
      <c r="H86" s="289">
        <v>8.5000000000000018</v>
      </c>
      <c r="I86" s="289">
        <v>7.9500000000000028</v>
      </c>
      <c r="J86" s="289">
        <v>10.950000000000003</v>
      </c>
      <c r="K86" s="289">
        <v>11.500000000000004</v>
      </c>
      <c r="L86" s="289">
        <v>12.450000000000003</v>
      </c>
      <c r="M86" s="276">
        <v>10.55</v>
      </c>
      <c r="N86" s="276">
        <v>9.0500000000000007</v>
      </c>
      <c r="O86" s="291">
        <v>829570000</v>
      </c>
      <c r="P86" s="292">
        <v>0.11496848245366451</v>
      </c>
    </row>
    <row r="87" spans="1:16" ht="15">
      <c r="A87" s="254">
        <v>77</v>
      </c>
      <c r="B87" s="343" t="s">
        <v>53</v>
      </c>
      <c r="C87" s="435" t="s">
        <v>119</v>
      </c>
      <c r="D87" s="436">
        <v>44371</v>
      </c>
      <c r="E87" s="288">
        <v>57.65</v>
      </c>
      <c r="F87" s="288">
        <v>57.083333333333336</v>
      </c>
      <c r="G87" s="289">
        <v>55.56666666666667</v>
      </c>
      <c r="H87" s="289">
        <v>53.483333333333334</v>
      </c>
      <c r="I87" s="289">
        <v>51.966666666666669</v>
      </c>
      <c r="J87" s="289">
        <v>59.166666666666671</v>
      </c>
      <c r="K87" s="289">
        <v>60.683333333333337</v>
      </c>
      <c r="L87" s="289">
        <v>62.766666666666673</v>
      </c>
      <c r="M87" s="276">
        <v>58.6</v>
      </c>
      <c r="N87" s="276">
        <v>55</v>
      </c>
      <c r="O87" s="291">
        <v>143013000</v>
      </c>
      <c r="P87" s="292">
        <v>2.9313790806129248E-3</v>
      </c>
    </row>
    <row r="88" spans="1:16" ht="15">
      <c r="A88" s="254">
        <v>78</v>
      </c>
      <c r="B88" s="343" t="s">
        <v>72</v>
      </c>
      <c r="C88" s="435" t="s">
        <v>120</v>
      </c>
      <c r="D88" s="436">
        <v>44371</v>
      </c>
      <c r="E88" s="288">
        <v>531.85</v>
      </c>
      <c r="F88" s="288">
        <v>532.29999999999995</v>
      </c>
      <c r="G88" s="289">
        <v>522.59999999999991</v>
      </c>
      <c r="H88" s="289">
        <v>513.34999999999991</v>
      </c>
      <c r="I88" s="289">
        <v>503.64999999999986</v>
      </c>
      <c r="J88" s="289">
        <v>541.54999999999995</v>
      </c>
      <c r="K88" s="289">
        <v>551.25</v>
      </c>
      <c r="L88" s="289">
        <v>560.5</v>
      </c>
      <c r="M88" s="276">
        <v>542</v>
      </c>
      <c r="N88" s="276">
        <v>523.04999999999995</v>
      </c>
      <c r="O88" s="291">
        <v>9396750</v>
      </c>
      <c r="P88" s="292">
        <v>2.5356339084771192E-2</v>
      </c>
    </row>
    <row r="89" spans="1:16" ht="15">
      <c r="A89" s="254">
        <v>79</v>
      </c>
      <c r="B89" s="343" t="s">
        <v>39</v>
      </c>
      <c r="C89" s="435" t="s">
        <v>121</v>
      </c>
      <c r="D89" s="436">
        <v>44371</v>
      </c>
      <c r="E89" s="288">
        <v>1708.1</v>
      </c>
      <c r="F89" s="288">
        <v>1697.7333333333333</v>
      </c>
      <c r="G89" s="289">
        <v>1676.6666666666667</v>
      </c>
      <c r="H89" s="289">
        <v>1645.2333333333333</v>
      </c>
      <c r="I89" s="289">
        <v>1624.1666666666667</v>
      </c>
      <c r="J89" s="289">
        <v>1729.1666666666667</v>
      </c>
      <c r="K89" s="289">
        <v>1750.2333333333333</v>
      </c>
      <c r="L89" s="289">
        <v>1781.6666666666667</v>
      </c>
      <c r="M89" s="276">
        <v>1718.8</v>
      </c>
      <c r="N89" s="276">
        <v>1666.3</v>
      </c>
      <c r="O89" s="291">
        <v>3103000</v>
      </c>
      <c r="P89" s="292">
        <v>-4.4201447712921609E-2</v>
      </c>
    </row>
    <row r="90" spans="1:16" ht="15">
      <c r="A90" s="254">
        <v>80</v>
      </c>
      <c r="B90" s="343" t="s">
        <v>53</v>
      </c>
      <c r="C90" s="435" t="s">
        <v>122</v>
      </c>
      <c r="D90" s="436">
        <v>44371</v>
      </c>
      <c r="E90" s="288">
        <v>995.8</v>
      </c>
      <c r="F90" s="288">
        <v>985.26666666666677</v>
      </c>
      <c r="G90" s="289">
        <v>969.98333333333358</v>
      </c>
      <c r="H90" s="289">
        <v>944.16666666666686</v>
      </c>
      <c r="I90" s="289">
        <v>928.88333333333367</v>
      </c>
      <c r="J90" s="289">
        <v>1011.0833333333335</v>
      </c>
      <c r="K90" s="289">
        <v>1026.3666666666666</v>
      </c>
      <c r="L90" s="289">
        <v>1052.1833333333334</v>
      </c>
      <c r="M90" s="276">
        <v>1000.55</v>
      </c>
      <c r="N90" s="276">
        <v>959.45</v>
      </c>
      <c r="O90" s="291">
        <v>18498600</v>
      </c>
      <c r="P90" s="292">
        <v>-1.5282901355818522E-2</v>
      </c>
    </row>
    <row r="91" spans="1:16" ht="15">
      <c r="A91" s="254">
        <v>81</v>
      </c>
      <c r="B91" s="343" t="s">
        <v>67</v>
      </c>
      <c r="C91" s="435" t="s">
        <v>822</v>
      </c>
      <c r="D91" s="436">
        <v>44371</v>
      </c>
      <c r="E91" s="288">
        <v>246.65</v>
      </c>
      <c r="F91" s="288">
        <v>244.2166666666667</v>
      </c>
      <c r="G91" s="289">
        <v>239.88333333333338</v>
      </c>
      <c r="H91" s="289">
        <v>233.11666666666667</v>
      </c>
      <c r="I91" s="289">
        <v>228.78333333333336</v>
      </c>
      <c r="J91" s="289">
        <v>250.98333333333341</v>
      </c>
      <c r="K91" s="289">
        <v>255.31666666666672</v>
      </c>
      <c r="L91" s="289">
        <v>262.08333333333343</v>
      </c>
      <c r="M91" s="276">
        <v>248.55</v>
      </c>
      <c r="N91" s="276">
        <v>237.45</v>
      </c>
      <c r="O91" s="291">
        <v>9928800</v>
      </c>
      <c r="P91" s="292">
        <v>1.054431461954973E-2</v>
      </c>
    </row>
    <row r="92" spans="1:16" ht="15">
      <c r="A92" s="254">
        <v>82</v>
      </c>
      <c r="B92" s="343" t="s">
        <v>106</v>
      </c>
      <c r="C92" s="435" t="s">
        <v>124</v>
      </c>
      <c r="D92" s="436">
        <v>44371</v>
      </c>
      <c r="E92" s="401">
        <v>1504.3</v>
      </c>
      <c r="F92" s="401">
        <v>1503.5</v>
      </c>
      <c r="G92" s="402">
        <v>1492.2</v>
      </c>
      <c r="H92" s="402">
        <v>1480.1000000000001</v>
      </c>
      <c r="I92" s="402">
        <v>1468.8000000000002</v>
      </c>
      <c r="J92" s="402">
        <v>1515.6</v>
      </c>
      <c r="K92" s="402">
        <v>1526.9</v>
      </c>
      <c r="L92" s="402">
        <v>1538.9999999999998</v>
      </c>
      <c r="M92" s="403">
        <v>1514.8</v>
      </c>
      <c r="N92" s="403">
        <v>1491.4</v>
      </c>
      <c r="O92" s="404">
        <v>32172600</v>
      </c>
      <c r="P92" s="405">
        <v>-2.60997493552254E-2</v>
      </c>
    </row>
    <row r="93" spans="1:16" ht="15">
      <c r="A93" s="254">
        <v>83</v>
      </c>
      <c r="B93" s="343" t="s">
        <v>72</v>
      </c>
      <c r="C93" s="435" t="s">
        <v>125</v>
      </c>
      <c r="D93" s="436">
        <v>44371</v>
      </c>
      <c r="E93" s="288">
        <v>112.3</v>
      </c>
      <c r="F93" s="288">
        <v>112.89999999999999</v>
      </c>
      <c r="G93" s="289">
        <v>110.39999999999998</v>
      </c>
      <c r="H93" s="289">
        <v>108.49999999999999</v>
      </c>
      <c r="I93" s="289">
        <v>105.99999999999997</v>
      </c>
      <c r="J93" s="289">
        <v>114.79999999999998</v>
      </c>
      <c r="K93" s="289">
        <v>117.30000000000001</v>
      </c>
      <c r="L93" s="289">
        <v>119.19999999999999</v>
      </c>
      <c r="M93" s="276">
        <v>115.4</v>
      </c>
      <c r="N93" s="276">
        <v>111</v>
      </c>
      <c r="O93" s="291">
        <v>53014000</v>
      </c>
      <c r="P93" s="292">
        <v>-1.5332608958106966E-2</v>
      </c>
    </row>
    <row r="94" spans="1:16" ht="15">
      <c r="A94" s="254">
        <v>84</v>
      </c>
      <c r="B94" s="362" t="s">
        <v>39</v>
      </c>
      <c r="C94" s="435" t="s">
        <v>772</v>
      </c>
      <c r="D94" s="436">
        <v>44371</v>
      </c>
      <c r="E94" s="288">
        <v>2011.45</v>
      </c>
      <c r="F94" s="288">
        <v>2019.05</v>
      </c>
      <c r="G94" s="289">
        <v>1969.1</v>
      </c>
      <c r="H94" s="289">
        <v>1926.75</v>
      </c>
      <c r="I94" s="289">
        <v>1876.8</v>
      </c>
      <c r="J94" s="289">
        <v>2061.3999999999996</v>
      </c>
      <c r="K94" s="289">
        <v>2111.3500000000004</v>
      </c>
      <c r="L94" s="289">
        <v>2153.6999999999998</v>
      </c>
      <c r="M94" s="276">
        <v>2069</v>
      </c>
      <c r="N94" s="276">
        <v>1976.7</v>
      </c>
      <c r="O94" s="291">
        <v>1980875</v>
      </c>
      <c r="P94" s="292">
        <v>7.4380165289256199E-3</v>
      </c>
    </row>
    <row r="95" spans="1:16" ht="15">
      <c r="A95" s="254">
        <v>85</v>
      </c>
      <c r="B95" s="343" t="s">
        <v>49</v>
      </c>
      <c r="C95" s="435" t="s">
        <v>126</v>
      </c>
      <c r="D95" s="436">
        <v>44371</v>
      </c>
      <c r="E95" s="288">
        <v>205</v>
      </c>
      <c r="F95" s="288">
        <v>204.71666666666667</v>
      </c>
      <c r="G95" s="289">
        <v>202.73333333333335</v>
      </c>
      <c r="H95" s="289">
        <v>200.46666666666667</v>
      </c>
      <c r="I95" s="289">
        <v>198.48333333333335</v>
      </c>
      <c r="J95" s="289">
        <v>206.98333333333335</v>
      </c>
      <c r="K95" s="289">
        <v>208.96666666666664</v>
      </c>
      <c r="L95" s="289">
        <v>211.23333333333335</v>
      </c>
      <c r="M95" s="276">
        <v>206.7</v>
      </c>
      <c r="N95" s="276">
        <v>202.45</v>
      </c>
      <c r="O95" s="291">
        <v>176691200</v>
      </c>
      <c r="P95" s="292">
        <v>6.3424947145877377E-3</v>
      </c>
    </row>
    <row r="96" spans="1:16" ht="15">
      <c r="A96" s="254">
        <v>86</v>
      </c>
      <c r="B96" s="343" t="s">
        <v>111</v>
      </c>
      <c r="C96" s="435" t="s">
        <v>127</v>
      </c>
      <c r="D96" s="436">
        <v>44371</v>
      </c>
      <c r="E96" s="288">
        <v>388.1</v>
      </c>
      <c r="F96" s="288">
        <v>382.66666666666669</v>
      </c>
      <c r="G96" s="289">
        <v>370.03333333333336</v>
      </c>
      <c r="H96" s="289">
        <v>351.9666666666667</v>
      </c>
      <c r="I96" s="289">
        <v>339.33333333333337</v>
      </c>
      <c r="J96" s="289">
        <v>400.73333333333335</v>
      </c>
      <c r="K96" s="289">
        <v>413.36666666666667</v>
      </c>
      <c r="L96" s="289">
        <v>431.43333333333334</v>
      </c>
      <c r="M96" s="276">
        <v>395.3</v>
      </c>
      <c r="N96" s="276">
        <v>364.6</v>
      </c>
      <c r="O96" s="291">
        <v>31867500</v>
      </c>
      <c r="P96" s="292">
        <v>-3.4903089036947305E-2</v>
      </c>
    </row>
    <row r="97" spans="1:16" ht="15">
      <c r="A97" s="254">
        <v>87</v>
      </c>
      <c r="B97" s="343" t="s">
        <v>111</v>
      </c>
      <c r="C97" s="435" t="s">
        <v>128</v>
      </c>
      <c r="D97" s="436">
        <v>44371</v>
      </c>
      <c r="E97" s="288">
        <v>672.55</v>
      </c>
      <c r="F97" s="288">
        <v>675.75</v>
      </c>
      <c r="G97" s="289">
        <v>654.4</v>
      </c>
      <c r="H97" s="289">
        <v>636.25</v>
      </c>
      <c r="I97" s="289">
        <v>614.9</v>
      </c>
      <c r="J97" s="289">
        <v>693.9</v>
      </c>
      <c r="K97" s="289">
        <v>715.24999999999989</v>
      </c>
      <c r="L97" s="289">
        <v>733.4</v>
      </c>
      <c r="M97" s="276">
        <v>697.1</v>
      </c>
      <c r="N97" s="276">
        <v>657.6</v>
      </c>
      <c r="O97" s="291">
        <v>36498600</v>
      </c>
      <c r="P97" s="292">
        <v>-7.1609562630825163E-3</v>
      </c>
    </row>
    <row r="98" spans="1:16" ht="15">
      <c r="A98" s="254">
        <v>88</v>
      </c>
      <c r="B98" s="343" t="s">
        <v>39</v>
      </c>
      <c r="C98" s="435" t="s">
        <v>129</v>
      </c>
      <c r="D98" s="436">
        <v>44371</v>
      </c>
      <c r="E98" s="288">
        <v>3290.7</v>
      </c>
      <c r="F98" s="288">
        <v>3268.5833333333335</v>
      </c>
      <c r="G98" s="289">
        <v>3222.3166666666671</v>
      </c>
      <c r="H98" s="289">
        <v>3153.9333333333334</v>
      </c>
      <c r="I98" s="289">
        <v>3107.666666666667</v>
      </c>
      <c r="J98" s="289">
        <v>3336.9666666666672</v>
      </c>
      <c r="K98" s="289">
        <v>3383.2333333333336</v>
      </c>
      <c r="L98" s="289">
        <v>3451.6166666666672</v>
      </c>
      <c r="M98" s="276">
        <v>3314.85</v>
      </c>
      <c r="N98" s="276">
        <v>3200.2</v>
      </c>
      <c r="O98" s="291">
        <v>1394500</v>
      </c>
      <c r="P98" s="292">
        <v>-6.2355246748619277E-3</v>
      </c>
    </row>
    <row r="99" spans="1:16" ht="15">
      <c r="A99" s="254">
        <v>89</v>
      </c>
      <c r="B99" s="343" t="s">
        <v>53</v>
      </c>
      <c r="C99" s="435" t="s">
        <v>131</v>
      </c>
      <c r="D99" s="436">
        <v>44371</v>
      </c>
      <c r="E99" s="288">
        <v>1762.45</v>
      </c>
      <c r="F99" s="288">
        <v>1758.0166666666667</v>
      </c>
      <c r="G99" s="289">
        <v>1739.4833333333333</v>
      </c>
      <c r="H99" s="289">
        <v>1716.5166666666667</v>
      </c>
      <c r="I99" s="289">
        <v>1697.9833333333333</v>
      </c>
      <c r="J99" s="289">
        <v>1780.9833333333333</v>
      </c>
      <c r="K99" s="289">
        <v>1799.5166666666667</v>
      </c>
      <c r="L99" s="289">
        <v>1822.4833333333333</v>
      </c>
      <c r="M99" s="276">
        <v>1776.55</v>
      </c>
      <c r="N99" s="276">
        <v>1735.05</v>
      </c>
      <c r="O99" s="291">
        <v>12980400</v>
      </c>
      <c r="P99" s="292">
        <v>-5.2746803666296922E-2</v>
      </c>
    </row>
    <row r="100" spans="1:16" ht="15">
      <c r="A100" s="254">
        <v>90</v>
      </c>
      <c r="B100" s="343" t="s">
        <v>56</v>
      </c>
      <c r="C100" s="435" t="s">
        <v>132</v>
      </c>
      <c r="D100" s="436">
        <v>44371</v>
      </c>
      <c r="E100" s="288">
        <v>91.7</v>
      </c>
      <c r="F100" s="288">
        <v>91.816666666666663</v>
      </c>
      <c r="G100" s="289">
        <v>88.833333333333329</v>
      </c>
      <c r="H100" s="289">
        <v>85.966666666666669</v>
      </c>
      <c r="I100" s="289">
        <v>82.983333333333334</v>
      </c>
      <c r="J100" s="289">
        <v>94.683333333333323</v>
      </c>
      <c r="K100" s="289">
        <v>97.666666666666671</v>
      </c>
      <c r="L100" s="289">
        <v>100.53333333333332</v>
      </c>
      <c r="M100" s="276">
        <v>94.8</v>
      </c>
      <c r="N100" s="276">
        <v>88.95</v>
      </c>
      <c r="O100" s="291">
        <v>72213008</v>
      </c>
      <c r="P100" s="292">
        <v>-1.569152171268702E-2</v>
      </c>
    </row>
    <row r="101" spans="1:16" ht="15">
      <c r="A101" s="254">
        <v>91</v>
      </c>
      <c r="B101" s="343" t="s">
        <v>39</v>
      </c>
      <c r="C101" s="435" t="s">
        <v>348</v>
      </c>
      <c r="D101" s="436">
        <v>44371</v>
      </c>
      <c r="E101" s="288">
        <v>3183.2</v>
      </c>
      <c r="F101" s="288">
        <v>3195.5499999999997</v>
      </c>
      <c r="G101" s="289">
        <v>3101.1499999999996</v>
      </c>
      <c r="H101" s="289">
        <v>3019.1</v>
      </c>
      <c r="I101" s="289">
        <v>2924.7</v>
      </c>
      <c r="J101" s="289">
        <v>3277.5999999999995</v>
      </c>
      <c r="K101" s="289">
        <v>3372</v>
      </c>
      <c r="L101" s="289">
        <v>3454.0499999999993</v>
      </c>
      <c r="M101" s="276">
        <v>3289.95</v>
      </c>
      <c r="N101" s="276">
        <v>3113.5</v>
      </c>
      <c r="O101" s="291">
        <v>410000</v>
      </c>
      <c r="P101" s="292">
        <v>3.6007580543272265E-2</v>
      </c>
    </row>
    <row r="102" spans="1:16" ht="15">
      <c r="A102" s="254">
        <v>92</v>
      </c>
      <c r="B102" s="343" t="s">
        <v>56</v>
      </c>
      <c r="C102" s="435" t="s">
        <v>133</v>
      </c>
      <c r="D102" s="436">
        <v>44371</v>
      </c>
      <c r="E102" s="288">
        <v>470.45</v>
      </c>
      <c r="F102" s="288">
        <v>471.68333333333339</v>
      </c>
      <c r="G102" s="289">
        <v>457.11666666666679</v>
      </c>
      <c r="H102" s="289">
        <v>443.78333333333342</v>
      </c>
      <c r="I102" s="289">
        <v>429.21666666666681</v>
      </c>
      <c r="J102" s="289">
        <v>485.01666666666677</v>
      </c>
      <c r="K102" s="289">
        <v>499.58333333333337</v>
      </c>
      <c r="L102" s="289">
        <v>512.91666666666674</v>
      </c>
      <c r="M102" s="276">
        <v>486.25</v>
      </c>
      <c r="N102" s="276">
        <v>458.35</v>
      </c>
      <c r="O102" s="291">
        <v>14362000</v>
      </c>
      <c r="P102" s="292">
        <v>-4.5744385916273913E-3</v>
      </c>
    </row>
    <row r="103" spans="1:16" ht="15">
      <c r="A103" s="254">
        <v>93</v>
      </c>
      <c r="B103" s="343" t="s">
        <v>63</v>
      </c>
      <c r="C103" s="435" t="s">
        <v>134</v>
      </c>
      <c r="D103" s="436">
        <v>44371</v>
      </c>
      <c r="E103" s="288">
        <v>1477.75</v>
      </c>
      <c r="F103" s="288">
        <v>1477.0166666666667</v>
      </c>
      <c r="G103" s="289">
        <v>1461.2833333333333</v>
      </c>
      <c r="H103" s="289">
        <v>1444.8166666666666</v>
      </c>
      <c r="I103" s="289">
        <v>1429.0833333333333</v>
      </c>
      <c r="J103" s="289">
        <v>1493.4833333333333</v>
      </c>
      <c r="K103" s="289">
        <v>1509.2166666666665</v>
      </c>
      <c r="L103" s="289">
        <v>1525.6833333333334</v>
      </c>
      <c r="M103" s="276">
        <v>1492.75</v>
      </c>
      <c r="N103" s="276">
        <v>1460.55</v>
      </c>
      <c r="O103" s="291">
        <v>13766650</v>
      </c>
      <c r="P103" s="292">
        <v>-2.8485635448790781E-2</v>
      </c>
    </row>
    <row r="104" spans="1:16" ht="15">
      <c r="A104" s="254">
        <v>94</v>
      </c>
      <c r="B104" s="343" t="s">
        <v>106</v>
      </c>
      <c r="C104" s="435" t="s">
        <v>260</v>
      </c>
      <c r="D104" s="436">
        <v>44371</v>
      </c>
      <c r="E104" s="288">
        <v>4075.8</v>
      </c>
      <c r="F104" s="288">
        <v>4105.7333333333336</v>
      </c>
      <c r="G104" s="289">
        <v>3977.0166666666673</v>
      </c>
      <c r="H104" s="289">
        <v>3878.2333333333336</v>
      </c>
      <c r="I104" s="289">
        <v>3749.5166666666673</v>
      </c>
      <c r="J104" s="289">
        <v>4204.5166666666673</v>
      </c>
      <c r="K104" s="289">
        <v>4333.2333333333345</v>
      </c>
      <c r="L104" s="289">
        <v>4432.0166666666673</v>
      </c>
      <c r="M104" s="276">
        <v>4234.45</v>
      </c>
      <c r="N104" s="276">
        <v>4006.95</v>
      </c>
      <c r="O104" s="291">
        <v>613650</v>
      </c>
      <c r="P104" s="292">
        <v>2.2494376405898527E-2</v>
      </c>
    </row>
    <row r="105" spans="1:16" ht="15">
      <c r="A105" s="254">
        <v>95</v>
      </c>
      <c r="B105" s="343" t="s">
        <v>106</v>
      </c>
      <c r="C105" s="435" t="s">
        <v>259</v>
      </c>
      <c r="D105" s="436">
        <v>44371</v>
      </c>
      <c r="E105" s="288">
        <v>2799.65</v>
      </c>
      <c r="F105" s="288">
        <v>2801.4666666666672</v>
      </c>
      <c r="G105" s="289">
        <v>2732.9833333333345</v>
      </c>
      <c r="H105" s="289">
        <v>2666.3166666666675</v>
      </c>
      <c r="I105" s="289">
        <v>2597.8333333333348</v>
      </c>
      <c r="J105" s="289">
        <v>2868.1333333333341</v>
      </c>
      <c r="K105" s="289">
        <v>2936.6166666666668</v>
      </c>
      <c r="L105" s="289">
        <v>3003.2833333333338</v>
      </c>
      <c r="M105" s="276">
        <v>2869.95</v>
      </c>
      <c r="N105" s="276">
        <v>2734.8</v>
      </c>
      <c r="O105" s="291">
        <v>488000</v>
      </c>
      <c r="P105" s="292">
        <v>-3.0976965845909452E-2</v>
      </c>
    </row>
    <row r="106" spans="1:16" ht="15">
      <c r="A106" s="254">
        <v>96</v>
      </c>
      <c r="B106" s="343" t="s">
        <v>51</v>
      </c>
      <c r="C106" s="435" t="s">
        <v>135</v>
      </c>
      <c r="D106" s="436">
        <v>44371</v>
      </c>
      <c r="E106" s="288">
        <v>1156.3</v>
      </c>
      <c r="F106" s="288">
        <v>1155.8833333333334</v>
      </c>
      <c r="G106" s="289">
        <v>1138.7666666666669</v>
      </c>
      <c r="H106" s="289">
        <v>1121.2333333333333</v>
      </c>
      <c r="I106" s="289">
        <v>1104.1166666666668</v>
      </c>
      <c r="J106" s="289">
        <v>1173.416666666667</v>
      </c>
      <c r="K106" s="289">
        <v>1190.5333333333333</v>
      </c>
      <c r="L106" s="289">
        <v>1208.0666666666671</v>
      </c>
      <c r="M106" s="276">
        <v>1173</v>
      </c>
      <c r="N106" s="276">
        <v>1138.3499999999999</v>
      </c>
      <c r="O106" s="291">
        <v>7779200</v>
      </c>
      <c r="P106" s="292">
        <v>-3.5006326444538167E-2</v>
      </c>
    </row>
    <row r="107" spans="1:16" ht="15">
      <c r="A107" s="254">
        <v>97</v>
      </c>
      <c r="B107" s="343" t="s">
        <v>43</v>
      </c>
      <c r="C107" s="435" t="s">
        <v>136</v>
      </c>
      <c r="D107" s="436">
        <v>44371</v>
      </c>
      <c r="E107" s="288">
        <v>783.25</v>
      </c>
      <c r="F107" s="288">
        <v>788.5</v>
      </c>
      <c r="G107" s="289">
        <v>768.5</v>
      </c>
      <c r="H107" s="289">
        <v>753.75</v>
      </c>
      <c r="I107" s="289">
        <v>733.75</v>
      </c>
      <c r="J107" s="289">
        <v>803.25</v>
      </c>
      <c r="K107" s="289">
        <v>823.25</v>
      </c>
      <c r="L107" s="289">
        <v>838</v>
      </c>
      <c r="M107" s="276">
        <v>808.5</v>
      </c>
      <c r="N107" s="276">
        <v>773.75</v>
      </c>
      <c r="O107" s="291">
        <v>9284100</v>
      </c>
      <c r="P107" s="292">
        <v>3.9420062695924768E-2</v>
      </c>
    </row>
    <row r="108" spans="1:16" ht="15">
      <c r="A108" s="254">
        <v>98</v>
      </c>
      <c r="B108" s="343" t="s">
        <v>56</v>
      </c>
      <c r="C108" s="435" t="s">
        <v>137</v>
      </c>
      <c r="D108" s="436">
        <v>44371</v>
      </c>
      <c r="E108" s="288">
        <v>158.65</v>
      </c>
      <c r="F108" s="288">
        <v>159.01666666666665</v>
      </c>
      <c r="G108" s="289">
        <v>153.7833333333333</v>
      </c>
      <c r="H108" s="289">
        <v>148.91666666666666</v>
      </c>
      <c r="I108" s="289">
        <v>143.68333333333331</v>
      </c>
      <c r="J108" s="289">
        <v>163.8833333333333</v>
      </c>
      <c r="K108" s="289">
        <v>169.11666666666665</v>
      </c>
      <c r="L108" s="289">
        <v>173.98333333333329</v>
      </c>
      <c r="M108" s="276">
        <v>164.25</v>
      </c>
      <c r="N108" s="276">
        <v>154.15</v>
      </c>
      <c r="O108" s="291">
        <v>47388000</v>
      </c>
      <c r="P108" s="292">
        <v>4.4064510443288976E-2</v>
      </c>
    </row>
    <row r="109" spans="1:16" ht="15">
      <c r="A109" s="254">
        <v>99</v>
      </c>
      <c r="B109" s="343" t="s">
        <v>56</v>
      </c>
      <c r="C109" s="435" t="s">
        <v>138</v>
      </c>
      <c r="D109" s="436">
        <v>44371</v>
      </c>
      <c r="E109" s="288">
        <v>160.05000000000001</v>
      </c>
      <c r="F109" s="288">
        <v>159.78333333333333</v>
      </c>
      <c r="G109" s="289">
        <v>156.76666666666665</v>
      </c>
      <c r="H109" s="289">
        <v>153.48333333333332</v>
      </c>
      <c r="I109" s="289">
        <v>150.46666666666664</v>
      </c>
      <c r="J109" s="289">
        <v>163.06666666666666</v>
      </c>
      <c r="K109" s="289">
        <v>166.08333333333337</v>
      </c>
      <c r="L109" s="289">
        <v>169.36666666666667</v>
      </c>
      <c r="M109" s="276">
        <v>162.80000000000001</v>
      </c>
      <c r="N109" s="276">
        <v>156.5</v>
      </c>
      <c r="O109" s="291">
        <v>27720000</v>
      </c>
      <c r="P109" s="292">
        <v>-2.1393772505825037E-2</v>
      </c>
    </row>
    <row r="110" spans="1:16" ht="15">
      <c r="A110" s="254">
        <v>100</v>
      </c>
      <c r="B110" s="343" t="s">
        <v>49</v>
      </c>
      <c r="C110" s="435" t="s">
        <v>139</v>
      </c>
      <c r="D110" s="436">
        <v>44371</v>
      </c>
      <c r="E110" s="288">
        <v>521.75</v>
      </c>
      <c r="F110" s="288">
        <v>518.85</v>
      </c>
      <c r="G110" s="289">
        <v>513.45000000000005</v>
      </c>
      <c r="H110" s="289">
        <v>505.15000000000003</v>
      </c>
      <c r="I110" s="289">
        <v>499.75000000000006</v>
      </c>
      <c r="J110" s="289">
        <v>527.15000000000009</v>
      </c>
      <c r="K110" s="289">
        <v>532.54999999999995</v>
      </c>
      <c r="L110" s="289">
        <v>540.85</v>
      </c>
      <c r="M110" s="276">
        <v>524.25</v>
      </c>
      <c r="N110" s="276">
        <v>510.55</v>
      </c>
      <c r="O110" s="291">
        <v>6196000</v>
      </c>
      <c r="P110" s="292">
        <v>6.3143445435827047E-2</v>
      </c>
    </row>
    <row r="111" spans="1:16" ht="15">
      <c r="A111" s="254">
        <v>101</v>
      </c>
      <c r="B111" s="343" t="s">
        <v>43</v>
      </c>
      <c r="C111" s="435" t="s">
        <v>140</v>
      </c>
      <c r="D111" s="436">
        <v>44371</v>
      </c>
      <c r="E111" s="288">
        <v>6972.8</v>
      </c>
      <c r="F111" s="288">
        <v>6932.2833333333328</v>
      </c>
      <c r="G111" s="289">
        <v>6873.6166666666659</v>
      </c>
      <c r="H111" s="289">
        <v>6774.4333333333334</v>
      </c>
      <c r="I111" s="289">
        <v>6715.7666666666664</v>
      </c>
      <c r="J111" s="289">
        <v>7031.4666666666653</v>
      </c>
      <c r="K111" s="289">
        <v>7090.1333333333332</v>
      </c>
      <c r="L111" s="289">
        <v>7189.3166666666648</v>
      </c>
      <c r="M111" s="276">
        <v>6990.95</v>
      </c>
      <c r="N111" s="276">
        <v>6833.1</v>
      </c>
      <c r="O111" s="291">
        <v>2034100</v>
      </c>
      <c r="P111" s="292">
        <v>1.0180770758839889E-2</v>
      </c>
    </row>
    <row r="112" spans="1:16" ht="15">
      <c r="A112" s="254">
        <v>102</v>
      </c>
      <c r="B112" s="343" t="s">
        <v>49</v>
      </c>
      <c r="C112" s="435" t="s">
        <v>141</v>
      </c>
      <c r="D112" s="436">
        <v>44371</v>
      </c>
      <c r="E112" s="288">
        <v>673.2</v>
      </c>
      <c r="F112" s="288">
        <v>665.11666666666667</v>
      </c>
      <c r="G112" s="289">
        <v>651.33333333333337</v>
      </c>
      <c r="H112" s="289">
        <v>629.4666666666667</v>
      </c>
      <c r="I112" s="289">
        <v>615.68333333333339</v>
      </c>
      <c r="J112" s="289">
        <v>686.98333333333335</v>
      </c>
      <c r="K112" s="289">
        <v>700.76666666666665</v>
      </c>
      <c r="L112" s="289">
        <v>722.63333333333333</v>
      </c>
      <c r="M112" s="276">
        <v>678.9</v>
      </c>
      <c r="N112" s="276">
        <v>643.25</v>
      </c>
      <c r="O112" s="291">
        <v>10448750</v>
      </c>
      <c r="P112" s="292">
        <v>-7.1727435744172146E-4</v>
      </c>
    </row>
    <row r="113" spans="1:16" ht="15">
      <c r="A113" s="254">
        <v>103</v>
      </c>
      <c r="B113" s="343" t="s">
        <v>56</v>
      </c>
      <c r="C113" s="435" t="s">
        <v>142</v>
      </c>
      <c r="D113" s="436">
        <v>44371</v>
      </c>
      <c r="E113" s="288">
        <v>981</v>
      </c>
      <c r="F113" s="288">
        <v>989.91666666666663</v>
      </c>
      <c r="G113" s="289">
        <v>960.48333333333323</v>
      </c>
      <c r="H113" s="289">
        <v>939.96666666666658</v>
      </c>
      <c r="I113" s="289">
        <v>910.53333333333319</v>
      </c>
      <c r="J113" s="289">
        <v>1010.4333333333333</v>
      </c>
      <c r="K113" s="289">
        <v>1039.8666666666668</v>
      </c>
      <c r="L113" s="289">
        <v>1060.3833333333332</v>
      </c>
      <c r="M113" s="276">
        <v>1019.35</v>
      </c>
      <c r="N113" s="276">
        <v>969.4</v>
      </c>
      <c r="O113" s="291">
        <v>2587000</v>
      </c>
      <c r="P113" s="292">
        <v>-2.018709995076317E-2</v>
      </c>
    </row>
    <row r="114" spans="1:16" ht="15">
      <c r="A114" s="254">
        <v>104</v>
      </c>
      <c r="B114" s="343" t="s">
        <v>72</v>
      </c>
      <c r="C114" s="435" t="s">
        <v>143</v>
      </c>
      <c r="D114" s="436">
        <v>44371</v>
      </c>
      <c r="E114" s="288">
        <v>1190.05</v>
      </c>
      <c r="F114" s="288">
        <v>1198.6166666666666</v>
      </c>
      <c r="G114" s="289">
        <v>1152.1833333333332</v>
      </c>
      <c r="H114" s="289">
        <v>1114.3166666666666</v>
      </c>
      <c r="I114" s="289">
        <v>1067.8833333333332</v>
      </c>
      <c r="J114" s="289">
        <v>1236.4833333333331</v>
      </c>
      <c r="K114" s="289">
        <v>1282.9166666666665</v>
      </c>
      <c r="L114" s="289">
        <v>1320.7833333333331</v>
      </c>
      <c r="M114" s="276">
        <v>1245.05</v>
      </c>
      <c r="N114" s="276">
        <v>1160.75</v>
      </c>
      <c r="O114" s="291">
        <v>1948200</v>
      </c>
      <c r="P114" s="292">
        <v>1.5957446808510637E-2</v>
      </c>
    </row>
    <row r="115" spans="1:16" ht="15">
      <c r="A115" s="254">
        <v>105</v>
      </c>
      <c r="B115" s="343" t="s">
        <v>106</v>
      </c>
      <c r="C115" s="435" t="s">
        <v>144</v>
      </c>
      <c r="D115" s="436">
        <v>44371</v>
      </c>
      <c r="E115" s="288">
        <v>2474.6999999999998</v>
      </c>
      <c r="F115" s="288">
        <v>2477.9833333333331</v>
      </c>
      <c r="G115" s="289">
        <v>2427.9666666666662</v>
      </c>
      <c r="H115" s="289">
        <v>2381.2333333333331</v>
      </c>
      <c r="I115" s="289">
        <v>2331.2166666666662</v>
      </c>
      <c r="J115" s="289">
        <v>2524.7166666666662</v>
      </c>
      <c r="K115" s="289">
        <v>2574.7333333333336</v>
      </c>
      <c r="L115" s="289">
        <v>2621.4666666666662</v>
      </c>
      <c r="M115" s="276">
        <v>2528</v>
      </c>
      <c r="N115" s="276">
        <v>2431.25</v>
      </c>
      <c r="O115" s="291">
        <v>1751200</v>
      </c>
      <c r="P115" s="292">
        <v>-1.6179775280898877E-2</v>
      </c>
    </row>
    <row r="116" spans="1:16" ht="15">
      <c r="A116" s="254">
        <v>106</v>
      </c>
      <c r="B116" s="343" t="s">
        <v>43</v>
      </c>
      <c r="C116" s="435" t="s">
        <v>145</v>
      </c>
      <c r="D116" s="436">
        <v>44371</v>
      </c>
      <c r="E116" s="288">
        <v>236.8</v>
      </c>
      <c r="F116" s="288">
        <v>235.46666666666667</v>
      </c>
      <c r="G116" s="289">
        <v>228.98333333333335</v>
      </c>
      <c r="H116" s="289">
        <v>221.16666666666669</v>
      </c>
      <c r="I116" s="289">
        <v>214.68333333333337</v>
      </c>
      <c r="J116" s="289">
        <v>243.28333333333333</v>
      </c>
      <c r="K116" s="289">
        <v>249.76666666666662</v>
      </c>
      <c r="L116" s="289">
        <v>257.58333333333331</v>
      </c>
      <c r="M116" s="276">
        <v>241.95</v>
      </c>
      <c r="N116" s="276">
        <v>227.65</v>
      </c>
      <c r="O116" s="291">
        <v>31206000</v>
      </c>
      <c r="P116" s="292">
        <v>-4.252577319587629E-2</v>
      </c>
    </row>
    <row r="117" spans="1:16" ht="15">
      <c r="A117" s="254">
        <v>107</v>
      </c>
      <c r="B117" s="343" t="s">
        <v>106</v>
      </c>
      <c r="C117" s="435" t="s">
        <v>262</v>
      </c>
      <c r="D117" s="436">
        <v>44371</v>
      </c>
      <c r="E117" s="288">
        <v>2041.4</v>
      </c>
      <c r="F117" s="288">
        <v>2048.3333333333335</v>
      </c>
      <c r="G117" s="289">
        <v>1994.1166666666668</v>
      </c>
      <c r="H117" s="289">
        <v>1946.8333333333333</v>
      </c>
      <c r="I117" s="289">
        <v>1892.6166666666666</v>
      </c>
      <c r="J117" s="289">
        <v>2095.6166666666668</v>
      </c>
      <c r="K117" s="289">
        <v>2149.833333333333</v>
      </c>
      <c r="L117" s="289">
        <v>2197.1166666666672</v>
      </c>
      <c r="M117" s="276">
        <v>2102.5500000000002</v>
      </c>
      <c r="N117" s="276">
        <v>2001.05</v>
      </c>
      <c r="O117" s="291">
        <v>689325</v>
      </c>
      <c r="P117" s="292">
        <v>0.32978056426332286</v>
      </c>
    </row>
    <row r="118" spans="1:16" ht="15">
      <c r="A118" s="254">
        <v>108</v>
      </c>
      <c r="B118" s="343" t="s">
        <v>43</v>
      </c>
      <c r="C118" s="435" t="s">
        <v>146</v>
      </c>
      <c r="D118" s="436">
        <v>44371</v>
      </c>
      <c r="E118" s="288">
        <v>82539.3</v>
      </c>
      <c r="F118" s="288">
        <v>81943.383333333346</v>
      </c>
      <c r="G118" s="289">
        <v>80985.216666666689</v>
      </c>
      <c r="H118" s="289">
        <v>79431.133333333346</v>
      </c>
      <c r="I118" s="289">
        <v>78472.966666666689</v>
      </c>
      <c r="J118" s="289">
        <v>83497.466666666689</v>
      </c>
      <c r="K118" s="289">
        <v>84455.633333333346</v>
      </c>
      <c r="L118" s="289">
        <v>86009.716666666689</v>
      </c>
      <c r="M118" s="276">
        <v>82901.55</v>
      </c>
      <c r="N118" s="276">
        <v>80389.3</v>
      </c>
      <c r="O118" s="291">
        <v>45300</v>
      </c>
      <c r="P118" s="292">
        <v>-1.3071895424836602E-2</v>
      </c>
    </row>
    <row r="119" spans="1:16" ht="15">
      <c r="A119" s="254">
        <v>109</v>
      </c>
      <c r="B119" s="343" t="s">
        <v>56</v>
      </c>
      <c r="C119" s="435" t="s">
        <v>147</v>
      </c>
      <c r="D119" s="436">
        <v>44371</v>
      </c>
      <c r="E119" s="288">
        <v>1473.4</v>
      </c>
      <c r="F119" s="288">
        <v>1469.9000000000003</v>
      </c>
      <c r="G119" s="289">
        <v>1450.4000000000005</v>
      </c>
      <c r="H119" s="289">
        <v>1427.4000000000003</v>
      </c>
      <c r="I119" s="289">
        <v>1407.9000000000005</v>
      </c>
      <c r="J119" s="289">
        <v>1492.9000000000005</v>
      </c>
      <c r="K119" s="289">
        <v>1512.4</v>
      </c>
      <c r="L119" s="289">
        <v>1535.4000000000005</v>
      </c>
      <c r="M119" s="276">
        <v>1489.4</v>
      </c>
      <c r="N119" s="276">
        <v>1446.9</v>
      </c>
      <c r="O119" s="291">
        <v>3361500</v>
      </c>
      <c r="P119" s="292">
        <v>3.1530494821634066E-2</v>
      </c>
    </row>
    <row r="120" spans="1:16" ht="15">
      <c r="A120" s="254">
        <v>110</v>
      </c>
      <c r="B120" s="343" t="s">
        <v>39</v>
      </c>
      <c r="C120" s="435" t="s">
        <v>790</v>
      </c>
      <c r="D120" s="436">
        <v>44371</v>
      </c>
      <c r="E120" s="288">
        <v>356.2</v>
      </c>
      <c r="F120" s="288">
        <v>356.15000000000003</v>
      </c>
      <c r="G120" s="289">
        <v>349.30000000000007</v>
      </c>
      <c r="H120" s="289">
        <v>342.40000000000003</v>
      </c>
      <c r="I120" s="289">
        <v>335.55000000000007</v>
      </c>
      <c r="J120" s="289">
        <v>363.05000000000007</v>
      </c>
      <c r="K120" s="289">
        <v>369.90000000000009</v>
      </c>
      <c r="L120" s="289">
        <v>376.80000000000007</v>
      </c>
      <c r="M120" s="276">
        <v>363</v>
      </c>
      <c r="N120" s="276">
        <v>349.25</v>
      </c>
      <c r="O120" s="291">
        <v>2576000</v>
      </c>
      <c r="P120" s="292">
        <v>-6.0676779463243874E-2</v>
      </c>
    </row>
    <row r="121" spans="1:16" ht="15">
      <c r="A121" s="254">
        <v>111</v>
      </c>
      <c r="B121" s="343" t="s">
        <v>111</v>
      </c>
      <c r="C121" s="435" t="s">
        <v>148</v>
      </c>
      <c r="D121" s="436">
        <v>44371</v>
      </c>
      <c r="E121" s="288">
        <v>67.55</v>
      </c>
      <c r="F121" s="288">
        <v>67.333333333333329</v>
      </c>
      <c r="G121" s="289">
        <v>65.166666666666657</v>
      </c>
      <c r="H121" s="289">
        <v>62.783333333333331</v>
      </c>
      <c r="I121" s="289">
        <v>60.61666666666666</v>
      </c>
      <c r="J121" s="289">
        <v>69.716666666666654</v>
      </c>
      <c r="K121" s="289">
        <v>71.883333333333312</v>
      </c>
      <c r="L121" s="289">
        <v>74.266666666666652</v>
      </c>
      <c r="M121" s="276">
        <v>69.5</v>
      </c>
      <c r="N121" s="276">
        <v>64.95</v>
      </c>
      <c r="O121" s="291">
        <v>83844000</v>
      </c>
      <c r="P121" s="292">
        <v>1.3355249640435586E-2</v>
      </c>
    </row>
    <row r="122" spans="1:16" ht="15">
      <c r="A122" s="254">
        <v>112</v>
      </c>
      <c r="B122" s="343" t="s">
        <v>39</v>
      </c>
      <c r="C122" s="435" t="s">
        <v>256</v>
      </c>
      <c r="D122" s="436">
        <v>44371</v>
      </c>
      <c r="E122" s="288">
        <v>4989.3999999999996</v>
      </c>
      <c r="F122" s="288">
        <v>4951.0166666666664</v>
      </c>
      <c r="G122" s="289">
        <v>4869.0333333333328</v>
      </c>
      <c r="H122" s="289">
        <v>4748.6666666666661</v>
      </c>
      <c r="I122" s="289">
        <v>4666.6833333333325</v>
      </c>
      <c r="J122" s="289">
        <v>5071.3833333333332</v>
      </c>
      <c r="K122" s="289">
        <v>5153.3666666666668</v>
      </c>
      <c r="L122" s="289">
        <v>5273.7333333333336</v>
      </c>
      <c r="M122" s="276">
        <v>5033</v>
      </c>
      <c r="N122" s="276">
        <v>4830.6499999999996</v>
      </c>
      <c r="O122" s="291">
        <v>1278750</v>
      </c>
      <c r="P122" s="292">
        <v>-3.5542566229848215E-2</v>
      </c>
    </row>
    <row r="123" spans="1:16" ht="15">
      <c r="A123" s="254">
        <v>113</v>
      </c>
      <c r="B123" s="343" t="s">
        <v>835</v>
      </c>
      <c r="C123" s="435" t="s">
        <v>450</v>
      </c>
      <c r="D123" s="436">
        <v>44371</v>
      </c>
      <c r="E123" s="288">
        <v>3344</v>
      </c>
      <c r="F123" s="288">
        <v>3341.4</v>
      </c>
      <c r="G123" s="289">
        <v>3271.75</v>
      </c>
      <c r="H123" s="289">
        <v>3199.5</v>
      </c>
      <c r="I123" s="289">
        <v>3129.85</v>
      </c>
      <c r="J123" s="289">
        <v>3413.65</v>
      </c>
      <c r="K123" s="289">
        <v>3483.3000000000006</v>
      </c>
      <c r="L123" s="289">
        <v>3555.55</v>
      </c>
      <c r="M123" s="276">
        <v>3411.05</v>
      </c>
      <c r="N123" s="276">
        <v>3269.15</v>
      </c>
      <c r="O123" s="291">
        <v>319275</v>
      </c>
      <c r="P123" s="292">
        <v>-3.2060027285129605E-2</v>
      </c>
    </row>
    <row r="124" spans="1:16" ht="15">
      <c r="A124" s="254">
        <v>114</v>
      </c>
      <c r="B124" s="343" t="s">
        <v>49</v>
      </c>
      <c r="C124" s="435" t="s">
        <v>151</v>
      </c>
      <c r="D124" s="436">
        <v>44371</v>
      </c>
      <c r="E124" s="288">
        <v>17717.2</v>
      </c>
      <c r="F124" s="288">
        <v>17820.3</v>
      </c>
      <c r="G124" s="289">
        <v>17538.099999999999</v>
      </c>
      <c r="H124" s="289">
        <v>17359</v>
      </c>
      <c r="I124" s="289">
        <v>17076.8</v>
      </c>
      <c r="J124" s="289">
        <v>17999.399999999998</v>
      </c>
      <c r="K124" s="289">
        <v>18281.600000000002</v>
      </c>
      <c r="L124" s="289">
        <v>18460.699999999997</v>
      </c>
      <c r="M124" s="276">
        <v>18102.5</v>
      </c>
      <c r="N124" s="276">
        <v>17641.2</v>
      </c>
      <c r="O124" s="291">
        <v>253100</v>
      </c>
      <c r="P124" s="292">
        <v>9.7571552471812664E-2</v>
      </c>
    </row>
    <row r="125" spans="1:16" ht="15">
      <c r="A125" s="254">
        <v>115</v>
      </c>
      <c r="B125" s="343" t="s">
        <v>111</v>
      </c>
      <c r="C125" s="435" t="s">
        <v>152</v>
      </c>
      <c r="D125" s="436">
        <v>44371</v>
      </c>
      <c r="E125" s="288">
        <v>178.2</v>
      </c>
      <c r="F125" s="288">
        <v>177.21666666666667</v>
      </c>
      <c r="G125" s="289">
        <v>172.73333333333335</v>
      </c>
      <c r="H125" s="289">
        <v>167.26666666666668</v>
      </c>
      <c r="I125" s="289">
        <v>162.78333333333336</v>
      </c>
      <c r="J125" s="289">
        <v>182.68333333333334</v>
      </c>
      <c r="K125" s="289">
        <v>187.16666666666663</v>
      </c>
      <c r="L125" s="289">
        <v>192.63333333333333</v>
      </c>
      <c r="M125" s="276">
        <v>181.7</v>
      </c>
      <c r="N125" s="276">
        <v>171.75</v>
      </c>
      <c r="O125" s="291">
        <v>78349800</v>
      </c>
      <c r="P125" s="292">
        <v>-5.5335649083124647E-2</v>
      </c>
    </row>
    <row r="126" spans="1:16" ht="15">
      <c r="A126" s="254">
        <v>116</v>
      </c>
      <c r="B126" s="343" t="s">
        <v>42</v>
      </c>
      <c r="C126" s="435" t="s">
        <v>153</v>
      </c>
      <c r="D126" s="436">
        <v>44371</v>
      </c>
      <c r="E126" s="288">
        <v>113.7</v>
      </c>
      <c r="F126" s="288">
        <v>114.98333333333333</v>
      </c>
      <c r="G126" s="289">
        <v>111.71666666666667</v>
      </c>
      <c r="H126" s="289">
        <v>109.73333333333333</v>
      </c>
      <c r="I126" s="289">
        <v>106.46666666666667</v>
      </c>
      <c r="J126" s="289">
        <v>116.96666666666667</v>
      </c>
      <c r="K126" s="289">
        <v>120.23333333333335</v>
      </c>
      <c r="L126" s="289">
        <v>122.21666666666667</v>
      </c>
      <c r="M126" s="276">
        <v>118.25</v>
      </c>
      <c r="N126" s="276">
        <v>113</v>
      </c>
      <c r="O126" s="291">
        <v>73644000</v>
      </c>
      <c r="P126" s="292">
        <v>-3.2354703415218691E-2</v>
      </c>
    </row>
    <row r="127" spans="1:16" ht="15">
      <c r="A127" s="254">
        <v>117</v>
      </c>
      <c r="B127" s="343" t="s">
        <v>72</v>
      </c>
      <c r="C127" s="435" t="s">
        <v>155</v>
      </c>
      <c r="D127" s="436">
        <v>44371</v>
      </c>
      <c r="E127" s="288">
        <v>120.7</v>
      </c>
      <c r="F127" s="288">
        <v>121.46666666666665</v>
      </c>
      <c r="G127" s="289">
        <v>118.38333333333331</v>
      </c>
      <c r="H127" s="289">
        <v>116.06666666666666</v>
      </c>
      <c r="I127" s="289">
        <v>112.98333333333332</v>
      </c>
      <c r="J127" s="289">
        <v>123.7833333333333</v>
      </c>
      <c r="K127" s="289">
        <v>126.86666666666665</v>
      </c>
      <c r="L127" s="289">
        <v>129.18333333333328</v>
      </c>
      <c r="M127" s="276">
        <v>124.55</v>
      </c>
      <c r="N127" s="276">
        <v>119.15</v>
      </c>
      <c r="O127" s="291">
        <v>76953800</v>
      </c>
      <c r="P127" s="292">
        <v>6.4890783164624405E-2</v>
      </c>
    </row>
    <row r="128" spans="1:16" ht="15">
      <c r="A128" s="254">
        <v>118</v>
      </c>
      <c r="B128" s="343" t="s">
        <v>78</v>
      </c>
      <c r="C128" s="435" t="s">
        <v>156</v>
      </c>
      <c r="D128" s="436">
        <v>44371</v>
      </c>
      <c r="E128" s="288">
        <v>29729.35</v>
      </c>
      <c r="F128" s="288">
        <v>29710.033333333336</v>
      </c>
      <c r="G128" s="289">
        <v>29362.866666666672</v>
      </c>
      <c r="H128" s="289">
        <v>28996.383333333335</v>
      </c>
      <c r="I128" s="289">
        <v>28649.216666666671</v>
      </c>
      <c r="J128" s="289">
        <v>30076.516666666674</v>
      </c>
      <c r="K128" s="289">
        <v>30423.683333333338</v>
      </c>
      <c r="L128" s="289">
        <v>30790.166666666675</v>
      </c>
      <c r="M128" s="276">
        <v>30057.200000000001</v>
      </c>
      <c r="N128" s="276">
        <v>29343.55</v>
      </c>
      <c r="O128" s="291">
        <v>78780</v>
      </c>
      <c r="P128" s="292">
        <v>-5.4715622750179986E-2</v>
      </c>
    </row>
    <row r="129" spans="1:16" ht="15">
      <c r="A129" s="254">
        <v>119</v>
      </c>
      <c r="B129" s="362" t="s">
        <v>51</v>
      </c>
      <c r="C129" s="435" t="s">
        <v>157</v>
      </c>
      <c r="D129" s="436">
        <v>44371</v>
      </c>
      <c r="E129" s="288">
        <v>2238.1</v>
      </c>
      <c r="F129" s="288">
        <v>2205.3166666666662</v>
      </c>
      <c r="G129" s="289">
        <v>2157.6833333333325</v>
      </c>
      <c r="H129" s="289">
        <v>2077.2666666666664</v>
      </c>
      <c r="I129" s="289">
        <v>2029.6333333333328</v>
      </c>
      <c r="J129" s="289">
        <v>2285.7333333333322</v>
      </c>
      <c r="K129" s="289">
        <v>2333.3666666666663</v>
      </c>
      <c r="L129" s="289">
        <v>2413.7833333333319</v>
      </c>
      <c r="M129" s="276">
        <v>2252.9499999999998</v>
      </c>
      <c r="N129" s="276">
        <v>2124.9</v>
      </c>
      <c r="O129" s="291">
        <v>3367925</v>
      </c>
      <c r="P129" s="292">
        <v>-2.362333007494298E-3</v>
      </c>
    </row>
    <row r="130" spans="1:16" ht="15">
      <c r="A130" s="254">
        <v>120</v>
      </c>
      <c r="B130" s="343" t="s">
        <v>72</v>
      </c>
      <c r="C130" s="435" t="s">
        <v>158</v>
      </c>
      <c r="D130" s="436">
        <v>44371</v>
      </c>
      <c r="E130" s="288">
        <v>226.45</v>
      </c>
      <c r="F130" s="288">
        <v>227.15</v>
      </c>
      <c r="G130" s="289">
        <v>223.65</v>
      </c>
      <c r="H130" s="289">
        <v>220.85</v>
      </c>
      <c r="I130" s="289">
        <v>217.35</v>
      </c>
      <c r="J130" s="289">
        <v>229.95000000000002</v>
      </c>
      <c r="K130" s="289">
        <v>233.45000000000002</v>
      </c>
      <c r="L130" s="289">
        <v>236.25000000000003</v>
      </c>
      <c r="M130" s="276">
        <v>230.65</v>
      </c>
      <c r="N130" s="276">
        <v>224.35</v>
      </c>
      <c r="O130" s="291">
        <v>32619000</v>
      </c>
      <c r="P130" s="292">
        <v>3.1496062992125984E-2</v>
      </c>
    </row>
    <row r="131" spans="1:16" ht="15">
      <c r="A131" s="254">
        <v>121</v>
      </c>
      <c r="B131" s="343" t="s">
        <v>56</v>
      </c>
      <c r="C131" s="435" t="s">
        <v>159</v>
      </c>
      <c r="D131" s="436">
        <v>44371</v>
      </c>
      <c r="E131" s="288">
        <v>124.6</v>
      </c>
      <c r="F131" s="288">
        <v>125</v>
      </c>
      <c r="G131" s="289">
        <v>122.45</v>
      </c>
      <c r="H131" s="289">
        <v>120.3</v>
      </c>
      <c r="I131" s="289">
        <v>117.75</v>
      </c>
      <c r="J131" s="289">
        <v>127.15</v>
      </c>
      <c r="K131" s="289">
        <v>129.70000000000002</v>
      </c>
      <c r="L131" s="289">
        <v>131.85000000000002</v>
      </c>
      <c r="M131" s="276">
        <v>127.55</v>
      </c>
      <c r="N131" s="276">
        <v>122.85</v>
      </c>
      <c r="O131" s="291">
        <v>42544400</v>
      </c>
      <c r="P131" s="292">
        <v>-5.3630961008841859E-3</v>
      </c>
    </row>
    <row r="132" spans="1:16" ht="15">
      <c r="A132" s="254">
        <v>122</v>
      </c>
      <c r="B132" s="343" t="s">
        <v>51</v>
      </c>
      <c r="C132" s="435" t="s">
        <v>269</v>
      </c>
      <c r="D132" s="436">
        <v>44371</v>
      </c>
      <c r="E132" s="288">
        <v>5412.85</v>
      </c>
      <c r="F132" s="288">
        <v>5422.4000000000005</v>
      </c>
      <c r="G132" s="289">
        <v>5377.1500000000015</v>
      </c>
      <c r="H132" s="289">
        <v>5341.4500000000007</v>
      </c>
      <c r="I132" s="289">
        <v>5296.2000000000016</v>
      </c>
      <c r="J132" s="289">
        <v>5458.1000000000013</v>
      </c>
      <c r="K132" s="289">
        <v>5503.3499999999995</v>
      </c>
      <c r="L132" s="289">
        <v>5539.0500000000011</v>
      </c>
      <c r="M132" s="276">
        <v>5467.65</v>
      </c>
      <c r="N132" s="276">
        <v>5386.7</v>
      </c>
      <c r="O132" s="291">
        <v>393500</v>
      </c>
      <c r="P132" s="292">
        <v>2.8671551449506211E-3</v>
      </c>
    </row>
    <row r="133" spans="1:16" ht="15">
      <c r="A133" s="254">
        <v>123</v>
      </c>
      <c r="B133" s="343" t="s">
        <v>49</v>
      </c>
      <c r="C133" s="435" t="s">
        <v>160</v>
      </c>
      <c r="D133" s="436">
        <v>44371</v>
      </c>
      <c r="E133" s="288">
        <v>2131.25</v>
      </c>
      <c r="F133" s="288">
        <v>2130.5666666666666</v>
      </c>
      <c r="G133" s="289">
        <v>2103.1333333333332</v>
      </c>
      <c r="H133" s="289">
        <v>2075.0166666666664</v>
      </c>
      <c r="I133" s="289">
        <v>2047.583333333333</v>
      </c>
      <c r="J133" s="289">
        <v>2158.6833333333334</v>
      </c>
      <c r="K133" s="289">
        <v>2186.1166666666668</v>
      </c>
      <c r="L133" s="289">
        <v>2214.2333333333336</v>
      </c>
      <c r="M133" s="276">
        <v>2158</v>
      </c>
      <c r="N133" s="276">
        <v>2102.4499999999998</v>
      </c>
      <c r="O133" s="291">
        <v>2434000</v>
      </c>
      <c r="P133" s="292">
        <v>-4.642507345739471E-2</v>
      </c>
    </row>
    <row r="134" spans="1:16" ht="15">
      <c r="A134" s="254">
        <v>124</v>
      </c>
      <c r="B134" s="343" t="s">
        <v>835</v>
      </c>
      <c r="C134" s="435" t="s">
        <v>267</v>
      </c>
      <c r="D134" s="436">
        <v>44371</v>
      </c>
      <c r="E134" s="288">
        <v>2852</v>
      </c>
      <c r="F134" s="288">
        <v>2832.2999999999997</v>
      </c>
      <c r="G134" s="289">
        <v>2789.7999999999993</v>
      </c>
      <c r="H134" s="289">
        <v>2727.5999999999995</v>
      </c>
      <c r="I134" s="289">
        <v>2685.099999999999</v>
      </c>
      <c r="J134" s="289">
        <v>2894.4999999999995</v>
      </c>
      <c r="K134" s="289">
        <v>2937.0000000000005</v>
      </c>
      <c r="L134" s="289">
        <v>2999.2</v>
      </c>
      <c r="M134" s="276">
        <v>2874.8</v>
      </c>
      <c r="N134" s="276">
        <v>2770.1</v>
      </c>
      <c r="O134" s="291">
        <v>687000</v>
      </c>
      <c r="P134" s="292">
        <v>7.1345029239766086E-2</v>
      </c>
    </row>
    <row r="135" spans="1:16" ht="15">
      <c r="A135" s="254">
        <v>125</v>
      </c>
      <c r="B135" s="343" t="s">
        <v>53</v>
      </c>
      <c r="C135" s="435" t="s">
        <v>161</v>
      </c>
      <c r="D135" s="436">
        <v>44371</v>
      </c>
      <c r="E135" s="288">
        <v>40.200000000000003</v>
      </c>
      <c r="F135" s="288">
        <v>40.133333333333333</v>
      </c>
      <c r="G135" s="289">
        <v>38.766666666666666</v>
      </c>
      <c r="H135" s="289">
        <v>37.333333333333336</v>
      </c>
      <c r="I135" s="289">
        <v>35.966666666666669</v>
      </c>
      <c r="J135" s="289">
        <v>41.566666666666663</v>
      </c>
      <c r="K135" s="289">
        <v>42.933333333333323</v>
      </c>
      <c r="L135" s="289">
        <v>44.36666666666666</v>
      </c>
      <c r="M135" s="276">
        <v>41.5</v>
      </c>
      <c r="N135" s="276">
        <v>38.700000000000003</v>
      </c>
      <c r="O135" s="291">
        <v>303104000</v>
      </c>
      <c r="P135" s="292">
        <v>-4.554615074566707E-2</v>
      </c>
    </row>
    <row r="136" spans="1:16" ht="15">
      <c r="A136" s="254">
        <v>126</v>
      </c>
      <c r="B136" s="343" t="s">
        <v>42</v>
      </c>
      <c r="C136" s="435" t="s">
        <v>162</v>
      </c>
      <c r="D136" s="436">
        <v>44371</v>
      </c>
      <c r="E136" s="288">
        <v>233.05</v>
      </c>
      <c r="F136" s="288">
        <v>236.25</v>
      </c>
      <c r="G136" s="289">
        <v>227.35</v>
      </c>
      <c r="H136" s="289">
        <v>221.65</v>
      </c>
      <c r="I136" s="289">
        <v>212.75</v>
      </c>
      <c r="J136" s="289">
        <v>241.95</v>
      </c>
      <c r="K136" s="289">
        <v>250.84999999999997</v>
      </c>
      <c r="L136" s="289">
        <v>256.54999999999995</v>
      </c>
      <c r="M136" s="276">
        <v>245.15</v>
      </c>
      <c r="N136" s="276">
        <v>230.55</v>
      </c>
      <c r="O136" s="291">
        <v>25524000</v>
      </c>
      <c r="P136" s="292">
        <v>6.2083888149134486E-2</v>
      </c>
    </row>
    <row r="137" spans="1:16" ht="15">
      <c r="A137" s="254">
        <v>127</v>
      </c>
      <c r="B137" s="343" t="s">
        <v>88</v>
      </c>
      <c r="C137" s="435" t="s">
        <v>163</v>
      </c>
      <c r="D137" s="436">
        <v>44371</v>
      </c>
      <c r="E137" s="288">
        <v>1421</v>
      </c>
      <c r="F137" s="288">
        <v>1406.55</v>
      </c>
      <c r="G137" s="289">
        <v>1381.1</v>
      </c>
      <c r="H137" s="289">
        <v>1341.2</v>
      </c>
      <c r="I137" s="289">
        <v>1315.75</v>
      </c>
      <c r="J137" s="289">
        <v>1446.4499999999998</v>
      </c>
      <c r="K137" s="289">
        <v>1471.9</v>
      </c>
      <c r="L137" s="289">
        <v>1511.7999999999997</v>
      </c>
      <c r="M137" s="276">
        <v>1432</v>
      </c>
      <c r="N137" s="276">
        <v>1366.65</v>
      </c>
      <c r="O137" s="291">
        <v>1566543</v>
      </c>
      <c r="P137" s="292">
        <v>-4.0867181659606282E-2</v>
      </c>
    </row>
    <row r="138" spans="1:16" ht="15">
      <c r="A138" s="254">
        <v>128</v>
      </c>
      <c r="B138" s="343" t="s">
        <v>37</v>
      </c>
      <c r="C138" s="435" t="s">
        <v>164</v>
      </c>
      <c r="D138" s="436">
        <v>44371</v>
      </c>
      <c r="E138" s="288">
        <v>1023.3</v>
      </c>
      <c r="F138" s="288">
        <v>1021.2000000000002</v>
      </c>
      <c r="G138" s="289">
        <v>999.40000000000032</v>
      </c>
      <c r="H138" s="289">
        <v>975.50000000000011</v>
      </c>
      <c r="I138" s="289">
        <v>953.70000000000027</v>
      </c>
      <c r="J138" s="289">
        <v>1045.1000000000004</v>
      </c>
      <c r="K138" s="289">
        <v>1066.9000000000003</v>
      </c>
      <c r="L138" s="289">
        <v>1090.8000000000004</v>
      </c>
      <c r="M138" s="276">
        <v>1043</v>
      </c>
      <c r="N138" s="276">
        <v>997.3</v>
      </c>
      <c r="O138" s="291">
        <v>2044250</v>
      </c>
      <c r="P138" s="292">
        <v>3.5299182092122253E-2</v>
      </c>
    </row>
    <row r="139" spans="1:16" ht="15">
      <c r="A139" s="254">
        <v>129</v>
      </c>
      <c r="B139" s="343" t="s">
        <v>53</v>
      </c>
      <c r="C139" s="435" t="s">
        <v>165</v>
      </c>
      <c r="D139" s="436">
        <v>44371</v>
      </c>
      <c r="E139" s="288">
        <v>206.8</v>
      </c>
      <c r="F139" s="288">
        <v>206.4</v>
      </c>
      <c r="G139" s="289">
        <v>201.60000000000002</v>
      </c>
      <c r="H139" s="289">
        <v>196.4</v>
      </c>
      <c r="I139" s="289">
        <v>191.60000000000002</v>
      </c>
      <c r="J139" s="289">
        <v>211.60000000000002</v>
      </c>
      <c r="K139" s="289">
        <v>216.40000000000003</v>
      </c>
      <c r="L139" s="289">
        <v>221.60000000000002</v>
      </c>
      <c r="M139" s="276">
        <v>211.2</v>
      </c>
      <c r="N139" s="276">
        <v>201.2</v>
      </c>
      <c r="O139" s="291">
        <v>23684300</v>
      </c>
      <c r="P139" s="292">
        <v>-4.4683588723827349E-2</v>
      </c>
    </row>
    <row r="140" spans="1:16" ht="15">
      <c r="A140" s="254">
        <v>130</v>
      </c>
      <c r="B140" s="343" t="s">
        <v>42</v>
      </c>
      <c r="C140" s="435" t="s">
        <v>166</v>
      </c>
      <c r="D140" s="436">
        <v>44371</v>
      </c>
      <c r="E140" s="288">
        <v>147.1</v>
      </c>
      <c r="F140" s="288">
        <v>148.18333333333331</v>
      </c>
      <c r="G140" s="289">
        <v>144.06666666666661</v>
      </c>
      <c r="H140" s="289">
        <v>141.0333333333333</v>
      </c>
      <c r="I140" s="289">
        <v>136.9166666666666</v>
      </c>
      <c r="J140" s="289">
        <v>151.21666666666661</v>
      </c>
      <c r="K140" s="289">
        <v>155.33333333333334</v>
      </c>
      <c r="L140" s="289">
        <v>158.36666666666662</v>
      </c>
      <c r="M140" s="276">
        <v>152.30000000000001</v>
      </c>
      <c r="N140" s="276">
        <v>145.15</v>
      </c>
      <c r="O140" s="291">
        <v>24120000</v>
      </c>
      <c r="P140" s="292">
        <v>5.0000000000000001E-3</v>
      </c>
    </row>
    <row r="141" spans="1:16" ht="15">
      <c r="A141" s="254">
        <v>131</v>
      </c>
      <c r="B141" s="343" t="s">
        <v>72</v>
      </c>
      <c r="C141" s="435" t="s">
        <v>167</v>
      </c>
      <c r="D141" s="436">
        <v>44371</v>
      </c>
      <c r="E141" s="288">
        <v>2225.9499999999998</v>
      </c>
      <c r="F141" s="288">
        <v>2216.2333333333331</v>
      </c>
      <c r="G141" s="289">
        <v>2197.5166666666664</v>
      </c>
      <c r="H141" s="289">
        <v>2169.0833333333335</v>
      </c>
      <c r="I141" s="289">
        <v>2150.3666666666668</v>
      </c>
      <c r="J141" s="289">
        <v>2244.6666666666661</v>
      </c>
      <c r="K141" s="289">
        <v>2263.3833333333323</v>
      </c>
      <c r="L141" s="289">
        <v>2291.8166666666657</v>
      </c>
      <c r="M141" s="276">
        <v>2234.9499999999998</v>
      </c>
      <c r="N141" s="276">
        <v>2187.8000000000002</v>
      </c>
      <c r="O141" s="291">
        <v>35835500</v>
      </c>
      <c r="P141" s="292">
        <v>-1.860879090784609E-2</v>
      </c>
    </row>
    <row r="142" spans="1:16" ht="15">
      <c r="A142" s="254">
        <v>132</v>
      </c>
      <c r="B142" s="343" t="s">
        <v>111</v>
      </c>
      <c r="C142" s="435" t="s">
        <v>168</v>
      </c>
      <c r="D142" s="436">
        <v>44371</v>
      </c>
      <c r="E142" s="288">
        <v>124.2</v>
      </c>
      <c r="F142" s="288">
        <v>124.96666666666665</v>
      </c>
      <c r="G142" s="289">
        <v>118.6333333333333</v>
      </c>
      <c r="H142" s="289">
        <v>113.06666666666665</v>
      </c>
      <c r="I142" s="289">
        <v>106.73333333333329</v>
      </c>
      <c r="J142" s="289">
        <v>130.5333333333333</v>
      </c>
      <c r="K142" s="289">
        <v>136.86666666666665</v>
      </c>
      <c r="L142" s="289">
        <v>142.43333333333331</v>
      </c>
      <c r="M142" s="276">
        <v>131.30000000000001</v>
      </c>
      <c r="N142" s="276">
        <v>119.4</v>
      </c>
      <c r="O142" s="291">
        <v>174344000</v>
      </c>
      <c r="P142" s="292">
        <v>2.2509471807443726E-2</v>
      </c>
    </row>
    <row r="143" spans="1:16" ht="15">
      <c r="A143" s="254">
        <v>133</v>
      </c>
      <c r="B143" s="343" t="s">
        <v>56</v>
      </c>
      <c r="C143" s="435" t="s">
        <v>274</v>
      </c>
      <c r="D143" s="436">
        <v>44371</v>
      </c>
      <c r="E143" s="288">
        <v>983</v>
      </c>
      <c r="F143" s="288">
        <v>979.7166666666667</v>
      </c>
      <c r="G143" s="289">
        <v>960.43333333333339</v>
      </c>
      <c r="H143" s="289">
        <v>937.86666666666667</v>
      </c>
      <c r="I143" s="289">
        <v>918.58333333333337</v>
      </c>
      <c r="J143" s="289">
        <v>1002.2833333333334</v>
      </c>
      <c r="K143" s="289">
        <v>1021.5666666666667</v>
      </c>
      <c r="L143" s="289">
        <v>1044.1333333333334</v>
      </c>
      <c r="M143" s="276">
        <v>999</v>
      </c>
      <c r="N143" s="276">
        <v>957.15</v>
      </c>
      <c r="O143" s="291">
        <v>5818500</v>
      </c>
      <c r="P143" s="292">
        <v>-3.5194627533888821E-2</v>
      </c>
    </row>
    <row r="144" spans="1:16" ht="15">
      <c r="A144" s="254">
        <v>134</v>
      </c>
      <c r="B144" s="343" t="s">
        <v>53</v>
      </c>
      <c r="C144" s="435" t="s">
        <v>169</v>
      </c>
      <c r="D144" s="436">
        <v>44371</v>
      </c>
      <c r="E144" s="288">
        <v>413.65</v>
      </c>
      <c r="F144" s="288">
        <v>413.36666666666662</v>
      </c>
      <c r="G144" s="289">
        <v>402.98333333333323</v>
      </c>
      <c r="H144" s="289">
        <v>392.31666666666661</v>
      </c>
      <c r="I144" s="289">
        <v>381.93333333333322</v>
      </c>
      <c r="J144" s="289">
        <v>424.03333333333325</v>
      </c>
      <c r="K144" s="289">
        <v>434.41666666666657</v>
      </c>
      <c r="L144" s="289">
        <v>445.08333333333326</v>
      </c>
      <c r="M144" s="276">
        <v>423.75</v>
      </c>
      <c r="N144" s="276">
        <v>402.7</v>
      </c>
      <c r="O144" s="291">
        <v>86881500</v>
      </c>
      <c r="P144" s="292">
        <v>1.9412862121158787E-2</v>
      </c>
    </row>
    <row r="145" spans="1:16" ht="15">
      <c r="A145" s="254">
        <v>135</v>
      </c>
      <c r="B145" s="343" t="s">
        <v>37</v>
      </c>
      <c r="C145" s="435" t="s">
        <v>170</v>
      </c>
      <c r="D145" s="436">
        <v>44371</v>
      </c>
      <c r="E145" s="288">
        <v>28082.7</v>
      </c>
      <c r="F145" s="288">
        <v>28205.833333333332</v>
      </c>
      <c r="G145" s="289">
        <v>27876.816666666666</v>
      </c>
      <c r="H145" s="289">
        <v>27670.933333333334</v>
      </c>
      <c r="I145" s="289">
        <v>27341.916666666668</v>
      </c>
      <c r="J145" s="289">
        <v>28411.716666666664</v>
      </c>
      <c r="K145" s="289">
        <v>28740.733333333334</v>
      </c>
      <c r="L145" s="289">
        <v>28946.616666666661</v>
      </c>
      <c r="M145" s="276">
        <v>28534.85</v>
      </c>
      <c r="N145" s="276">
        <v>27999.95</v>
      </c>
      <c r="O145" s="291">
        <v>134675</v>
      </c>
      <c r="P145" s="292">
        <v>1.2593984962406015E-2</v>
      </c>
    </row>
    <row r="146" spans="1:16" ht="15">
      <c r="A146" s="254">
        <v>136</v>
      </c>
      <c r="B146" s="343" t="s">
        <v>63</v>
      </c>
      <c r="C146" s="435" t="s">
        <v>171</v>
      </c>
      <c r="D146" s="436">
        <v>44371</v>
      </c>
      <c r="E146" s="288">
        <v>2024.55</v>
      </c>
      <c r="F146" s="288">
        <v>2006.2</v>
      </c>
      <c r="G146" s="289">
        <v>1980.3500000000001</v>
      </c>
      <c r="H146" s="289">
        <v>1936.15</v>
      </c>
      <c r="I146" s="289">
        <v>1910.3000000000002</v>
      </c>
      <c r="J146" s="289">
        <v>2050.4</v>
      </c>
      <c r="K146" s="289">
        <v>2076.25</v>
      </c>
      <c r="L146" s="289">
        <v>2120.4499999999998</v>
      </c>
      <c r="M146" s="276">
        <v>2032.05</v>
      </c>
      <c r="N146" s="276">
        <v>1962</v>
      </c>
      <c r="O146" s="291">
        <v>1037300</v>
      </c>
      <c r="P146" s="292">
        <v>-2.6077975729408728E-2</v>
      </c>
    </row>
    <row r="147" spans="1:16" ht="15">
      <c r="A147" s="254">
        <v>137</v>
      </c>
      <c r="B147" s="343" t="s">
        <v>78</v>
      </c>
      <c r="C147" s="435" t="s">
        <v>172</v>
      </c>
      <c r="D147" s="436">
        <v>44371</v>
      </c>
      <c r="E147" s="288">
        <v>7066.6</v>
      </c>
      <c r="F147" s="288">
        <v>7056.5</v>
      </c>
      <c r="G147" s="289">
        <v>6935.15</v>
      </c>
      <c r="H147" s="289">
        <v>6803.7</v>
      </c>
      <c r="I147" s="289">
        <v>6682.3499999999995</v>
      </c>
      <c r="J147" s="289">
        <v>7187.95</v>
      </c>
      <c r="K147" s="289">
        <v>7309.3</v>
      </c>
      <c r="L147" s="289">
        <v>7440.75</v>
      </c>
      <c r="M147" s="276">
        <v>7177.85</v>
      </c>
      <c r="N147" s="276">
        <v>6925.05</v>
      </c>
      <c r="O147" s="291">
        <v>304625</v>
      </c>
      <c r="P147" s="292">
        <v>-5.7119543043655649E-3</v>
      </c>
    </row>
    <row r="148" spans="1:16" ht="15">
      <c r="A148" s="254">
        <v>138</v>
      </c>
      <c r="B148" s="343" t="s">
        <v>56</v>
      </c>
      <c r="C148" s="435" t="s">
        <v>173</v>
      </c>
      <c r="D148" s="436">
        <v>44371</v>
      </c>
      <c r="E148" s="288">
        <v>1382.1</v>
      </c>
      <c r="F148" s="288">
        <v>1381.2</v>
      </c>
      <c r="G148" s="289">
        <v>1342.9</v>
      </c>
      <c r="H148" s="289">
        <v>1303.7</v>
      </c>
      <c r="I148" s="289">
        <v>1265.4000000000001</v>
      </c>
      <c r="J148" s="289">
        <v>1420.4</v>
      </c>
      <c r="K148" s="289">
        <v>1458.6999999999998</v>
      </c>
      <c r="L148" s="289">
        <v>1497.9</v>
      </c>
      <c r="M148" s="276">
        <v>1419.5</v>
      </c>
      <c r="N148" s="276">
        <v>1342</v>
      </c>
      <c r="O148" s="291">
        <v>5077200</v>
      </c>
      <c r="P148" s="292">
        <v>3.5318107667210441E-2</v>
      </c>
    </row>
    <row r="149" spans="1:16" ht="15">
      <c r="A149" s="254">
        <v>139</v>
      </c>
      <c r="B149" s="343" t="s">
        <v>51</v>
      </c>
      <c r="C149" s="435" t="s">
        <v>175</v>
      </c>
      <c r="D149" s="436">
        <v>44371</v>
      </c>
      <c r="E149" s="288">
        <v>668.95</v>
      </c>
      <c r="F149" s="288">
        <v>665.11666666666667</v>
      </c>
      <c r="G149" s="289">
        <v>656.83333333333337</v>
      </c>
      <c r="H149" s="289">
        <v>644.7166666666667</v>
      </c>
      <c r="I149" s="289">
        <v>636.43333333333339</v>
      </c>
      <c r="J149" s="289">
        <v>677.23333333333335</v>
      </c>
      <c r="K149" s="289">
        <v>685.51666666666665</v>
      </c>
      <c r="L149" s="289">
        <v>697.63333333333333</v>
      </c>
      <c r="M149" s="276">
        <v>673.4</v>
      </c>
      <c r="N149" s="276">
        <v>653</v>
      </c>
      <c r="O149" s="291">
        <v>38700200</v>
      </c>
      <c r="P149" s="292">
        <v>-1.9821289270264521E-2</v>
      </c>
    </row>
    <row r="150" spans="1:16" ht="15">
      <c r="A150" s="254">
        <v>140</v>
      </c>
      <c r="B150" s="343" t="s">
        <v>88</v>
      </c>
      <c r="C150" s="435" t="s">
        <v>176</v>
      </c>
      <c r="D150" s="436">
        <v>44371</v>
      </c>
      <c r="E150" s="288">
        <v>550.9</v>
      </c>
      <c r="F150" s="288">
        <v>539.16666666666663</v>
      </c>
      <c r="G150" s="289">
        <v>523.63333333333321</v>
      </c>
      <c r="H150" s="289">
        <v>496.36666666666656</v>
      </c>
      <c r="I150" s="289">
        <v>480.83333333333314</v>
      </c>
      <c r="J150" s="289">
        <v>566.43333333333328</v>
      </c>
      <c r="K150" s="289">
        <v>581.96666666666681</v>
      </c>
      <c r="L150" s="289">
        <v>609.23333333333335</v>
      </c>
      <c r="M150" s="276">
        <v>554.70000000000005</v>
      </c>
      <c r="N150" s="276">
        <v>511.9</v>
      </c>
      <c r="O150" s="291">
        <v>15756000</v>
      </c>
      <c r="P150" s="292">
        <v>0.11141678129298486</v>
      </c>
    </row>
    <row r="151" spans="1:16" ht="15">
      <c r="A151" s="254">
        <v>141</v>
      </c>
      <c r="B151" s="343" t="s">
        <v>835</v>
      </c>
      <c r="C151" s="435" t="s">
        <v>177</v>
      </c>
      <c r="D151" s="436">
        <v>44371</v>
      </c>
      <c r="E151" s="288">
        <v>713.7</v>
      </c>
      <c r="F151" s="288">
        <v>713.76666666666677</v>
      </c>
      <c r="G151" s="289">
        <v>695.48333333333358</v>
      </c>
      <c r="H151" s="289">
        <v>677.26666666666677</v>
      </c>
      <c r="I151" s="289">
        <v>658.98333333333358</v>
      </c>
      <c r="J151" s="289">
        <v>731.98333333333358</v>
      </c>
      <c r="K151" s="289">
        <v>750.26666666666665</v>
      </c>
      <c r="L151" s="289">
        <v>768.48333333333358</v>
      </c>
      <c r="M151" s="276">
        <v>732.05</v>
      </c>
      <c r="N151" s="276">
        <v>695.55</v>
      </c>
      <c r="O151" s="291">
        <v>7336000</v>
      </c>
      <c r="P151" s="292">
        <v>-6.1652596572013302E-2</v>
      </c>
    </row>
    <row r="152" spans="1:16" ht="15">
      <c r="A152" s="254">
        <v>142</v>
      </c>
      <c r="B152" s="343" t="s">
        <v>49</v>
      </c>
      <c r="C152" s="435" t="s">
        <v>804</v>
      </c>
      <c r="D152" s="436">
        <v>44371</v>
      </c>
      <c r="E152" s="288">
        <v>739.5</v>
      </c>
      <c r="F152" s="288">
        <v>739.98333333333323</v>
      </c>
      <c r="G152" s="289">
        <v>732.76666666666642</v>
      </c>
      <c r="H152" s="289">
        <v>726.03333333333319</v>
      </c>
      <c r="I152" s="289">
        <v>718.81666666666638</v>
      </c>
      <c r="J152" s="289">
        <v>746.71666666666647</v>
      </c>
      <c r="K152" s="289">
        <v>753.93333333333339</v>
      </c>
      <c r="L152" s="289">
        <v>760.66666666666652</v>
      </c>
      <c r="M152" s="276">
        <v>747.2</v>
      </c>
      <c r="N152" s="276">
        <v>733.25</v>
      </c>
      <c r="O152" s="291">
        <v>6929550</v>
      </c>
      <c r="P152" s="292">
        <v>-7.5301747432894972E-2</v>
      </c>
    </row>
    <row r="153" spans="1:16" ht="15">
      <c r="A153" s="254">
        <v>143</v>
      </c>
      <c r="B153" s="343" t="s">
        <v>43</v>
      </c>
      <c r="C153" s="435" t="s">
        <v>179</v>
      </c>
      <c r="D153" s="436">
        <v>44371</v>
      </c>
      <c r="E153" s="288">
        <v>338</v>
      </c>
      <c r="F153" s="288">
        <v>337.88333333333338</v>
      </c>
      <c r="G153" s="289">
        <v>328.81666666666678</v>
      </c>
      <c r="H153" s="289">
        <v>319.63333333333338</v>
      </c>
      <c r="I153" s="289">
        <v>310.56666666666678</v>
      </c>
      <c r="J153" s="289">
        <v>347.06666666666678</v>
      </c>
      <c r="K153" s="289">
        <v>356.13333333333338</v>
      </c>
      <c r="L153" s="289">
        <v>365.31666666666678</v>
      </c>
      <c r="M153" s="276">
        <v>346.95</v>
      </c>
      <c r="N153" s="276">
        <v>328.7</v>
      </c>
      <c r="O153" s="291">
        <v>90675600</v>
      </c>
      <c r="P153" s="292">
        <v>6.7080116440956837E-3</v>
      </c>
    </row>
    <row r="154" spans="1:16" ht="15">
      <c r="A154" s="254">
        <v>144</v>
      </c>
      <c r="B154" s="343" t="s">
        <v>42</v>
      </c>
      <c r="C154" s="435" t="s">
        <v>181</v>
      </c>
      <c r="D154" s="436">
        <v>44371</v>
      </c>
      <c r="E154" s="288">
        <v>121.4</v>
      </c>
      <c r="F154" s="288">
        <v>120.85000000000001</v>
      </c>
      <c r="G154" s="289">
        <v>117.30000000000001</v>
      </c>
      <c r="H154" s="289">
        <v>113.2</v>
      </c>
      <c r="I154" s="289">
        <v>109.65</v>
      </c>
      <c r="J154" s="289">
        <v>124.95000000000002</v>
      </c>
      <c r="K154" s="289">
        <v>128.5</v>
      </c>
      <c r="L154" s="289">
        <v>132.60000000000002</v>
      </c>
      <c r="M154" s="276">
        <v>124.4</v>
      </c>
      <c r="N154" s="276">
        <v>116.75</v>
      </c>
      <c r="O154" s="291">
        <v>134014500</v>
      </c>
      <c r="P154" s="292">
        <v>-2.5953000049060492E-2</v>
      </c>
    </row>
    <row r="155" spans="1:16" ht="15">
      <c r="A155" s="254">
        <v>145</v>
      </c>
      <c r="B155" s="343" t="s">
        <v>111</v>
      </c>
      <c r="C155" s="435" t="s">
        <v>182</v>
      </c>
      <c r="D155" s="436">
        <v>44371</v>
      </c>
      <c r="E155" s="288">
        <v>1091.05</v>
      </c>
      <c r="F155" s="288">
        <v>1082.8333333333333</v>
      </c>
      <c r="G155" s="289">
        <v>1056.7166666666665</v>
      </c>
      <c r="H155" s="289">
        <v>1022.3833333333332</v>
      </c>
      <c r="I155" s="289">
        <v>996.26666666666642</v>
      </c>
      <c r="J155" s="289">
        <v>1117.1666666666665</v>
      </c>
      <c r="K155" s="289">
        <v>1143.2833333333333</v>
      </c>
      <c r="L155" s="289">
        <v>1177.6166666666666</v>
      </c>
      <c r="M155" s="276">
        <v>1108.95</v>
      </c>
      <c r="N155" s="276">
        <v>1048.5</v>
      </c>
      <c r="O155" s="291">
        <v>49481900</v>
      </c>
      <c r="P155" s="292">
        <v>-2.3697318328944943E-2</v>
      </c>
    </row>
    <row r="156" spans="1:16" ht="15">
      <c r="A156" s="254">
        <v>146</v>
      </c>
      <c r="B156" s="343" t="s">
        <v>106</v>
      </c>
      <c r="C156" s="435" t="s">
        <v>183</v>
      </c>
      <c r="D156" s="436">
        <v>44371</v>
      </c>
      <c r="E156" s="288">
        <v>3303.5</v>
      </c>
      <c r="F156" s="288">
        <v>3313.9833333333336</v>
      </c>
      <c r="G156" s="289">
        <v>3271.0666666666671</v>
      </c>
      <c r="H156" s="289">
        <v>3238.6333333333337</v>
      </c>
      <c r="I156" s="289">
        <v>3195.7166666666672</v>
      </c>
      <c r="J156" s="289">
        <v>3346.416666666667</v>
      </c>
      <c r="K156" s="289">
        <v>3389.333333333333</v>
      </c>
      <c r="L156" s="289">
        <v>3421.7666666666669</v>
      </c>
      <c r="M156" s="276">
        <v>3356.9</v>
      </c>
      <c r="N156" s="276">
        <v>3281.55</v>
      </c>
      <c r="O156" s="291">
        <v>7962300</v>
      </c>
      <c r="P156" s="292">
        <v>4.6734500709891151E-2</v>
      </c>
    </row>
    <row r="157" spans="1:16" ht="15">
      <c r="A157" s="254">
        <v>147</v>
      </c>
      <c r="B157" s="343" t="s">
        <v>106</v>
      </c>
      <c r="C157" s="435" t="s">
        <v>184</v>
      </c>
      <c r="D157" s="436">
        <v>44371</v>
      </c>
      <c r="E157" s="288">
        <v>1071.5999999999999</v>
      </c>
      <c r="F157" s="288">
        <v>1073.05</v>
      </c>
      <c r="G157" s="289">
        <v>1055.0999999999999</v>
      </c>
      <c r="H157" s="289">
        <v>1038.5999999999999</v>
      </c>
      <c r="I157" s="289">
        <v>1020.6499999999999</v>
      </c>
      <c r="J157" s="289">
        <v>1089.55</v>
      </c>
      <c r="K157" s="289">
        <v>1107.5000000000002</v>
      </c>
      <c r="L157" s="289">
        <v>1124</v>
      </c>
      <c r="M157" s="276">
        <v>1091</v>
      </c>
      <c r="N157" s="276">
        <v>1056.55</v>
      </c>
      <c r="O157" s="291">
        <v>12747000</v>
      </c>
      <c r="P157" s="292">
        <v>2.051109616677875E-2</v>
      </c>
    </row>
    <row r="158" spans="1:16" ht="15">
      <c r="A158" s="254">
        <v>148</v>
      </c>
      <c r="B158" s="343" t="s">
        <v>49</v>
      </c>
      <c r="C158" s="435" t="s">
        <v>185</v>
      </c>
      <c r="D158" s="436">
        <v>44371</v>
      </c>
      <c r="E158" s="288">
        <v>1710.15</v>
      </c>
      <c r="F158" s="288">
        <v>1705.6333333333332</v>
      </c>
      <c r="G158" s="289">
        <v>1691.7666666666664</v>
      </c>
      <c r="H158" s="289">
        <v>1673.3833333333332</v>
      </c>
      <c r="I158" s="289">
        <v>1659.5166666666664</v>
      </c>
      <c r="J158" s="289">
        <v>1724.0166666666664</v>
      </c>
      <c r="K158" s="289">
        <v>1737.8833333333332</v>
      </c>
      <c r="L158" s="289">
        <v>1756.2666666666664</v>
      </c>
      <c r="M158" s="276">
        <v>1719.5</v>
      </c>
      <c r="N158" s="276">
        <v>1687.25</v>
      </c>
      <c r="O158" s="291">
        <v>4300125</v>
      </c>
      <c r="P158" s="292">
        <v>4.492436668489156E-2</v>
      </c>
    </row>
    <row r="159" spans="1:16" ht="15">
      <c r="A159" s="254">
        <v>149</v>
      </c>
      <c r="B159" s="343" t="s">
        <v>51</v>
      </c>
      <c r="C159" s="435" t="s">
        <v>186</v>
      </c>
      <c r="D159" s="436">
        <v>44371</v>
      </c>
      <c r="E159" s="288">
        <v>2897.8</v>
      </c>
      <c r="F159" s="288">
        <v>2907.5333333333333</v>
      </c>
      <c r="G159" s="289">
        <v>2857.6666666666665</v>
      </c>
      <c r="H159" s="289">
        <v>2817.5333333333333</v>
      </c>
      <c r="I159" s="289">
        <v>2767.6666666666665</v>
      </c>
      <c r="J159" s="289">
        <v>2947.6666666666665</v>
      </c>
      <c r="K159" s="289">
        <v>2997.5333333333333</v>
      </c>
      <c r="L159" s="289">
        <v>3037.6666666666665</v>
      </c>
      <c r="M159" s="276">
        <v>2957.4</v>
      </c>
      <c r="N159" s="276">
        <v>2867.4</v>
      </c>
      <c r="O159" s="291">
        <v>701500</v>
      </c>
      <c r="P159" s="292">
        <v>-1.5093015093015093E-2</v>
      </c>
    </row>
    <row r="160" spans="1:16" ht="15">
      <c r="A160" s="254">
        <v>150</v>
      </c>
      <c r="B160" s="343" t="s">
        <v>42</v>
      </c>
      <c r="C160" s="435" t="s">
        <v>187</v>
      </c>
      <c r="D160" s="436">
        <v>44371</v>
      </c>
      <c r="E160" s="288">
        <v>449</v>
      </c>
      <c r="F160" s="288">
        <v>446.15000000000003</v>
      </c>
      <c r="G160" s="289">
        <v>436.85000000000008</v>
      </c>
      <c r="H160" s="289">
        <v>424.70000000000005</v>
      </c>
      <c r="I160" s="289">
        <v>415.40000000000009</v>
      </c>
      <c r="J160" s="289">
        <v>458.30000000000007</v>
      </c>
      <c r="K160" s="289">
        <v>467.6</v>
      </c>
      <c r="L160" s="289">
        <v>479.75000000000006</v>
      </c>
      <c r="M160" s="276">
        <v>455.45</v>
      </c>
      <c r="N160" s="276">
        <v>434</v>
      </c>
      <c r="O160" s="291">
        <v>4081500</v>
      </c>
      <c r="P160" s="292">
        <v>-8.1363943281566514E-2</v>
      </c>
    </row>
    <row r="161" spans="1:16" ht="15">
      <c r="A161" s="254">
        <v>151</v>
      </c>
      <c r="B161" s="343" t="s">
        <v>39</v>
      </c>
      <c r="C161" s="435" t="s">
        <v>510</v>
      </c>
      <c r="D161" s="436">
        <v>44371</v>
      </c>
      <c r="E161" s="288">
        <v>848.25</v>
      </c>
      <c r="F161" s="288">
        <v>851.31666666666661</v>
      </c>
      <c r="G161" s="289">
        <v>837.03333333333319</v>
      </c>
      <c r="H161" s="289">
        <v>825.81666666666661</v>
      </c>
      <c r="I161" s="289">
        <v>811.53333333333319</v>
      </c>
      <c r="J161" s="289">
        <v>862.53333333333319</v>
      </c>
      <c r="K161" s="289">
        <v>876.81666666666649</v>
      </c>
      <c r="L161" s="289">
        <v>888.03333333333319</v>
      </c>
      <c r="M161" s="276">
        <v>865.6</v>
      </c>
      <c r="N161" s="276">
        <v>840.1</v>
      </c>
      <c r="O161" s="291">
        <v>967150</v>
      </c>
      <c r="P161" s="292">
        <v>-0.11772486772486772</v>
      </c>
    </row>
    <row r="162" spans="1:16" ht="15">
      <c r="A162" s="254">
        <v>152</v>
      </c>
      <c r="B162" s="343" t="s">
        <v>43</v>
      </c>
      <c r="C162" s="435" t="s">
        <v>188</v>
      </c>
      <c r="D162" s="436">
        <v>44371</v>
      </c>
      <c r="E162" s="288">
        <v>611.4</v>
      </c>
      <c r="F162" s="288">
        <v>606.11666666666667</v>
      </c>
      <c r="G162" s="289">
        <v>597.88333333333333</v>
      </c>
      <c r="H162" s="289">
        <v>584.36666666666667</v>
      </c>
      <c r="I162" s="289">
        <v>576.13333333333333</v>
      </c>
      <c r="J162" s="289">
        <v>619.63333333333333</v>
      </c>
      <c r="K162" s="289">
        <v>627.86666666666667</v>
      </c>
      <c r="L162" s="289">
        <v>641.38333333333333</v>
      </c>
      <c r="M162" s="276">
        <v>614.35</v>
      </c>
      <c r="N162" s="276">
        <v>592.6</v>
      </c>
      <c r="O162" s="291">
        <v>6384000</v>
      </c>
      <c r="P162" s="292">
        <v>-4.9604001667361404E-2</v>
      </c>
    </row>
    <row r="163" spans="1:16" ht="15">
      <c r="A163" s="254">
        <v>153</v>
      </c>
      <c r="B163" s="343" t="s">
        <v>49</v>
      </c>
      <c r="C163" s="435" t="s">
        <v>189</v>
      </c>
      <c r="D163" s="436">
        <v>44371</v>
      </c>
      <c r="E163" s="288">
        <v>1371.5</v>
      </c>
      <c r="F163" s="288">
        <v>1374.6333333333332</v>
      </c>
      <c r="G163" s="289">
        <v>1339.4166666666665</v>
      </c>
      <c r="H163" s="289">
        <v>1307.3333333333333</v>
      </c>
      <c r="I163" s="289">
        <v>1272.1166666666666</v>
      </c>
      <c r="J163" s="289">
        <v>1406.7166666666665</v>
      </c>
      <c r="K163" s="289">
        <v>1441.9333333333332</v>
      </c>
      <c r="L163" s="289">
        <v>1474.0166666666664</v>
      </c>
      <c r="M163" s="276">
        <v>1409.85</v>
      </c>
      <c r="N163" s="276">
        <v>1342.55</v>
      </c>
      <c r="O163" s="291">
        <v>1933400</v>
      </c>
      <c r="P163" s="292">
        <v>2.7529761904761904E-2</v>
      </c>
    </row>
    <row r="164" spans="1:16" ht="15">
      <c r="A164" s="254">
        <v>154</v>
      </c>
      <c r="B164" s="343" t="s">
        <v>37</v>
      </c>
      <c r="C164" s="435" t="s">
        <v>191</v>
      </c>
      <c r="D164" s="436">
        <v>44371</v>
      </c>
      <c r="E164" s="288">
        <v>6687.25</v>
      </c>
      <c r="F164" s="288">
        <v>6661.8833333333341</v>
      </c>
      <c r="G164" s="289">
        <v>6601.8666666666686</v>
      </c>
      <c r="H164" s="289">
        <v>6516.4833333333345</v>
      </c>
      <c r="I164" s="289">
        <v>6456.466666666669</v>
      </c>
      <c r="J164" s="289">
        <v>6747.2666666666682</v>
      </c>
      <c r="K164" s="289">
        <v>6807.2833333333328</v>
      </c>
      <c r="L164" s="289">
        <v>6892.6666666666679</v>
      </c>
      <c r="M164" s="276">
        <v>6721.9</v>
      </c>
      <c r="N164" s="276">
        <v>6576.5</v>
      </c>
      <c r="O164" s="291">
        <v>2072000</v>
      </c>
      <c r="P164" s="292">
        <v>-3.1549427436316897E-2</v>
      </c>
    </row>
    <row r="165" spans="1:16" ht="15">
      <c r="A165" s="254">
        <v>155</v>
      </c>
      <c r="B165" s="343" t="s">
        <v>835</v>
      </c>
      <c r="C165" s="435" t="s">
        <v>193</v>
      </c>
      <c r="D165" s="436">
        <v>44371</v>
      </c>
      <c r="E165" s="288">
        <v>810.65</v>
      </c>
      <c r="F165" s="288">
        <v>814.23333333333323</v>
      </c>
      <c r="G165" s="289">
        <v>788.46666666666647</v>
      </c>
      <c r="H165" s="289">
        <v>766.28333333333319</v>
      </c>
      <c r="I165" s="289">
        <v>740.51666666666642</v>
      </c>
      <c r="J165" s="289">
        <v>836.41666666666652</v>
      </c>
      <c r="K165" s="289">
        <v>862.18333333333317</v>
      </c>
      <c r="L165" s="289">
        <v>884.36666666666656</v>
      </c>
      <c r="M165" s="276">
        <v>840</v>
      </c>
      <c r="N165" s="276">
        <v>792.05</v>
      </c>
      <c r="O165" s="291">
        <v>19860100</v>
      </c>
      <c r="P165" s="292">
        <v>5.3005238489109457E-2</v>
      </c>
    </row>
    <row r="166" spans="1:16" ht="15">
      <c r="A166" s="254">
        <v>156</v>
      </c>
      <c r="B166" s="343" t="s">
        <v>111</v>
      </c>
      <c r="C166" s="435" t="s">
        <v>194</v>
      </c>
      <c r="D166" s="436">
        <v>44371</v>
      </c>
      <c r="E166" s="288">
        <v>252.3</v>
      </c>
      <c r="F166" s="288">
        <v>251.43333333333331</v>
      </c>
      <c r="G166" s="289">
        <v>243.36666666666662</v>
      </c>
      <c r="H166" s="289">
        <v>234.43333333333331</v>
      </c>
      <c r="I166" s="289">
        <v>226.36666666666662</v>
      </c>
      <c r="J166" s="289">
        <v>260.36666666666662</v>
      </c>
      <c r="K166" s="289">
        <v>268.43333333333328</v>
      </c>
      <c r="L166" s="289">
        <v>277.36666666666662</v>
      </c>
      <c r="M166" s="276">
        <v>259.5</v>
      </c>
      <c r="N166" s="276">
        <v>242.5</v>
      </c>
      <c r="O166" s="291">
        <v>126501700</v>
      </c>
      <c r="P166" s="292">
        <v>2.0889622735915141E-2</v>
      </c>
    </row>
    <row r="167" spans="1:16" ht="15">
      <c r="A167" s="254">
        <v>157</v>
      </c>
      <c r="B167" s="343" t="s">
        <v>63</v>
      </c>
      <c r="C167" s="435" t="s">
        <v>195</v>
      </c>
      <c r="D167" s="436">
        <v>44371</v>
      </c>
      <c r="E167" s="288">
        <v>1030.6500000000001</v>
      </c>
      <c r="F167" s="288">
        <v>1024.7333333333333</v>
      </c>
      <c r="G167" s="289">
        <v>1009.4666666666667</v>
      </c>
      <c r="H167" s="289">
        <v>988.2833333333333</v>
      </c>
      <c r="I167" s="289">
        <v>973.01666666666665</v>
      </c>
      <c r="J167" s="289">
        <v>1045.9166666666667</v>
      </c>
      <c r="K167" s="289">
        <v>1061.1833333333336</v>
      </c>
      <c r="L167" s="289">
        <v>1082.3666666666668</v>
      </c>
      <c r="M167" s="276">
        <v>1040</v>
      </c>
      <c r="N167" s="276">
        <v>1003.55</v>
      </c>
      <c r="O167" s="291">
        <v>3362500</v>
      </c>
      <c r="P167" s="292">
        <v>-9.9973233404710926E-2</v>
      </c>
    </row>
    <row r="168" spans="1:16" ht="15">
      <c r="A168" s="254">
        <v>158</v>
      </c>
      <c r="B168" s="343" t="s">
        <v>106</v>
      </c>
      <c r="C168" s="435" t="s">
        <v>196</v>
      </c>
      <c r="D168" s="436">
        <v>44371</v>
      </c>
      <c r="E168" s="288">
        <v>551.79999999999995</v>
      </c>
      <c r="F168" s="288">
        <v>553.93333333333328</v>
      </c>
      <c r="G168" s="289">
        <v>545.36666666666656</v>
      </c>
      <c r="H168" s="289">
        <v>538.93333333333328</v>
      </c>
      <c r="I168" s="289">
        <v>530.36666666666656</v>
      </c>
      <c r="J168" s="289">
        <v>560.36666666666656</v>
      </c>
      <c r="K168" s="289">
        <v>568.93333333333339</v>
      </c>
      <c r="L168" s="289">
        <v>575.36666666666656</v>
      </c>
      <c r="M168" s="276">
        <v>562.5</v>
      </c>
      <c r="N168" s="276">
        <v>547.5</v>
      </c>
      <c r="O168" s="291">
        <v>30169600</v>
      </c>
      <c r="P168" s="292">
        <v>-4.6038652231103913E-2</v>
      </c>
    </row>
    <row r="169" spans="1:16" ht="15">
      <c r="A169" s="254">
        <v>159</v>
      </c>
      <c r="B169" s="343" t="s">
        <v>88</v>
      </c>
      <c r="C169" s="435" t="s">
        <v>198</v>
      </c>
      <c r="D169" s="436">
        <v>44371</v>
      </c>
      <c r="E169" s="288">
        <v>222.1</v>
      </c>
      <c r="F169" s="288">
        <v>220.28333333333333</v>
      </c>
      <c r="G169" s="289">
        <v>214.41666666666666</v>
      </c>
      <c r="H169" s="289">
        <v>206.73333333333332</v>
      </c>
      <c r="I169" s="289">
        <v>200.86666666666665</v>
      </c>
      <c r="J169" s="289">
        <v>227.96666666666667</v>
      </c>
      <c r="K169" s="289">
        <v>233.83333333333334</v>
      </c>
      <c r="L169" s="289">
        <v>241.51666666666668</v>
      </c>
      <c r="M169" s="276">
        <v>226.15</v>
      </c>
      <c r="N169" s="276">
        <v>212.6</v>
      </c>
      <c r="O169" s="291">
        <v>78165000</v>
      </c>
      <c r="P169" s="292">
        <v>-2.4230394726986744E-2</v>
      </c>
    </row>
    <row r="175" spans="1:16">
      <c r="A175" s="268" t="s">
        <v>199</v>
      </c>
    </row>
    <row r="176" spans="1:16">
      <c r="A176" s="268" t="s">
        <v>200</v>
      </c>
    </row>
    <row r="177" spans="1:1">
      <c r="A177" s="268" t="s">
        <v>201</v>
      </c>
    </row>
    <row r="178" spans="1:1">
      <c r="A178" s="268" t="s">
        <v>202</v>
      </c>
    </row>
    <row r="179" spans="1:1">
      <c r="A179" s="268" t="s">
        <v>203</v>
      </c>
    </row>
    <row r="181" spans="1:1">
      <c r="A181" s="272" t="s">
        <v>204</v>
      </c>
    </row>
    <row r="182" spans="1:1">
      <c r="A182" s="293" t="s">
        <v>205</v>
      </c>
    </row>
    <row r="183" spans="1:1">
      <c r="A183" s="293" t="s">
        <v>206</v>
      </c>
    </row>
    <row r="184" spans="1:1">
      <c r="A184" s="293" t="s">
        <v>207</v>
      </c>
    </row>
    <row r="185" spans="1:1">
      <c r="A185" s="294" t="s">
        <v>208</v>
      </c>
    </row>
    <row r="186" spans="1:1">
      <c r="A186" s="294" t="s">
        <v>209</v>
      </c>
    </row>
    <row r="187" spans="1:1">
      <c r="A187" s="294" t="s">
        <v>210</v>
      </c>
    </row>
    <row r="188" spans="1:1">
      <c r="A188" s="294" t="s">
        <v>211</v>
      </c>
    </row>
    <row r="189" spans="1:1">
      <c r="A189" s="294" t="s">
        <v>212</v>
      </c>
    </row>
    <row r="190" spans="1:1">
      <c r="A190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D21" sqref="D21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71" customWidth="1"/>
    <col min="13" max="13" width="12.7109375" style="8" customWidth="1"/>
    <col min="14" max="16384" width="9.285156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44368</v>
      </c>
    </row>
    <row r="7" spans="1:15">
      <c r="A7"/>
    </row>
    <row r="8" spans="1:15" ht="28.5" customHeight="1">
      <c r="A8" s="556" t="s">
        <v>16</v>
      </c>
      <c r="B8" s="557"/>
      <c r="C8" s="555" t="s">
        <v>19</v>
      </c>
      <c r="D8" s="555" t="s">
        <v>20</v>
      </c>
      <c r="E8" s="555" t="s">
        <v>21</v>
      </c>
      <c r="F8" s="555"/>
      <c r="G8" s="555"/>
      <c r="H8" s="555" t="s">
        <v>22</v>
      </c>
      <c r="I8" s="555"/>
      <c r="J8" s="555"/>
      <c r="K8" s="251"/>
      <c r="L8" s="259"/>
      <c r="M8" s="259"/>
    </row>
    <row r="9" spans="1:15" ht="36" customHeight="1">
      <c r="A9" s="551"/>
      <c r="B9" s="553"/>
      <c r="C9" s="558" t="s">
        <v>23</v>
      </c>
      <c r="D9" s="558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15683.35</v>
      </c>
      <c r="D10" s="275">
        <v>15631.916666666666</v>
      </c>
      <c r="E10" s="275">
        <v>15502.333333333332</v>
      </c>
      <c r="F10" s="275">
        <v>15321.316666666666</v>
      </c>
      <c r="G10" s="275">
        <v>15191.733333333332</v>
      </c>
      <c r="H10" s="275">
        <v>15812.933333333332</v>
      </c>
      <c r="I10" s="275">
        <v>15942.516666666665</v>
      </c>
      <c r="J10" s="275">
        <v>16123.533333333333</v>
      </c>
      <c r="K10" s="274">
        <v>15761.5</v>
      </c>
      <c r="L10" s="274">
        <v>15450.9</v>
      </c>
      <c r="M10" s="279"/>
    </row>
    <row r="11" spans="1:15">
      <c r="A11" s="273">
        <v>2</v>
      </c>
      <c r="B11" s="254" t="s">
        <v>216</v>
      </c>
      <c r="C11" s="276">
        <v>34558</v>
      </c>
      <c r="D11" s="256">
        <v>34418.116666666661</v>
      </c>
      <c r="E11" s="256">
        <v>34048.833333333321</v>
      </c>
      <c r="F11" s="256">
        <v>33539.666666666657</v>
      </c>
      <c r="G11" s="256">
        <v>33170.383333333317</v>
      </c>
      <c r="H11" s="256">
        <v>34927.283333333326</v>
      </c>
      <c r="I11" s="256">
        <v>35296.566666666666</v>
      </c>
      <c r="J11" s="256">
        <v>35805.73333333333</v>
      </c>
      <c r="K11" s="276">
        <v>34787.4</v>
      </c>
      <c r="L11" s="276">
        <v>33908.949999999997</v>
      </c>
      <c r="M11" s="279"/>
    </row>
    <row r="12" spans="1:15">
      <c r="A12" s="273">
        <v>3</v>
      </c>
      <c r="B12" s="262" t="s">
        <v>217</v>
      </c>
      <c r="C12" s="276">
        <v>2009.95</v>
      </c>
      <c r="D12" s="256">
        <v>2022.5833333333333</v>
      </c>
      <c r="E12" s="256">
        <v>1970.1666666666665</v>
      </c>
      <c r="F12" s="256">
        <v>1930.3833333333332</v>
      </c>
      <c r="G12" s="256">
        <v>1877.9666666666665</v>
      </c>
      <c r="H12" s="256">
        <v>2062.3666666666668</v>
      </c>
      <c r="I12" s="256">
        <v>2114.7833333333328</v>
      </c>
      <c r="J12" s="256">
        <v>2154.5666666666666</v>
      </c>
      <c r="K12" s="276">
        <v>2075</v>
      </c>
      <c r="L12" s="276">
        <v>1982.8</v>
      </c>
      <c r="M12" s="279"/>
    </row>
    <row r="13" spans="1:15">
      <c r="A13" s="273">
        <v>4</v>
      </c>
      <c r="B13" s="254" t="s">
        <v>218</v>
      </c>
      <c r="C13" s="276">
        <v>4376.6499999999996</v>
      </c>
      <c r="D13" s="256">
        <v>4358.45</v>
      </c>
      <c r="E13" s="256">
        <v>4310.3999999999996</v>
      </c>
      <c r="F13" s="256">
        <v>4244.1499999999996</v>
      </c>
      <c r="G13" s="256">
        <v>4196.0999999999995</v>
      </c>
      <c r="H13" s="256">
        <v>4424.7</v>
      </c>
      <c r="I13" s="256">
        <v>4472.7500000000009</v>
      </c>
      <c r="J13" s="256">
        <v>4539</v>
      </c>
      <c r="K13" s="276">
        <v>4406.5</v>
      </c>
      <c r="L13" s="276">
        <v>4292.2</v>
      </c>
      <c r="M13" s="279"/>
    </row>
    <row r="14" spans="1:15">
      <c r="A14" s="273">
        <v>5</v>
      </c>
      <c r="B14" s="254" t="s">
        <v>219</v>
      </c>
      <c r="C14" s="276">
        <v>28445.599999999999</v>
      </c>
      <c r="D14" s="256">
        <v>28535.733333333334</v>
      </c>
      <c r="E14" s="256">
        <v>28137.416666666668</v>
      </c>
      <c r="F14" s="256">
        <v>27829.233333333334</v>
      </c>
      <c r="G14" s="256">
        <v>27430.916666666668</v>
      </c>
      <c r="H14" s="256">
        <v>28843.916666666668</v>
      </c>
      <c r="I14" s="256">
        <v>29242.233333333334</v>
      </c>
      <c r="J14" s="256">
        <v>29550.416666666668</v>
      </c>
      <c r="K14" s="276">
        <v>28934.05</v>
      </c>
      <c r="L14" s="276">
        <v>28227.55</v>
      </c>
      <c r="M14" s="279"/>
    </row>
    <row r="15" spans="1:15">
      <c r="A15" s="273">
        <v>6</v>
      </c>
      <c r="B15" s="254" t="s">
        <v>220</v>
      </c>
      <c r="C15" s="276">
        <v>3566.95</v>
      </c>
      <c r="D15" s="256">
        <v>3586.4333333333329</v>
      </c>
      <c r="E15" s="256">
        <v>3498.1166666666659</v>
      </c>
      <c r="F15" s="256">
        <v>3429.2833333333328</v>
      </c>
      <c r="G15" s="256">
        <v>3340.9666666666658</v>
      </c>
      <c r="H15" s="256">
        <v>3655.266666666666</v>
      </c>
      <c r="I15" s="256">
        <v>3743.5833333333326</v>
      </c>
      <c r="J15" s="256">
        <v>3812.4166666666661</v>
      </c>
      <c r="K15" s="276">
        <v>3674.75</v>
      </c>
      <c r="L15" s="276">
        <v>3517.6</v>
      </c>
      <c r="M15" s="279"/>
    </row>
    <row r="16" spans="1:15">
      <c r="A16" s="273">
        <v>7</v>
      </c>
      <c r="B16" s="254" t="s">
        <v>221</v>
      </c>
      <c r="C16" s="276">
        <v>7347.6</v>
      </c>
      <c r="D16" s="256">
        <v>7320.8</v>
      </c>
      <c r="E16" s="256">
        <v>7170.9500000000007</v>
      </c>
      <c r="F16" s="256">
        <v>6994.3</v>
      </c>
      <c r="G16" s="256">
        <v>6844.4500000000007</v>
      </c>
      <c r="H16" s="256">
        <v>7497.4500000000007</v>
      </c>
      <c r="I16" s="256">
        <v>7647.3000000000011</v>
      </c>
      <c r="J16" s="256">
        <v>7823.9500000000007</v>
      </c>
      <c r="K16" s="276">
        <v>7470.65</v>
      </c>
      <c r="L16" s="276">
        <v>7144.15</v>
      </c>
      <c r="M16" s="279"/>
    </row>
    <row r="17" spans="1:13">
      <c r="A17" s="273">
        <v>8</v>
      </c>
      <c r="B17" s="254" t="s">
        <v>38</v>
      </c>
      <c r="C17" s="254">
        <v>2027.9</v>
      </c>
      <c r="D17" s="256">
        <v>2029.0333333333335</v>
      </c>
      <c r="E17" s="256">
        <v>1995.0666666666671</v>
      </c>
      <c r="F17" s="256">
        <v>1962.2333333333336</v>
      </c>
      <c r="G17" s="256">
        <v>1928.2666666666671</v>
      </c>
      <c r="H17" s="256">
        <v>2061.8666666666668</v>
      </c>
      <c r="I17" s="256">
        <v>2095.8333333333339</v>
      </c>
      <c r="J17" s="256">
        <v>2128.666666666667</v>
      </c>
      <c r="K17" s="254">
        <v>2063</v>
      </c>
      <c r="L17" s="254">
        <v>1996.2</v>
      </c>
      <c r="M17" s="254">
        <v>5.0275499999999997</v>
      </c>
    </row>
    <row r="18" spans="1:13">
      <c r="A18" s="273">
        <v>9</v>
      </c>
      <c r="B18" s="254" t="s">
        <v>222</v>
      </c>
      <c r="C18" s="254">
        <v>1027.6500000000001</v>
      </c>
      <c r="D18" s="256">
        <v>1028.4166666666667</v>
      </c>
      <c r="E18" s="256">
        <v>1006.8833333333334</v>
      </c>
      <c r="F18" s="256">
        <v>986.11666666666667</v>
      </c>
      <c r="G18" s="256">
        <v>964.58333333333337</v>
      </c>
      <c r="H18" s="256">
        <v>1049.1833333333334</v>
      </c>
      <c r="I18" s="256">
        <v>1070.7166666666667</v>
      </c>
      <c r="J18" s="256">
        <v>1091.4833333333336</v>
      </c>
      <c r="K18" s="254">
        <v>1049.95</v>
      </c>
      <c r="L18" s="254">
        <v>1007.65</v>
      </c>
      <c r="M18" s="254">
        <v>14.798550000000001</v>
      </c>
    </row>
    <row r="19" spans="1:13">
      <c r="A19" s="273">
        <v>10</v>
      </c>
      <c r="B19" s="254" t="s">
        <v>735</v>
      </c>
      <c r="C19" s="255">
        <v>1770.35</v>
      </c>
      <c r="D19" s="256">
        <v>1784.1499999999999</v>
      </c>
      <c r="E19" s="256">
        <v>1738.2999999999997</v>
      </c>
      <c r="F19" s="256">
        <v>1706.2499999999998</v>
      </c>
      <c r="G19" s="256">
        <v>1660.3999999999996</v>
      </c>
      <c r="H19" s="256">
        <v>1816.1999999999998</v>
      </c>
      <c r="I19" s="256">
        <v>1862.0499999999997</v>
      </c>
      <c r="J19" s="256">
        <v>1894.1</v>
      </c>
      <c r="K19" s="254">
        <v>1830</v>
      </c>
      <c r="L19" s="254">
        <v>1752.1</v>
      </c>
      <c r="M19" s="254">
        <v>8.08127</v>
      </c>
    </row>
    <row r="20" spans="1:13">
      <c r="A20" s="273">
        <v>11</v>
      </c>
      <c r="B20" s="254" t="s">
        <v>288</v>
      </c>
      <c r="C20" s="254">
        <v>16536.7</v>
      </c>
      <c r="D20" s="256">
        <v>16395.566666666666</v>
      </c>
      <c r="E20" s="256">
        <v>16161.133333333331</v>
      </c>
      <c r="F20" s="256">
        <v>15785.566666666666</v>
      </c>
      <c r="G20" s="256">
        <v>15551.133333333331</v>
      </c>
      <c r="H20" s="256">
        <v>16771.133333333331</v>
      </c>
      <c r="I20" s="256">
        <v>17005.566666666666</v>
      </c>
      <c r="J20" s="256">
        <v>17381.133333333331</v>
      </c>
      <c r="K20" s="254">
        <v>16630</v>
      </c>
      <c r="L20" s="254">
        <v>16020</v>
      </c>
      <c r="M20" s="254">
        <v>0.18387999999999999</v>
      </c>
    </row>
    <row r="21" spans="1:13">
      <c r="A21" s="273">
        <v>12</v>
      </c>
      <c r="B21" s="254" t="s">
        <v>40</v>
      </c>
      <c r="C21" s="254">
        <v>1487.5</v>
      </c>
      <c r="D21" s="256">
        <v>1441.3500000000001</v>
      </c>
      <c r="E21" s="256">
        <v>1378.7000000000003</v>
      </c>
      <c r="F21" s="256">
        <v>1269.9000000000001</v>
      </c>
      <c r="G21" s="256">
        <v>1207.2500000000002</v>
      </c>
      <c r="H21" s="256">
        <v>1550.1500000000003</v>
      </c>
      <c r="I21" s="256">
        <v>1612.8000000000004</v>
      </c>
      <c r="J21" s="256">
        <v>1721.6000000000004</v>
      </c>
      <c r="K21" s="254">
        <v>1504</v>
      </c>
      <c r="L21" s="254">
        <v>1332.55</v>
      </c>
      <c r="M21" s="254">
        <v>305.26776999999998</v>
      </c>
    </row>
    <row r="22" spans="1:13">
      <c r="A22" s="273">
        <v>13</v>
      </c>
      <c r="B22" s="254" t="s">
        <v>289</v>
      </c>
      <c r="C22" s="254">
        <v>1067.55</v>
      </c>
      <c r="D22" s="256">
        <v>1070.0166666666667</v>
      </c>
      <c r="E22" s="256">
        <v>1065.0333333333333</v>
      </c>
      <c r="F22" s="256">
        <v>1062.5166666666667</v>
      </c>
      <c r="G22" s="256">
        <v>1057.5333333333333</v>
      </c>
      <c r="H22" s="256">
        <v>1072.5333333333333</v>
      </c>
      <c r="I22" s="256">
        <v>1077.5166666666664</v>
      </c>
      <c r="J22" s="256">
        <v>1080.0333333333333</v>
      </c>
      <c r="K22" s="254">
        <v>1075</v>
      </c>
      <c r="L22" s="254">
        <v>1067.5</v>
      </c>
      <c r="M22" s="254">
        <v>12.27389</v>
      </c>
    </row>
    <row r="23" spans="1:13">
      <c r="A23" s="273">
        <v>14</v>
      </c>
      <c r="B23" s="254" t="s">
        <v>41</v>
      </c>
      <c r="C23" s="254">
        <v>694.35</v>
      </c>
      <c r="D23" s="256">
        <v>679.01666666666677</v>
      </c>
      <c r="E23" s="256">
        <v>653.43333333333351</v>
      </c>
      <c r="F23" s="256">
        <v>612.51666666666677</v>
      </c>
      <c r="G23" s="256">
        <v>586.93333333333351</v>
      </c>
      <c r="H23" s="256">
        <v>719.93333333333351</v>
      </c>
      <c r="I23" s="256">
        <v>745.51666666666677</v>
      </c>
      <c r="J23" s="256">
        <v>786.43333333333351</v>
      </c>
      <c r="K23" s="254">
        <v>704.6</v>
      </c>
      <c r="L23" s="254">
        <v>638.1</v>
      </c>
      <c r="M23" s="254">
        <v>762.66975000000002</v>
      </c>
    </row>
    <row r="24" spans="1:13">
      <c r="A24" s="273">
        <v>15</v>
      </c>
      <c r="B24" s="254" t="s">
        <v>826</v>
      </c>
      <c r="C24" s="254">
        <v>1258.45</v>
      </c>
      <c r="D24" s="256">
        <v>1258.45</v>
      </c>
      <c r="E24" s="256">
        <v>1258.45</v>
      </c>
      <c r="F24" s="256">
        <v>1258.45</v>
      </c>
      <c r="G24" s="256">
        <v>1258.45</v>
      </c>
      <c r="H24" s="256">
        <v>1258.45</v>
      </c>
      <c r="I24" s="256">
        <v>1258.45</v>
      </c>
      <c r="J24" s="256">
        <v>1258.45</v>
      </c>
      <c r="K24" s="254">
        <v>1258.45</v>
      </c>
      <c r="L24" s="254">
        <v>1258.45</v>
      </c>
      <c r="M24" s="254">
        <v>3.44217</v>
      </c>
    </row>
    <row r="25" spans="1:13">
      <c r="A25" s="273">
        <v>16</v>
      </c>
      <c r="B25" s="254" t="s">
        <v>290</v>
      </c>
      <c r="C25" s="254">
        <v>1240.1500000000001</v>
      </c>
      <c r="D25" s="256">
        <v>1240.1500000000001</v>
      </c>
      <c r="E25" s="256">
        <v>1240.1500000000001</v>
      </c>
      <c r="F25" s="256">
        <v>1240.1500000000001</v>
      </c>
      <c r="G25" s="256">
        <v>1240.1500000000001</v>
      </c>
      <c r="H25" s="256">
        <v>1240.1500000000001</v>
      </c>
      <c r="I25" s="256">
        <v>1240.1500000000001</v>
      </c>
      <c r="J25" s="256">
        <v>1240.1500000000001</v>
      </c>
      <c r="K25" s="254">
        <v>1240.1500000000001</v>
      </c>
      <c r="L25" s="254">
        <v>1240.1500000000001</v>
      </c>
      <c r="M25" s="254">
        <v>1.8448199999999999</v>
      </c>
    </row>
    <row r="26" spans="1:13">
      <c r="A26" s="273">
        <v>17</v>
      </c>
      <c r="B26" s="254" t="s">
        <v>223</v>
      </c>
      <c r="C26" s="254">
        <v>118.5</v>
      </c>
      <c r="D26" s="256">
        <v>119.58333333333333</v>
      </c>
      <c r="E26" s="256">
        <v>115.96666666666665</v>
      </c>
      <c r="F26" s="256">
        <v>113.43333333333332</v>
      </c>
      <c r="G26" s="256">
        <v>109.81666666666665</v>
      </c>
      <c r="H26" s="256">
        <v>122.11666666666666</v>
      </c>
      <c r="I26" s="256">
        <v>125.73333333333333</v>
      </c>
      <c r="J26" s="256">
        <v>128.26666666666665</v>
      </c>
      <c r="K26" s="254">
        <v>123.2</v>
      </c>
      <c r="L26" s="254">
        <v>117.05</v>
      </c>
      <c r="M26" s="254">
        <v>43.30142</v>
      </c>
    </row>
    <row r="27" spans="1:13">
      <c r="A27" s="273">
        <v>18</v>
      </c>
      <c r="B27" s="254" t="s">
        <v>224</v>
      </c>
      <c r="C27" s="254">
        <v>201.6</v>
      </c>
      <c r="D27" s="256">
        <v>199.93333333333331</v>
      </c>
      <c r="E27" s="256">
        <v>195.46666666666661</v>
      </c>
      <c r="F27" s="256">
        <v>189.33333333333331</v>
      </c>
      <c r="G27" s="256">
        <v>184.86666666666662</v>
      </c>
      <c r="H27" s="256">
        <v>206.06666666666661</v>
      </c>
      <c r="I27" s="256">
        <v>210.5333333333333</v>
      </c>
      <c r="J27" s="256">
        <v>216.6666666666666</v>
      </c>
      <c r="K27" s="254">
        <v>204.4</v>
      </c>
      <c r="L27" s="254">
        <v>193.8</v>
      </c>
      <c r="M27" s="254">
        <v>20.24306</v>
      </c>
    </row>
    <row r="28" spans="1:13">
      <c r="A28" s="273">
        <v>19</v>
      </c>
      <c r="B28" s="254" t="s">
        <v>225</v>
      </c>
      <c r="C28" s="254">
        <v>1947.9</v>
      </c>
      <c r="D28" s="256">
        <v>1944.55</v>
      </c>
      <c r="E28" s="256">
        <v>1918.35</v>
      </c>
      <c r="F28" s="256">
        <v>1888.8</v>
      </c>
      <c r="G28" s="256">
        <v>1862.6</v>
      </c>
      <c r="H28" s="256">
        <v>1974.1</v>
      </c>
      <c r="I28" s="256">
        <v>2000.3000000000002</v>
      </c>
      <c r="J28" s="256">
        <v>2029.85</v>
      </c>
      <c r="K28" s="254">
        <v>1970.75</v>
      </c>
      <c r="L28" s="254">
        <v>1915</v>
      </c>
      <c r="M28" s="254">
        <v>0.67500000000000004</v>
      </c>
    </row>
    <row r="29" spans="1:13">
      <c r="A29" s="273">
        <v>20</v>
      </c>
      <c r="B29" s="254" t="s">
        <v>294</v>
      </c>
      <c r="C29" s="254">
        <v>976.05</v>
      </c>
      <c r="D29" s="256">
        <v>978.75</v>
      </c>
      <c r="E29" s="256">
        <v>956.7</v>
      </c>
      <c r="F29" s="256">
        <v>937.35</v>
      </c>
      <c r="G29" s="256">
        <v>915.30000000000007</v>
      </c>
      <c r="H29" s="256">
        <v>998.1</v>
      </c>
      <c r="I29" s="256">
        <v>1020.15</v>
      </c>
      <c r="J29" s="256">
        <v>1039.5</v>
      </c>
      <c r="K29" s="254">
        <v>1000.8</v>
      </c>
      <c r="L29" s="254">
        <v>959.4</v>
      </c>
      <c r="M29" s="254">
        <v>4.1091600000000001</v>
      </c>
    </row>
    <row r="30" spans="1:13">
      <c r="A30" s="273">
        <v>21</v>
      </c>
      <c r="B30" s="254" t="s">
        <v>226</v>
      </c>
      <c r="C30" s="254">
        <v>3142.2</v>
      </c>
      <c r="D30" s="256">
        <v>3134.8166666666671</v>
      </c>
      <c r="E30" s="256">
        <v>3059.6833333333343</v>
      </c>
      <c r="F30" s="256">
        <v>2977.1666666666674</v>
      </c>
      <c r="G30" s="256">
        <v>2902.0333333333347</v>
      </c>
      <c r="H30" s="256">
        <v>3217.3333333333339</v>
      </c>
      <c r="I30" s="256">
        <v>3292.4666666666662</v>
      </c>
      <c r="J30" s="256">
        <v>3374.9833333333336</v>
      </c>
      <c r="K30" s="254">
        <v>3209.95</v>
      </c>
      <c r="L30" s="254">
        <v>3052.3</v>
      </c>
      <c r="M30" s="254">
        <v>1.61188</v>
      </c>
    </row>
    <row r="31" spans="1:13">
      <c r="A31" s="273">
        <v>22</v>
      </c>
      <c r="B31" s="254" t="s">
        <v>44</v>
      </c>
      <c r="C31" s="254">
        <v>748</v>
      </c>
      <c r="D31" s="256">
        <v>751.66666666666663</v>
      </c>
      <c r="E31" s="256">
        <v>733.58333333333326</v>
      </c>
      <c r="F31" s="256">
        <v>719.16666666666663</v>
      </c>
      <c r="G31" s="256">
        <v>701.08333333333326</v>
      </c>
      <c r="H31" s="256">
        <v>766.08333333333326</v>
      </c>
      <c r="I31" s="256">
        <v>784.16666666666652</v>
      </c>
      <c r="J31" s="256">
        <v>798.58333333333326</v>
      </c>
      <c r="K31" s="254">
        <v>769.75</v>
      </c>
      <c r="L31" s="254">
        <v>737.25</v>
      </c>
      <c r="M31" s="254">
        <v>20.5319</v>
      </c>
    </row>
    <row r="32" spans="1:13">
      <c r="A32" s="273">
        <v>23</v>
      </c>
      <c r="B32" s="254" t="s">
        <v>45</v>
      </c>
      <c r="C32" s="254">
        <v>341.3</v>
      </c>
      <c r="D32" s="256">
        <v>341.38333333333338</v>
      </c>
      <c r="E32" s="256">
        <v>335.26666666666677</v>
      </c>
      <c r="F32" s="256">
        <v>329.23333333333341</v>
      </c>
      <c r="G32" s="256">
        <v>323.11666666666679</v>
      </c>
      <c r="H32" s="256">
        <v>347.41666666666674</v>
      </c>
      <c r="I32" s="256">
        <v>353.53333333333342</v>
      </c>
      <c r="J32" s="256">
        <v>359.56666666666672</v>
      </c>
      <c r="K32" s="254">
        <v>347.5</v>
      </c>
      <c r="L32" s="254">
        <v>335.35</v>
      </c>
      <c r="M32" s="254">
        <v>31.297779999999999</v>
      </c>
    </row>
    <row r="33" spans="1:13">
      <c r="A33" s="273">
        <v>24</v>
      </c>
      <c r="B33" s="254" t="s">
        <v>46</v>
      </c>
      <c r="C33" s="254">
        <v>3221.5</v>
      </c>
      <c r="D33" s="256">
        <v>3212.35</v>
      </c>
      <c r="E33" s="256">
        <v>3171.7</v>
      </c>
      <c r="F33" s="256">
        <v>3121.9</v>
      </c>
      <c r="G33" s="256">
        <v>3081.25</v>
      </c>
      <c r="H33" s="256">
        <v>3262.1499999999996</v>
      </c>
      <c r="I33" s="256">
        <v>3302.8</v>
      </c>
      <c r="J33" s="256">
        <v>3352.5999999999995</v>
      </c>
      <c r="K33" s="254">
        <v>3253</v>
      </c>
      <c r="L33" s="254">
        <v>3162.55</v>
      </c>
      <c r="M33" s="254">
        <v>5.2051600000000002</v>
      </c>
    </row>
    <row r="34" spans="1:13">
      <c r="A34" s="273">
        <v>25</v>
      </c>
      <c r="B34" s="254" t="s">
        <v>47</v>
      </c>
      <c r="C34" s="254">
        <v>227.2</v>
      </c>
      <c r="D34" s="256">
        <v>226.61666666666667</v>
      </c>
      <c r="E34" s="256">
        <v>220.58333333333334</v>
      </c>
      <c r="F34" s="256">
        <v>213.96666666666667</v>
      </c>
      <c r="G34" s="256">
        <v>207.93333333333334</v>
      </c>
      <c r="H34" s="256">
        <v>233.23333333333335</v>
      </c>
      <c r="I34" s="256">
        <v>239.26666666666665</v>
      </c>
      <c r="J34" s="256">
        <v>245.88333333333335</v>
      </c>
      <c r="K34" s="254">
        <v>232.65</v>
      </c>
      <c r="L34" s="254">
        <v>220</v>
      </c>
      <c r="M34" s="254">
        <v>49.405450000000002</v>
      </c>
    </row>
    <row r="35" spans="1:13">
      <c r="A35" s="273">
        <v>26</v>
      </c>
      <c r="B35" s="254" t="s">
        <v>48</v>
      </c>
      <c r="C35" s="254">
        <v>116.45</v>
      </c>
      <c r="D35" s="256">
        <v>117.45</v>
      </c>
      <c r="E35" s="256">
        <v>112.55000000000001</v>
      </c>
      <c r="F35" s="256">
        <v>108.65</v>
      </c>
      <c r="G35" s="256">
        <v>103.75000000000001</v>
      </c>
      <c r="H35" s="256">
        <v>121.35000000000001</v>
      </c>
      <c r="I35" s="256">
        <v>126.25000000000001</v>
      </c>
      <c r="J35" s="256">
        <v>130.15</v>
      </c>
      <c r="K35" s="254">
        <v>122.35</v>
      </c>
      <c r="L35" s="254">
        <v>113.55</v>
      </c>
      <c r="M35" s="254">
        <v>409.21071000000001</v>
      </c>
    </row>
    <row r="36" spans="1:13">
      <c r="A36" s="273">
        <v>27</v>
      </c>
      <c r="B36" s="254" t="s">
        <v>50</v>
      </c>
      <c r="C36" s="254">
        <v>3047.2</v>
      </c>
      <c r="D36" s="256">
        <v>3047.0166666666664</v>
      </c>
      <c r="E36" s="256">
        <v>3016.2333333333327</v>
      </c>
      <c r="F36" s="256">
        <v>2985.2666666666664</v>
      </c>
      <c r="G36" s="256">
        <v>2954.4833333333327</v>
      </c>
      <c r="H36" s="256">
        <v>3077.9833333333327</v>
      </c>
      <c r="I36" s="256">
        <v>3108.7666666666664</v>
      </c>
      <c r="J36" s="256">
        <v>3139.7333333333327</v>
      </c>
      <c r="K36" s="254">
        <v>3077.8</v>
      </c>
      <c r="L36" s="254">
        <v>3016.05</v>
      </c>
      <c r="M36" s="254">
        <v>22.938600000000001</v>
      </c>
    </row>
    <row r="37" spans="1:13">
      <c r="A37" s="273">
        <v>28</v>
      </c>
      <c r="B37" s="254" t="s">
        <v>52</v>
      </c>
      <c r="C37" s="254">
        <v>952.45</v>
      </c>
      <c r="D37" s="256">
        <v>946.26666666666677</v>
      </c>
      <c r="E37" s="256">
        <v>923.93333333333351</v>
      </c>
      <c r="F37" s="256">
        <v>895.41666666666674</v>
      </c>
      <c r="G37" s="256">
        <v>873.08333333333348</v>
      </c>
      <c r="H37" s="256">
        <v>974.78333333333353</v>
      </c>
      <c r="I37" s="256">
        <v>997.11666666666679</v>
      </c>
      <c r="J37" s="256">
        <v>1025.6333333333337</v>
      </c>
      <c r="K37" s="254">
        <v>968.6</v>
      </c>
      <c r="L37" s="254">
        <v>917.75</v>
      </c>
      <c r="M37" s="254">
        <v>27.783359999999998</v>
      </c>
    </row>
    <row r="38" spans="1:13">
      <c r="A38" s="273">
        <v>29</v>
      </c>
      <c r="B38" s="254" t="s">
        <v>227</v>
      </c>
      <c r="C38" s="254">
        <v>3317.7</v>
      </c>
      <c r="D38" s="256">
        <v>3314.0833333333335</v>
      </c>
      <c r="E38" s="256">
        <v>3255.8166666666671</v>
      </c>
      <c r="F38" s="256">
        <v>3193.9333333333334</v>
      </c>
      <c r="G38" s="256">
        <v>3135.666666666667</v>
      </c>
      <c r="H38" s="256">
        <v>3375.9666666666672</v>
      </c>
      <c r="I38" s="256">
        <v>3434.2333333333336</v>
      </c>
      <c r="J38" s="256">
        <v>3496.1166666666672</v>
      </c>
      <c r="K38" s="254">
        <v>3372.35</v>
      </c>
      <c r="L38" s="254">
        <v>3252.2</v>
      </c>
      <c r="M38" s="254">
        <v>7.6593499999999999</v>
      </c>
    </row>
    <row r="39" spans="1:13">
      <c r="A39" s="273">
        <v>30</v>
      </c>
      <c r="B39" s="254" t="s">
        <v>54</v>
      </c>
      <c r="C39" s="254">
        <v>736.3</v>
      </c>
      <c r="D39" s="256">
        <v>733.91666666666663</v>
      </c>
      <c r="E39" s="256">
        <v>724.63333333333321</v>
      </c>
      <c r="F39" s="256">
        <v>712.96666666666658</v>
      </c>
      <c r="G39" s="256">
        <v>703.68333333333317</v>
      </c>
      <c r="H39" s="256">
        <v>745.58333333333326</v>
      </c>
      <c r="I39" s="256">
        <v>754.86666666666679</v>
      </c>
      <c r="J39" s="256">
        <v>766.5333333333333</v>
      </c>
      <c r="K39" s="254">
        <v>743.2</v>
      </c>
      <c r="L39" s="254">
        <v>722.25</v>
      </c>
      <c r="M39" s="254">
        <v>81.437920000000005</v>
      </c>
    </row>
    <row r="40" spans="1:13">
      <c r="A40" s="273">
        <v>31</v>
      </c>
      <c r="B40" s="254" t="s">
        <v>55</v>
      </c>
      <c r="C40" s="254">
        <v>4167.1000000000004</v>
      </c>
      <c r="D40" s="256">
        <v>4130.1500000000005</v>
      </c>
      <c r="E40" s="256">
        <v>4066.9500000000007</v>
      </c>
      <c r="F40" s="256">
        <v>3966.8</v>
      </c>
      <c r="G40" s="256">
        <v>3903.6000000000004</v>
      </c>
      <c r="H40" s="256">
        <v>4230.3000000000011</v>
      </c>
      <c r="I40" s="256">
        <v>4293.5</v>
      </c>
      <c r="J40" s="256">
        <v>4393.6500000000015</v>
      </c>
      <c r="K40" s="254">
        <v>4193.3500000000004</v>
      </c>
      <c r="L40" s="254">
        <v>4030</v>
      </c>
      <c r="M40" s="254">
        <v>7.0199299999999996</v>
      </c>
    </row>
    <row r="41" spans="1:13">
      <c r="A41" s="273">
        <v>32</v>
      </c>
      <c r="B41" s="254" t="s">
        <v>58</v>
      </c>
      <c r="C41" s="254">
        <v>6087.05</v>
      </c>
      <c r="D41" s="256">
        <v>6066.7</v>
      </c>
      <c r="E41" s="256">
        <v>5985.4</v>
      </c>
      <c r="F41" s="256">
        <v>5883.75</v>
      </c>
      <c r="G41" s="256">
        <v>5802.45</v>
      </c>
      <c r="H41" s="256">
        <v>6168.3499999999995</v>
      </c>
      <c r="I41" s="256">
        <v>6249.6500000000005</v>
      </c>
      <c r="J41" s="256">
        <v>6351.2999999999993</v>
      </c>
      <c r="K41" s="254">
        <v>6148</v>
      </c>
      <c r="L41" s="254">
        <v>5965.05</v>
      </c>
      <c r="M41" s="254">
        <v>27.096150000000002</v>
      </c>
    </row>
    <row r="42" spans="1:13">
      <c r="A42" s="273">
        <v>33</v>
      </c>
      <c r="B42" s="254" t="s">
        <v>57</v>
      </c>
      <c r="C42" s="254">
        <v>11999.35</v>
      </c>
      <c r="D42" s="256">
        <v>11940.066666666666</v>
      </c>
      <c r="E42" s="256">
        <v>11780.133333333331</v>
      </c>
      <c r="F42" s="256">
        <v>11560.916666666666</v>
      </c>
      <c r="G42" s="256">
        <v>11400.983333333332</v>
      </c>
      <c r="H42" s="256">
        <v>12159.283333333331</v>
      </c>
      <c r="I42" s="256">
        <v>12319.216666666665</v>
      </c>
      <c r="J42" s="256">
        <v>12538.433333333331</v>
      </c>
      <c r="K42" s="254">
        <v>12100</v>
      </c>
      <c r="L42" s="254">
        <v>11720.85</v>
      </c>
      <c r="M42" s="254">
        <v>4.89567</v>
      </c>
    </row>
    <row r="43" spans="1:13">
      <c r="A43" s="273">
        <v>34</v>
      </c>
      <c r="B43" s="254" t="s">
        <v>228</v>
      </c>
      <c r="C43" s="254">
        <v>3520.6</v>
      </c>
      <c r="D43" s="256">
        <v>3509.2666666666664</v>
      </c>
      <c r="E43" s="256">
        <v>3478.0333333333328</v>
      </c>
      <c r="F43" s="256">
        <v>3435.4666666666662</v>
      </c>
      <c r="G43" s="256">
        <v>3404.2333333333327</v>
      </c>
      <c r="H43" s="256">
        <v>3551.833333333333</v>
      </c>
      <c r="I43" s="256">
        <v>3583.0666666666666</v>
      </c>
      <c r="J43" s="256">
        <v>3625.6333333333332</v>
      </c>
      <c r="K43" s="254">
        <v>3540.5</v>
      </c>
      <c r="L43" s="254">
        <v>3466.7</v>
      </c>
      <c r="M43" s="254">
        <v>0.72089000000000003</v>
      </c>
    </row>
    <row r="44" spans="1:13">
      <c r="A44" s="273">
        <v>35</v>
      </c>
      <c r="B44" s="254" t="s">
        <v>59</v>
      </c>
      <c r="C44" s="254">
        <v>2292</v>
      </c>
      <c r="D44" s="256">
        <v>2278</v>
      </c>
      <c r="E44" s="256">
        <v>2252</v>
      </c>
      <c r="F44" s="256">
        <v>2212</v>
      </c>
      <c r="G44" s="256">
        <v>2186</v>
      </c>
      <c r="H44" s="256">
        <v>2318</v>
      </c>
      <c r="I44" s="256">
        <v>2344</v>
      </c>
      <c r="J44" s="256">
        <v>2384</v>
      </c>
      <c r="K44" s="254">
        <v>2304</v>
      </c>
      <c r="L44" s="254">
        <v>2238</v>
      </c>
      <c r="M44" s="254">
        <v>2.7309800000000002</v>
      </c>
    </row>
    <row r="45" spans="1:13">
      <c r="A45" s="273">
        <v>36</v>
      </c>
      <c r="B45" s="254" t="s">
        <v>229</v>
      </c>
      <c r="C45" s="254">
        <v>316.64999999999998</v>
      </c>
      <c r="D45" s="256">
        <v>315.55</v>
      </c>
      <c r="E45" s="256">
        <v>310.60000000000002</v>
      </c>
      <c r="F45" s="256">
        <v>304.55</v>
      </c>
      <c r="G45" s="256">
        <v>299.60000000000002</v>
      </c>
      <c r="H45" s="256">
        <v>321.60000000000002</v>
      </c>
      <c r="I45" s="256">
        <v>326.54999999999995</v>
      </c>
      <c r="J45" s="256">
        <v>332.6</v>
      </c>
      <c r="K45" s="254">
        <v>320.5</v>
      </c>
      <c r="L45" s="254">
        <v>309.5</v>
      </c>
      <c r="M45" s="254">
        <v>36.141730000000003</v>
      </c>
    </row>
    <row r="46" spans="1:13">
      <c r="A46" s="273">
        <v>37</v>
      </c>
      <c r="B46" s="254" t="s">
        <v>60</v>
      </c>
      <c r="C46" s="254">
        <v>80.2</v>
      </c>
      <c r="D46" s="256">
        <v>80.050000000000011</v>
      </c>
      <c r="E46" s="256">
        <v>77.200000000000017</v>
      </c>
      <c r="F46" s="256">
        <v>74.2</v>
      </c>
      <c r="G46" s="256">
        <v>71.350000000000009</v>
      </c>
      <c r="H46" s="256">
        <v>83.050000000000026</v>
      </c>
      <c r="I46" s="256">
        <v>85.90000000000002</v>
      </c>
      <c r="J46" s="256">
        <v>88.900000000000034</v>
      </c>
      <c r="K46" s="254">
        <v>82.9</v>
      </c>
      <c r="L46" s="254">
        <v>77.05</v>
      </c>
      <c r="M46" s="254">
        <v>676.49503000000004</v>
      </c>
    </row>
    <row r="47" spans="1:13">
      <c r="A47" s="273">
        <v>38</v>
      </c>
      <c r="B47" s="254" t="s">
        <v>61</v>
      </c>
      <c r="C47" s="254">
        <v>75.25</v>
      </c>
      <c r="D47" s="256">
        <v>75.633333333333326</v>
      </c>
      <c r="E47" s="256">
        <v>73.416666666666657</v>
      </c>
      <c r="F47" s="256">
        <v>71.583333333333329</v>
      </c>
      <c r="G47" s="256">
        <v>69.36666666666666</v>
      </c>
      <c r="H47" s="256">
        <v>77.466666666666654</v>
      </c>
      <c r="I47" s="256">
        <v>79.683333333333323</v>
      </c>
      <c r="J47" s="256">
        <v>81.516666666666652</v>
      </c>
      <c r="K47" s="254">
        <v>77.849999999999994</v>
      </c>
      <c r="L47" s="254">
        <v>73.8</v>
      </c>
      <c r="M47" s="254">
        <v>49.732550000000003</v>
      </c>
    </row>
    <row r="48" spans="1:13">
      <c r="A48" s="273">
        <v>39</v>
      </c>
      <c r="B48" s="254" t="s">
        <v>62</v>
      </c>
      <c r="C48" s="254">
        <v>1644.05</v>
      </c>
      <c r="D48" s="256">
        <v>1651.6166666666668</v>
      </c>
      <c r="E48" s="256">
        <v>1622.4333333333336</v>
      </c>
      <c r="F48" s="256">
        <v>1600.8166666666668</v>
      </c>
      <c r="G48" s="256">
        <v>1571.6333333333337</v>
      </c>
      <c r="H48" s="256">
        <v>1673.2333333333336</v>
      </c>
      <c r="I48" s="256">
        <v>1702.416666666667</v>
      </c>
      <c r="J48" s="256">
        <v>1724.0333333333335</v>
      </c>
      <c r="K48" s="254">
        <v>1680.8</v>
      </c>
      <c r="L48" s="254">
        <v>1630</v>
      </c>
      <c r="M48" s="254">
        <v>5.3607399999999998</v>
      </c>
    </row>
    <row r="49" spans="1:13">
      <c r="A49" s="273">
        <v>40</v>
      </c>
      <c r="B49" s="254" t="s">
        <v>65</v>
      </c>
      <c r="C49" s="254">
        <v>825.6</v>
      </c>
      <c r="D49" s="256">
        <v>824.18333333333339</v>
      </c>
      <c r="E49" s="256">
        <v>813.36666666666679</v>
      </c>
      <c r="F49" s="256">
        <v>801.13333333333344</v>
      </c>
      <c r="G49" s="256">
        <v>790.31666666666683</v>
      </c>
      <c r="H49" s="256">
        <v>836.41666666666674</v>
      </c>
      <c r="I49" s="256">
        <v>847.23333333333335</v>
      </c>
      <c r="J49" s="256">
        <v>859.4666666666667</v>
      </c>
      <c r="K49" s="254">
        <v>835</v>
      </c>
      <c r="L49" s="254">
        <v>811.95</v>
      </c>
      <c r="M49" s="254">
        <v>12.81147</v>
      </c>
    </row>
    <row r="50" spans="1:13">
      <c r="A50" s="273">
        <v>41</v>
      </c>
      <c r="B50" s="254" t="s">
        <v>64</v>
      </c>
      <c r="C50" s="254">
        <v>146.19999999999999</v>
      </c>
      <c r="D50" s="256">
        <v>144.56666666666666</v>
      </c>
      <c r="E50" s="256">
        <v>142.13333333333333</v>
      </c>
      <c r="F50" s="256">
        <v>138.06666666666666</v>
      </c>
      <c r="G50" s="256">
        <v>135.63333333333333</v>
      </c>
      <c r="H50" s="256">
        <v>148.63333333333333</v>
      </c>
      <c r="I50" s="256">
        <v>151.06666666666666</v>
      </c>
      <c r="J50" s="256">
        <v>155.13333333333333</v>
      </c>
      <c r="K50" s="254">
        <v>147</v>
      </c>
      <c r="L50" s="254">
        <v>140.5</v>
      </c>
      <c r="M50" s="254">
        <v>113.63848</v>
      </c>
    </row>
    <row r="51" spans="1:13">
      <c r="A51" s="273">
        <v>42</v>
      </c>
      <c r="B51" s="254" t="s">
        <v>66</v>
      </c>
      <c r="C51" s="254">
        <v>726.85</v>
      </c>
      <c r="D51" s="256">
        <v>721.7833333333333</v>
      </c>
      <c r="E51" s="256">
        <v>711.66666666666663</v>
      </c>
      <c r="F51" s="256">
        <v>696.48333333333335</v>
      </c>
      <c r="G51" s="256">
        <v>686.36666666666667</v>
      </c>
      <c r="H51" s="256">
        <v>736.96666666666658</v>
      </c>
      <c r="I51" s="256">
        <v>747.08333333333337</v>
      </c>
      <c r="J51" s="256">
        <v>762.26666666666654</v>
      </c>
      <c r="K51" s="254">
        <v>731.9</v>
      </c>
      <c r="L51" s="254">
        <v>706.6</v>
      </c>
      <c r="M51" s="254">
        <v>22.121680000000001</v>
      </c>
    </row>
    <row r="52" spans="1:13">
      <c r="A52" s="273">
        <v>43</v>
      </c>
      <c r="B52" s="254" t="s">
        <v>69</v>
      </c>
      <c r="C52" s="254">
        <v>64.25</v>
      </c>
      <c r="D52" s="256">
        <v>64.11666666666666</v>
      </c>
      <c r="E52" s="256">
        <v>60.73333333333332</v>
      </c>
      <c r="F52" s="256">
        <v>57.216666666666661</v>
      </c>
      <c r="G52" s="256">
        <v>53.833333333333321</v>
      </c>
      <c r="H52" s="256">
        <v>67.633333333333326</v>
      </c>
      <c r="I52" s="256">
        <v>71.01666666666668</v>
      </c>
      <c r="J52" s="256">
        <v>74.533333333333317</v>
      </c>
      <c r="K52" s="254">
        <v>67.5</v>
      </c>
      <c r="L52" s="254">
        <v>60.6</v>
      </c>
      <c r="M52" s="254">
        <v>854.18573000000004</v>
      </c>
    </row>
    <row r="53" spans="1:13">
      <c r="A53" s="273">
        <v>44</v>
      </c>
      <c r="B53" s="254" t="s">
        <v>73</v>
      </c>
      <c r="C53" s="254">
        <v>472.35</v>
      </c>
      <c r="D53" s="256">
        <v>473.06666666666666</v>
      </c>
      <c r="E53" s="256">
        <v>466.0333333333333</v>
      </c>
      <c r="F53" s="256">
        <v>459.71666666666664</v>
      </c>
      <c r="G53" s="256">
        <v>452.68333333333328</v>
      </c>
      <c r="H53" s="256">
        <v>479.38333333333333</v>
      </c>
      <c r="I53" s="256">
        <v>486.41666666666674</v>
      </c>
      <c r="J53" s="256">
        <v>492.73333333333335</v>
      </c>
      <c r="K53" s="254">
        <v>480.1</v>
      </c>
      <c r="L53" s="254">
        <v>466.75</v>
      </c>
      <c r="M53" s="254">
        <v>52.918880000000001</v>
      </c>
    </row>
    <row r="54" spans="1:13">
      <c r="A54" s="273">
        <v>45</v>
      </c>
      <c r="B54" s="254" t="s">
        <v>68</v>
      </c>
      <c r="C54" s="254">
        <v>538.75</v>
      </c>
      <c r="D54" s="256">
        <v>533.2166666666667</v>
      </c>
      <c r="E54" s="256">
        <v>524.53333333333342</v>
      </c>
      <c r="F54" s="256">
        <v>510.31666666666672</v>
      </c>
      <c r="G54" s="256">
        <v>501.63333333333344</v>
      </c>
      <c r="H54" s="256">
        <v>547.43333333333339</v>
      </c>
      <c r="I54" s="256">
        <v>556.11666666666679</v>
      </c>
      <c r="J54" s="256">
        <v>570.33333333333337</v>
      </c>
      <c r="K54" s="254">
        <v>541.9</v>
      </c>
      <c r="L54" s="254">
        <v>519</v>
      </c>
      <c r="M54" s="254">
        <v>147.23907</v>
      </c>
    </row>
    <row r="55" spans="1:13">
      <c r="A55" s="273">
        <v>46</v>
      </c>
      <c r="B55" s="254" t="s">
        <v>70</v>
      </c>
      <c r="C55" s="254">
        <v>398.95</v>
      </c>
      <c r="D55" s="256">
        <v>396.63333333333327</v>
      </c>
      <c r="E55" s="256">
        <v>391.36666666666656</v>
      </c>
      <c r="F55" s="256">
        <v>383.7833333333333</v>
      </c>
      <c r="G55" s="256">
        <v>378.51666666666659</v>
      </c>
      <c r="H55" s="256">
        <v>404.21666666666653</v>
      </c>
      <c r="I55" s="256">
        <v>409.48333333333329</v>
      </c>
      <c r="J55" s="256">
        <v>417.06666666666649</v>
      </c>
      <c r="K55" s="254">
        <v>401.9</v>
      </c>
      <c r="L55" s="254">
        <v>389.05</v>
      </c>
      <c r="M55" s="254">
        <v>40.096229999999998</v>
      </c>
    </row>
    <row r="56" spans="1:13">
      <c r="A56" s="273">
        <v>47</v>
      </c>
      <c r="B56" s="254" t="s">
        <v>230</v>
      </c>
      <c r="C56" s="254">
        <v>1307.3</v>
      </c>
      <c r="D56" s="256">
        <v>1318.6833333333334</v>
      </c>
      <c r="E56" s="256">
        <v>1285.1166666666668</v>
      </c>
      <c r="F56" s="256">
        <v>1262.9333333333334</v>
      </c>
      <c r="G56" s="256">
        <v>1229.3666666666668</v>
      </c>
      <c r="H56" s="256">
        <v>1340.8666666666668</v>
      </c>
      <c r="I56" s="256">
        <v>1374.4333333333334</v>
      </c>
      <c r="J56" s="256">
        <v>1396.6166666666668</v>
      </c>
      <c r="K56" s="254">
        <v>1352.25</v>
      </c>
      <c r="L56" s="254">
        <v>1296.5</v>
      </c>
      <c r="M56" s="254">
        <v>1.4055800000000001</v>
      </c>
    </row>
    <row r="57" spans="1:13">
      <c r="A57" s="273">
        <v>48</v>
      </c>
      <c r="B57" s="254" t="s">
        <v>71</v>
      </c>
      <c r="C57" s="254">
        <v>15211.3</v>
      </c>
      <c r="D57" s="256">
        <v>15281.766666666668</v>
      </c>
      <c r="E57" s="256">
        <v>15018.533333333336</v>
      </c>
      <c r="F57" s="256">
        <v>14825.766666666668</v>
      </c>
      <c r="G57" s="256">
        <v>14562.533333333336</v>
      </c>
      <c r="H57" s="256">
        <v>15474.533333333336</v>
      </c>
      <c r="I57" s="256">
        <v>15737.76666666667</v>
      </c>
      <c r="J57" s="256">
        <v>15930.533333333336</v>
      </c>
      <c r="K57" s="254">
        <v>15545</v>
      </c>
      <c r="L57" s="254">
        <v>15089</v>
      </c>
      <c r="M57" s="254">
        <v>0.55027999999999999</v>
      </c>
    </row>
    <row r="58" spans="1:13">
      <c r="A58" s="273">
        <v>49</v>
      </c>
      <c r="B58" s="254" t="s">
        <v>74</v>
      </c>
      <c r="C58" s="254">
        <v>3619.2</v>
      </c>
      <c r="D58" s="256">
        <v>3631.0666666666671</v>
      </c>
      <c r="E58" s="256">
        <v>3583.1333333333341</v>
      </c>
      <c r="F58" s="256">
        <v>3547.0666666666671</v>
      </c>
      <c r="G58" s="256">
        <v>3499.1333333333341</v>
      </c>
      <c r="H58" s="256">
        <v>3667.1333333333341</v>
      </c>
      <c r="I58" s="256">
        <v>3715.0666666666675</v>
      </c>
      <c r="J58" s="256">
        <v>3751.1333333333341</v>
      </c>
      <c r="K58" s="254">
        <v>3679</v>
      </c>
      <c r="L58" s="254">
        <v>3595</v>
      </c>
      <c r="M58" s="254">
        <v>7.3180699999999996</v>
      </c>
    </row>
    <row r="59" spans="1:13">
      <c r="A59" s="273">
        <v>50</v>
      </c>
      <c r="B59" s="254" t="s">
        <v>80</v>
      </c>
      <c r="C59" s="254">
        <v>764.5</v>
      </c>
      <c r="D59" s="256">
        <v>770.16666666666663</v>
      </c>
      <c r="E59" s="256">
        <v>750.43333333333328</v>
      </c>
      <c r="F59" s="256">
        <v>736.36666666666667</v>
      </c>
      <c r="G59" s="256">
        <v>716.63333333333333</v>
      </c>
      <c r="H59" s="256">
        <v>784.23333333333323</v>
      </c>
      <c r="I59" s="256">
        <v>803.96666666666658</v>
      </c>
      <c r="J59" s="256">
        <v>818.03333333333319</v>
      </c>
      <c r="K59" s="254">
        <v>789.9</v>
      </c>
      <c r="L59" s="254">
        <v>756.1</v>
      </c>
      <c r="M59" s="254">
        <v>12.256589999999999</v>
      </c>
    </row>
    <row r="60" spans="1:13">
      <c r="A60" s="273">
        <v>51</v>
      </c>
      <c r="B60" s="254" t="s">
        <v>75</v>
      </c>
      <c r="C60" s="254">
        <v>620.4</v>
      </c>
      <c r="D60" s="256">
        <v>616.73333333333323</v>
      </c>
      <c r="E60" s="256">
        <v>607.26666666666642</v>
      </c>
      <c r="F60" s="256">
        <v>594.13333333333321</v>
      </c>
      <c r="G60" s="256">
        <v>584.6666666666664</v>
      </c>
      <c r="H60" s="256">
        <v>629.86666666666645</v>
      </c>
      <c r="I60" s="256">
        <v>639.33333333333337</v>
      </c>
      <c r="J60" s="256">
        <v>652.46666666666647</v>
      </c>
      <c r="K60" s="254">
        <v>626.20000000000005</v>
      </c>
      <c r="L60" s="254">
        <v>603.6</v>
      </c>
      <c r="M60" s="254">
        <v>52.188879999999997</v>
      </c>
    </row>
    <row r="61" spans="1:13">
      <c r="A61" s="273">
        <v>52</v>
      </c>
      <c r="B61" s="254" t="s">
        <v>76</v>
      </c>
      <c r="C61" s="254">
        <v>147.4</v>
      </c>
      <c r="D61" s="256">
        <v>147.25</v>
      </c>
      <c r="E61" s="256">
        <v>141.6</v>
      </c>
      <c r="F61" s="256">
        <v>135.79999999999998</v>
      </c>
      <c r="G61" s="256">
        <v>130.14999999999998</v>
      </c>
      <c r="H61" s="256">
        <v>153.05000000000001</v>
      </c>
      <c r="I61" s="256">
        <v>158.69999999999999</v>
      </c>
      <c r="J61" s="256">
        <v>164.50000000000003</v>
      </c>
      <c r="K61" s="254">
        <v>152.9</v>
      </c>
      <c r="L61" s="254">
        <v>141.44999999999999</v>
      </c>
      <c r="M61" s="254">
        <v>190.30439999999999</v>
      </c>
    </row>
    <row r="62" spans="1:13">
      <c r="A62" s="273">
        <v>53</v>
      </c>
      <c r="B62" s="254" t="s">
        <v>77</v>
      </c>
      <c r="C62" s="254">
        <v>147.19999999999999</v>
      </c>
      <c r="D62" s="256">
        <v>145.88333333333333</v>
      </c>
      <c r="E62" s="256">
        <v>142.31666666666666</v>
      </c>
      <c r="F62" s="256">
        <v>137.43333333333334</v>
      </c>
      <c r="G62" s="256">
        <v>133.86666666666667</v>
      </c>
      <c r="H62" s="256">
        <v>150.76666666666665</v>
      </c>
      <c r="I62" s="256">
        <v>154.33333333333331</v>
      </c>
      <c r="J62" s="256">
        <v>159.21666666666664</v>
      </c>
      <c r="K62" s="254">
        <v>149.44999999999999</v>
      </c>
      <c r="L62" s="254">
        <v>141</v>
      </c>
      <c r="M62" s="254">
        <v>16.1419</v>
      </c>
    </row>
    <row r="63" spans="1:13">
      <c r="A63" s="273">
        <v>54</v>
      </c>
      <c r="B63" s="254" t="s">
        <v>81</v>
      </c>
      <c r="C63" s="254">
        <v>538.5</v>
      </c>
      <c r="D63" s="256">
        <v>536.91666666666663</v>
      </c>
      <c r="E63" s="256">
        <v>519.58333333333326</v>
      </c>
      <c r="F63" s="256">
        <v>500.66666666666663</v>
      </c>
      <c r="G63" s="256">
        <v>483.33333333333326</v>
      </c>
      <c r="H63" s="256">
        <v>555.83333333333326</v>
      </c>
      <c r="I63" s="256">
        <v>573.16666666666652</v>
      </c>
      <c r="J63" s="256">
        <v>592.08333333333326</v>
      </c>
      <c r="K63" s="254">
        <v>554.25</v>
      </c>
      <c r="L63" s="254">
        <v>518</v>
      </c>
      <c r="M63" s="254">
        <v>55.049149999999997</v>
      </c>
    </row>
    <row r="64" spans="1:13">
      <c r="A64" s="273">
        <v>55</v>
      </c>
      <c r="B64" s="254" t="s">
        <v>82</v>
      </c>
      <c r="C64" s="254">
        <v>960.9</v>
      </c>
      <c r="D64" s="256">
        <v>957.9666666666667</v>
      </c>
      <c r="E64" s="256">
        <v>948.28333333333342</v>
      </c>
      <c r="F64" s="256">
        <v>935.66666666666674</v>
      </c>
      <c r="G64" s="256">
        <v>925.98333333333346</v>
      </c>
      <c r="H64" s="256">
        <v>970.58333333333337</v>
      </c>
      <c r="I64" s="256">
        <v>980.26666666666677</v>
      </c>
      <c r="J64" s="256">
        <v>992.88333333333333</v>
      </c>
      <c r="K64" s="254">
        <v>967.65</v>
      </c>
      <c r="L64" s="254">
        <v>945.35</v>
      </c>
      <c r="M64" s="254">
        <v>49.782879999999999</v>
      </c>
    </row>
    <row r="65" spans="1:13">
      <c r="A65" s="273">
        <v>56</v>
      </c>
      <c r="B65" s="254" t="s">
        <v>231</v>
      </c>
      <c r="C65" s="254">
        <v>164.3</v>
      </c>
      <c r="D65" s="256">
        <v>164.03333333333333</v>
      </c>
      <c r="E65" s="256">
        <v>161.26666666666665</v>
      </c>
      <c r="F65" s="256">
        <v>158.23333333333332</v>
      </c>
      <c r="G65" s="256">
        <v>155.46666666666664</v>
      </c>
      <c r="H65" s="256">
        <v>167.06666666666666</v>
      </c>
      <c r="I65" s="256">
        <v>169.83333333333337</v>
      </c>
      <c r="J65" s="256">
        <v>172.86666666666667</v>
      </c>
      <c r="K65" s="254">
        <v>166.8</v>
      </c>
      <c r="L65" s="254">
        <v>161</v>
      </c>
      <c r="M65" s="254">
        <v>23.189920000000001</v>
      </c>
    </row>
    <row r="66" spans="1:13">
      <c r="A66" s="273">
        <v>57</v>
      </c>
      <c r="B66" s="254" t="s">
        <v>83</v>
      </c>
      <c r="C66" s="254">
        <v>146.4</v>
      </c>
      <c r="D66" s="256">
        <v>148.43333333333337</v>
      </c>
      <c r="E66" s="256">
        <v>143.06666666666672</v>
      </c>
      <c r="F66" s="256">
        <v>139.73333333333335</v>
      </c>
      <c r="G66" s="256">
        <v>134.3666666666667</v>
      </c>
      <c r="H66" s="256">
        <v>151.76666666666674</v>
      </c>
      <c r="I66" s="256">
        <v>157.13333333333335</v>
      </c>
      <c r="J66" s="256">
        <v>160.46666666666675</v>
      </c>
      <c r="K66" s="254">
        <v>153.80000000000001</v>
      </c>
      <c r="L66" s="254">
        <v>145.1</v>
      </c>
      <c r="M66" s="254">
        <v>248.23176000000001</v>
      </c>
    </row>
    <row r="67" spans="1:13">
      <c r="A67" s="273">
        <v>58</v>
      </c>
      <c r="B67" s="254" t="s">
        <v>820</v>
      </c>
      <c r="C67" s="254">
        <v>3971.05</v>
      </c>
      <c r="D67" s="256">
        <v>3963.2999999999997</v>
      </c>
      <c r="E67" s="256">
        <v>3877.7499999999995</v>
      </c>
      <c r="F67" s="256">
        <v>3784.45</v>
      </c>
      <c r="G67" s="256">
        <v>3698.8999999999996</v>
      </c>
      <c r="H67" s="256">
        <v>4056.5999999999995</v>
      </c>
      <c r="I67" s="256">
        <v>4142.1499999999996</v>
      </c>
      <c r="J67" s="256">
        <v>4235.4499999999989</v>
      </c>
      <c r="K67" s="254">
        <v>4048.85</v>
      </c>
      <c r="L67" s="254">
        <v>3870</v>
      </c>
      <c r="M67" s="254">
        <v>4.1247499999999997</v>
      </c>
    </row>
    <row r="68" spans="1:13">
      <c r="A68" s="273">
        <v>59</v>
      </c>
      <c r="B68" s="254" t="s">
        <v>84</v>
      </c>
      <c r="C68" s="254">
        <v>1689.85</v>
      </c>
      <c r="D68" s="256">
        <v>1699.2833333333335</v>
      </c>
      <c r="E68" s="256">
        <v>1670.5666666666671</v>
      </c>
      <c r="F68" s="256">
        <v>1651.2833333333335</v>
      </c>
      <c r="G68" s="256">
        <v>1622.5666666666671</v>
      </c>
      <c r="H68" s="256">
        <v>1718.5666666666671</v>
      </c>
      <c r="I68" s="256">
        <v>1747.2833333333338</v>
      </c>
      <c r="J68" s="256">
        <v>1766.5666666666671</v>
      </c>
      <c r="K68" s="254">
        <v>1728</v>
      </c>
      <c r="L68" s="254">
        <v>1680</v>
      </c>
      <c r="M68" s="254">
        <v>8.5599900000000009</v>
      </c>
    </row>
    <row r="69" spans="1:13">
      <c r="A69" s="273">
        <v>60</v>
      </c>
      <c r="B69" s="254" t="s">
        <v>85</v>
      </c>
      <c r="C69" s="254">
        <v>688.35</v>
      </c>
      <c r="D69" s="256">
        <v>683.0333333333333</v>
      </c>
      <c r="E69" s="256">
        <v>674.31666666666661</v>
      </c>
      <c r="F69" s="256">
        <v>660.2833333333333</v>
      </c>
      <c r="G69" s="256">
        <v>651.56666666666661</v>
      </c>
      <c r="H69" s="256">
        <v>697.06666666666661</v>
      </c>
      <c r="I69" s="256">
        <v>705.7833333333333</v>
      </c>
      <c r="J69" s="256">
        <v>719.81666666666661</v>
      </c>
      <c r="K69" s="254">
        <v>691.75</v>
      </c>
      <c r="L69" s="254">
        <v>669</v>
      </c>
      <c r="M69" s="254">
        <v>36.416820000000001</v>
      </c>
    </row>
    <row r="70" spans="1:13">
      <c r="A70" s="273">
        <v>61</v>
      </c>
      <c r="B70" s="254" t="s">
        <v>232</v>
      </c>
      <c r="C70" s="254">
        <v>877.3</v>
      </c>
      <c r="D70" s="256">
        <v>875.51666666666677</v>
      </c>
      <c r="E70" s="256">
        <v>854.03333333333353</v>
      </c>
      <c r="F70" s="256">
        <v>830.76666666666677</v>
      </c>
      <c r="G70" s="256">
        <v>809.28333333333353</v>
      </c>
      <c r="H70" s="256">
        <v>898.78333333333353</v>
      </c>
      <c r="I70" s="256">
        <v>920.26666666666688</v>
      </c>
      <c r="J70" s="256">
        <v>943.53333333333353</v>
      </c>
      <c r="K70" s="254">
        <v>897</v>
      </c>
      <c r="L70" s="254">
        <v>852.25</v>
      </c>
      <c r="M70" s="254">
        <v>6.3648400000000001</v>
      </c>
    </row>
    <row r="71" spans="1:13">
      <c r="A71" s="273">
        <v>62</v>
      </c>
      <c r="B71" s="254" t="s">
        <v>233</v>
      </c>
      <c r="C71" s="254">
        <v>421.2</v>
      </c>
      <c r="D71" s="256">
        <v>421.9666666666667</v>
      </c>
      <c r="E71" s="256">
        <v>414.43333333333339</v>
      </c>
      <c r="F71" s="256">
        <v>407.66666666666669</v>
      </c>
      <c r="G71" s="256">
        <v>400.13333333333338</v>
      </c>
      <c r="H71" s="256">
        <v>428.73333333333341</v>
      </c>
      <c r="I71" s="256">
        <v>436.26666666666671</v>
      </c>
      <c r="J71" s="256">
        <v>443.03333333333342</v>
      </c>
      <c r="K71" s="254">
        <v>429.5</v>
      </c>
      <c r="L71" s="254">
        <v>415.2</v>
      </c>
      <c r="M71" s="254">
        <v>14.81724</v>
      </c>
    </row>
    <row r="72" spans="1:13">
      <c r="A72" s="273">
        <v>63</v>
      </c>
      <c r="B72" s="254" t="s">
        <v>86</v>
      </c>
      <c r="C72" s="254">
        <v>833.05</v>
      </c>
      <c r="D72" s="256">
        <v>832.01666666666677</v>
      </c>
      <c r="E72" s="256">
        <v>819.03333333333353</v>
      </c>
      <c r="F72" s="256">
        <v>805.01666666666677</v>
      </c>
      <c r="G72" s="256">
        <v>792.03333333333353</v>
      </c>
      <c r="H72" s="256">
        <v>846.03333333333353</v>
      </c>
      <c r="I72" s="256">
        <v>859.01666666666688</v>
      </c>
      <c r="J72" s="256">
        <v>873.03333333333353</v>
      </c>
      <c r="K72" s="254">
        <v>845</v>
      </c>
      <c r="L72" s="254">
        <v>818</v>
      </c>
      <c r="M72" s="254">
        <v>10.79697</v>
      </c>
    </row>
    <row r="73" spans="1:13">
      <c r="A73" s="273">
        <v>64</v>
      </c>
      <c r="B73" s="254" t="s">
        <v>92</v>
      </c>
      <c r="C73" s="254">
        <v>294.85000000000002</v>
      </c>
      <c r="D73" s="256">
        <v>292.16666666666669</v>
      </c>
      <c r="E73" s="256">
        <v>285.18333333333339</v>
      </c>
      <c r="F73" s="256">
        <v>275.51666666666671</v>
      </c>
      <c r="G73" s="256">
        <v>268.53333333333342</v>
      </c>
      <c r="H73" s="256">
        <v>301.83333333333337</v>
      </c>
      <c r="I73" s="256">
        <v>308.81666666666661</v>
      </c>
      <c r="J73" s="256">
        <v>318.48333333333335</v>
      </c>
      <c r="K73" s="254">
        <v>299.14999999999998</v>
      </c>
      <c r="L73" s="254">
        <v>282.5</v>
      </c>
      <c r="M73" s="254">
        <v>125.63202</v>
      </c>
    </row>
    <row r="74" spans="1:13">
      <c r="A74" s="273">
        <v>65</v>
      </c>
      <c r="B74" s="254" t="s">
        <v>87</v>
      </c>
      <c r="C74" s="254">
        <v>577.1</v>
      </c>
      <c r="D74" s="256">
        <v>576.86666666666667</v>
      </c>
      <c r="E74" s="256">
        <v>571.83333333333337</v>
      </c>
      <c r="F74" s="256">
        <v>566.56666666666672</v>
      </c>
      <c r="G74" s="256">
        <v>561.53333333333342</v>
      </c>
      <c r="H74" s="256">
        <v>582.13333333333333</v>
      </c>
      <c r="I74" s="256">
        <v>587.16666666666663</v>
      </c>
      <c r="J74" s="256">
        <v>592.43333333333328</v>
      </c>
      <c r="K74" s="254">
        <v>581.9</v>
      </c>
      <c r="L74" s="254">
        <v>571.6</v>
      </c>
      <c r="M74" s="254">
        <v>39.013620000000003</v>
      </c>
    </row>
    <row r="75" spans="1:13">
      <c r="A75" s="273">
        <v>66</v>
      </c>
      <c r="B75" s="254" t="s">
        <v>234</v>
      </c>
      <c r="C75" s="254">
        <v>1789.8</v>
      </c>
      <c r="D75" s="256">
        <v>1785.2833333333335</v>
      </c>
      <c r="E75" s="256">
        <v>1732.5166666666671</v>
      </c>
      <c r="F75" s="256">
        <v>1675.2333333333336</v>
      </c>
      <c r="G75" s="256">
        <v>1622.4666666666672</v>
      </c>
      <c r="H75" s="256">
        <v>1842.5666666666671</v>
      </c>
      <c r="I75" s="256">
        <v>1895.3333333333335</v>
      </c>
      <c r="J75" s="256">
        <v>1952.616666666667</v>
      </c>
      <c r="K75" s="254">
        <v>1838.05</v>
      </c>
      <c r="L75" s="254">
        <v>1728</v>
      </c>
      <c r="M75" s="254">
        <v>1.40222</v>
      </c>
    </row>
    <row r="76" spans="1:13">
      <c r="A76" s="273">
        <v>67</v>
      </c>
      <c r="B76" s="254" t="s">
        <v>828</v>
      </c>
      <c r="C76" s="254">
        <v>186.1</v>
      </c>
      <c r="D76" s="256">
        <v>189.81666666666669</v>
      </c>
      <c r="E76" s="256">
        <v>181.83333333333337</v>
      </c>
      <c r="F76" s="256">
        <v>177.56666666666669</v>
      </c>
      <c r="G76" s="256">
        <v>169.58333333333337</v>
      </c>
      <c r="H76" s="256">
        <v>194.08333333333337</v>
      </c>
      <c r="I76" s="256">
        <v>202.06666666666666</v>
      </c>
      <c r="J76" s="256">
        <v>206.33333333333337</v>
      </c>
      <c r="K76" s="254">
        <v>197.8</v>
      </c>
      <c r="L76" s="254">
        <v>185.55</v>
      </c>
      <c r="M76" s="254">
        <v>19.698779999999999</v>
      </c>
    </row>
    <row r="77" spans="1:13">
      <c r="A77" s="273">
        <v>68</v>
      </c>
      <c r="B77" s="254" t="s">
        <v>90</v>
      </c>
      <c r="C77" s="254">
        <v>4197.3</v>
      </c>
      <c r="D77" s="256">
        <v>4235.916666666667</v>
      </c>
      <c r="E77" s="256">
        <v>4107.8833333333341</v>
      </c>
      <c r="F77" s="256">
        <v>4018.4666666666672</v>
      </c>
      <c r="G77" s="256">
        <v>3890.4333333333343</v>
      </c>
      <c r="H77" s="256">
        <v>4325.3333333333339</v>
      </c>
      <c r="I77" s="256">
        <v>4453.3666666666668</v>
      </c>
      <c r="J77" s="256">
        <v>4542.7833333333338</v>
      </c>
      <c r="K77" s="254">
        <v>4363.95</v>
      </c>
      <c r="L77" s="254">
        <v>4146.5</v>
      </c>
      <c r="M77" s="254">
        <v>15.86031</v>
      </c>
    </row>
    <row r="78" spans="1:13">
      <c r="A78" s="273">
        <v>69</v>
      </c>
      <c r="B78" s="254" t="s">
        <v>348</v>
      </c>
      <c r="C78" s="254">
        <v>3176.2</v>
      </c>
      <c r="D78" s="256">
        <v>3192.7166666666667</v>
      </c>
      <c r="E78" s="256">
        <v>3093.4833333333336</v>
      </c>
      <c r="F78" s="256">
        <v>3010.7666666666669</v>
      </c>
      <c r="G78" s="256">
        <v>2911.5333333333338</v>
      </c>
      <c r="H78" s="256">
        <v>3275.4333333333334</v>
      </c>
      <c r="I78" s="256">
        <v>3374.6666666666661</v>
      </c>
      <c r="J78" s="256">
        <v>3457.3833333333332</v>
      </c>
      <c r="K78" s="254">
        <v>3291.95</v>
      </c>
      <c r="L78" s="254">
        <v>3110</v>
      </c>
      <c r="M78" s="254">
        <v>12.287319999999999</v>
      </c>
    </row>
    <row r="79" spans="1:13">
      <c r="A79" s="273">
        <v>70</v>
      </c>
      <c r="B79" s="254" t="s">
        <v>93</v>
      </c>
      <c r="C79" s="254">
        <v>5283.9</v>
      </c>
      <c r="D79" s="256">
        <v>5287.9000000000005</v>
      </c>
      <c r="E79" s="256">
        <v>5230.8000000000011</v>
      </c>
      <c r="F79" s="256">
        <v>5177.7000000000007</v>
      </c>
      <c r="G79" s="256">
        <v>5120.6000000000013</v>
      </c>
      <c r="H79" s="256">
        <v>5341.0000000000009</v>
      </c>
      <c r="I79" s="256">
        <v>5398.1000000000013</v>
      </c>
      <c r="J79" s="256">
        <v>5451.2000000000007</v>
      </c>
      <c r="K79" s="254">
        <v>5345</v>
      </c>
      <c r="L79" s="254">
        <v>5234.8</v>
      </c>
      <c r="M79" s="254">
        <v>6.9742800000000003</v>
      </c>
    </row>
    <row r="80" spans="1:13">
      <c r="A80" s="273">
        <v>71</v>
      </c>
      <c r="B80" s="254" t="s">
        <v>235</v>
      </c>
      <c r="C80" s="254">
        <v>73.099999999999994</v>
      </c>
      <c r="D80" s="256">
        <v>71.116666666666674</v>
      </c>
      <c r="E80" s="256">
        <v>68.533333333333346</v>
      </c>
      <c r="F80" s="256">
        <v>63.966666666666669</v>
      </c>
      <c r="G80" s="256">
        <v>61.38333333333334</v>
      </c>
      <c r="H80" s="256">
        <v>75.683333333333351</v>
      </c>
      <c r="I80" s="256">
        <v>78.266666666666666</v>
      </c>
      <c r="J80" s="256">
        <v>82.833333333333357</v>
      </c>
      <c r="K80" s="254">
        <v>73.7</v>
      </c>
      <c r="L80" s="254">
        <v>66.55</v>
      </c>
      <c r="M80" s="254">
        <v>46.788139999999999</v>
      </c>
    </row>
    <row r="81" spans="1:13">
      <c r="A81" s="273">
        <v>72</v>
      </c>
      <c r="B81" s="254" t="s">
        <v>94</v>
      </c>
      <c r="C81" s="254">
        <v>2707.55</v>
      </c>
      <c r="D81" s="256">
        <v>2688.9166666666665</v>
      </c>
      <c r="E81" s="256">
        <v>2662.833333333333</v>
      </c>
      <c r="F81" s="256">
        <v>2618.1166666666663</v>
      </c>
      <c r="G81" s="256">
        <v>2592.0333333333328</v>
      </c>
      <c r="H81" s="256">
        <v>2733.6333333333332</v>
      </c>
      <c r="I81" s="256">
        <v>2759.7166666666662</v>
      </c>
      <c r="J81" s="256">
        <v>2804.4333333333334</v>
      </c>
      <c r="K81" s="254">
        <v>2715</v>
      </c>
      <c r="L81" s="254">
        <v>2644.2</v>
      </c>
      <c r="M81" s="254">
        <v>6.49498</v>
      </c>
    </row>
    <row r="82" spans="1:13">
      <c r="A82" s="273">
        <v>73</v>
      </c>
      <c r="B82" s="254" t="s">
        <v>236</v>
      </c>
      <c r="C82" s="254">
        <v>542.70000000000005</v>
      </c>
      <c r="D82" s="256">
        <v>541.76666666666677</v>
      </c>
      <c r="E82" s="256">
        <v>528.03333333333353</v>
      </c>
      <c r="F82" s="256">
        <v>513.36666666666679</v>
      </c>
      <c r="G82" s="256">
        <v>499.63333333333355</v>
      </c>
      <c r="H82" s="256">
        <v>556.43333333333351</v>
      </c>
      <c r="I82" s="256">
        <v>570.16666666666686</v>
      </c>
      <c r="J82" s="256">
        <v>584.83333333333348</v>
      </c>
      <c r="K82" s="254">
        <v>555.5</v>
      </c>
      <c r="L82" s="254">
        <v>527.1</v>
      </c>
      <c r="M82" s="254">
        <v>9.1845199999999991</v>
      </c>
    </row>
    <row r="83" spans="1:13">
      <c r="A83" s="273">
        <v>74</v>
      </c>
      <c r="B83" s="254" t="s">
        <v>237</v>
      </c>
      <c r="C83" s="254">
        <v>1571.5</v>
      </c>
      <c r="D83" s="256">
        <v>1564.3166666666666</v>
      </c>
      <c r="E83" s="256">
        <v>1537.4833333333331</v>
      </c>
      <c r="F83" s="256">
        <v>1503.4666666666665</v>
      </c>
      <c r="G83" s="256">
        <v>1476.633333333333</v>
      </c>
      <c r="H83" s="256">
        <v>1598.3333333333333</v>
      </c>
      <c r="I83" s="256">
        <v>1625.1666666666667</v>
      </c>
      <c r="J83" s="256">
        <v>1659.1833333333334</v>
      </c>
      <c r="K83" s="254">
        <v>1591.15</v>
      </c>
      <c r="L83" s="254">
        <v>1530.3</v>
      </c>
      <c r="M83" s="254">
        <v>1.1115600000000001</v>
      </c>
    </row>
    <row r="84" spans="1:13">
      <c r="A84" s="273">
        <v>75</v>
      </c>
      <c r="B84" s="254" t="s">
        <v>96</v>
      </c>
      <c r="C84" s="254">
        <v>1169.95</v>
      </c>
      <c r="D84" s="256">
        <v>1159.2333333333333</v>
      </c>
      <c r="E84" s="256">
        <v>1141.8166666666666</v>
      </c>
      <c r="F84" s="256">
        <v>1113.6833333333332</v>
      </c>
      <c r="G84" s="256">
        <v>1096.2666666666664</v>
      </c>
      <c r="H84" s="256">
        <v>1187.3666666666668</v>
      </c>
      <c r="I84" s="256">
        <v>1204.7833333333333</v>
      </c>
      <c r="J84" s="256">
        <v>1232.916666666667</v>
      </c>
      <c r="K84" s="254">
        <v>1176.6500000000001</v>
      </c>
      <c r="L84" s="254">
        <v>1131.0999999999999</v>
      </c>
      <c r="M84" s="254">
        <v>13.44781</v>
      </c>
    </row>
    <row r="85" spans="1:13">
      <c r="A85" s="273">
        <v>76</v>
      </c>
      <c r="B85" s="254" t="s">
        <v>97</v>
      </c>
      <c r="C85" s="254">
        <v>184.9</v>
      </c>
      <c r="D85" s="256">
        <v>185.35000000000002</v>
      </c>
      <c r="E85" s="256">
        <v>181.40000000000003</v>
      </c>
      <c r="F85" s="256">
        <v>177.9</v>
      </c>
      <c r="G85" s="256">
        <v>173.95000000000002</v>
      </c>
      <c r="H85" s="256">
        <v>188.85000000000005</v>
      </c>
      <c r="I85" s="256">
        <v>192.80000000000004</v>
      </c>
      <c r="J85" s="256">
        <v>196.30000000000007</v>
      </c>
      <c r="K85" s="254">
        <v>189.3</v>
      </c>
      <c r="L85" s="254">
        <v>181.85</v>
      </c>
      <c r="M85" s="254">
        <v>39.936169999999997</v>
      </c>
    </row>
    <row r="86" spans="1:13">
      <c r="A86" s="273">
        <v>77</v>
      </c>
      <c r="B86" s="254" t="s">
        <v>98</v>
      </c>
      <c r="C86" s="254">
        <v>83.85</v>
      </c>
      <c r="D86" s="256">
        <v>83.7</v>
      </c>
      <c r="E86" s="256">
        <v>81.400000000000006</v>
      </c>
      <c r="F86" s="256">
        <v>78.95</v>
      </c>
      <c r="G86" s="256">
        <v>76.650000000000006</v>
      </c>
      <c r="H86" s="256">
        <v>86.15</v>
      </c>
      <c r="I86" s="256">
        <v>88.449999999999989</v>
      </c>
      <c r="J86" s="256">
        <v>90.9</v>
      </c>
      <c r="K86" s="254">
        <v>86</v>
      </c>
      <c r="L86" s="254">
        <v>81.25</v>
      </c>
      <c r="M86" s="254">
        <v>202.69918000000001</v>
      </c>
    </row>
    <row r="87" spans="1:13">
      <c r="A87" s="273">
        <v>78</v>
      </c>
      <c r="B87" s="254" t="s">
        <v>359</v>
      </c>
      <c r="C87" s="254">
        <v>232</v>
      </c>
      <c r="D87" s="256">
        <v>232.1</v>
      </c>
      <c r="E87" s="256">
        <v>226.89999999999998</v>
      </c>
      <c r="F87" s="256">
        <v>221.79999999999998</v>
      </c>
      <c r="G87" s="256">
        <v>216.59999999999997</v>
      </c>
      <c r="H87" s="256">
        <v>237.2</v>
      </c>
      <c r="I87" s="256">
        <v>242.39999999999998</v>
      </c>
      <c r="J87" s="256">
        <v>247.5</v>
      </c>
      <c r="K87" s="254">
        <v>237.3</v>
      </c>
      <c r="L87" s="254">
        <v>227</v>
      </c>
      <c r="M87" s="254">
        <v>42.629939999999998</v>
      </c>
    </row>
    <row r="88" spans="1:13">
      <c r="A88" s="273">
        <v>79</v>
      </c>
      <c r="B88" s="254" t="s">
        <v>240</v>
      </c>
      <c r="C88" s="254">
        <v>65.2</v>
      </c>
      <c r="D88" s="256">
        <v>64.75</v>
      </c>
      <c r="E88" s="256">
        <v>62.8</v>
      </c>
      <c r="F88" s="256">
        <v>60.4</v>
      </c>
      <c r="G88" s="256">
        <v>58.449999999999996</v>
      </c>
      <c r="H88" s="256">
        <v>67.150000000000006</v>
      </c>
      <c r="I88" s="256">
        <v>69.099999999999994</v>
      </c>
      <c r="J88" s="256">
        <v>71.5</v>
      </c>
      <c r="K88" s="254">
        <v>66.7</v>
      </c>
      <c r="L88" s="254">
        <v>62.35</v>
      </c>
      <c r="M88" s="254">
        <v>157.70724999999999</v>
      </c>
    </row>
    <row r="89" spans="1:13">
      <c r="A89" s="273">
        <v>80</v>
      </c>
      <c r="B89" s="254" t="s">
        <v>99</v>
      </c>
      <c r="C89" s="254">
        <v>155.05000000000001</v>
      </c>
      <c r="D89" s="256">
        <v>156.53333333333333</v>
      </c>
      <c r="E89" s="256">
        <v>151.11666666666667</v>
      </c>
      <c r="F89" s="256">
        <v>147.18333333333334</v>
      </c>
      <c r="G89" s="256">
        <v>141.76666666666668</v>
      </c>
      <c r="H89" s="256">
        <v>160.46666666666667</v>
      </c>
      <c r="I89" s="256">
        <v>165.88333333333335</v>
      </c>
      <c r="J89" s="256">
        <v>169.81666666666666</v>
      </c>
      <c r="K89" s="254">
        <v>161.94999999999999</v>
      </c>
      <c r="L89" s="254">
        <v>152.6</v>
      </c>
      <c r="M89" s="254">
        <v>181.84052</v>
      </c>
    </row>
    <row r="90" spans="1:13">
      <c r="A90" s="273">
        <v>81</v>
      </c>
      <c r="B90" s="254" t="s">
        <v>102</v>
      </c>
      <c r="C90" s="254">
        <v>28.2</v>
      </c>
      <c r="D90" s="256">
        <v>28.25</v>
      </c>
      <c r="E90" s="256">
        <v>27.35</v>
      </c>
      <c r="F90" s="256">
        <v>26.5</v>
      </c>
      <c r="G90" s="256">
        <v>25.6</v>
      </c>
      <c r="H90" s="256">
        <v>29.1</v>
      </c>
      <c r="I90" s="256">
        <v>30</v>
      </c>
      <c r="J90" s="256">
        <v>30.85</v>
      </c>
      <c r="K90" s="254">
        <v>29.15</v>
      </c>
      <c r="L90" s="254">
        <v>27.4</v>
      </c>
      <c r="M90" s="254">
        <v>339.75886000000003</v>
      </c>
    </row>
    <row r="91" spans="1:13">
      <c r="A91" s="273">
        <v>82</v>
      </c>
      <c r="B91" s="254" t="s">
        <v>241</v>
      </c>
      <c r="C91" s="254">
        <v>201.65</v>
      </c>
      <c r="D91" s="256">
        <v>200.01666666666665</v>
      </c>
      <c r="E91" s="256">
        <v>192.6333333333333</v>
      </c>
      <c r="F91" s="256">
        <v>183.61666666666665</v>
      </c>
      <c r="G91" s="256">
        <v>176.23333333333329</v>
      </c>
      <c r="H91" s="256">
        <v>209.0333333333333</v>
      </c>
      <c r="I91" s="256">
        <v>216.41666666666663</v>
      </c>
      <c r="J91" s="256">
        <v>225.43333333333331</v>
      </c>
      <c r="K91" s="254">
        <v>207.4</v>
      </c>
      <c r="L91" s="254">
        <v>191</v>
      </c>
      <c r="M91" s="254">
        <v>16.224360000000001</v>
      </c>
    </row>
    <row r="92" spans="1:13">
      <c r="A92" s="273">
        <v>83</v>
      </c>
      <c r="B92" s="254" t="s">
        <v>100</v>
      </c>
      <c r="C92" s="254">
        <v>640.4</v>
      </c>
      <c r="D92" s="256">
        <v>637.85</v>
      </c>
      <c r="E92" s="256">
        <v>628.55000000000007</v>
      </c>
      <c r="F92" s="256">
        <v>616.70000000000005</v>
      </c>
      <c r="G92" s="256">
        <v>607.40000000000009</v>
      </c>
      <c r="H92" s="256">
        <v>649.70000000000005</v>
      </c>
      <c r="I92" s="256">
        <v>659</v>
      </c>
      <c r="J92" s="256">
        <v>670.85</v>
      </c>
      <c r="K92" s="254">
        <v>647.15</v>
      </c>
      <c r="L92" s="254">
        <v>626</v>
      </c>
      <c r="M92" s="254">
        <v>19.21799</v>
      </c>
    </row>
    <row r="93" spans="1:13">
      <c r="A93" s="273">
        <v>84</v>
      </c>
      <c r="B93" s="254" t="s">
        <v>242</v>
      </c>
      <c r="C93" s="254">
        <v>555</v>
      </c>
      <c r="D93" s="256">
        <v>554.93333333333328</v>
      </c>
      <c r="E93" s="256">
        <v>543.86666666666656</v>
      </c>
      <c r="F93" s="256">
        <v>532.73333333333323</v>
      </c>
      <c r="G93" s="256">
        <v>521.66666666666652</v>
      </c>
      <c r="H93" s="256">
        <v>566.06666666666661</v>
      </c>
      <c r="I93" s="256">
        <v>577.13333333333344</v>
      </c>
      <c r="J93" s="256">
        <v>588.26666666666665</v>
      </c>
      <c r="K93" s="254">
        <v>566</v>
      </c>
      <c r="L93" s="254">
        <v>543.79999999999995</v>
      </c>
      <c r="M93" s="254">
        <v>2.1898900000000001</v>
      </c>
    </row>
    <row r="94" spans="1:13">
      <c r="A94" s="273">
        <v>85</v>
      </c>
      <c r="B94" s="254" t="s">
        <v>103</v>
      </c>
      <c r="C94" s="254">
        <v>892.95</v>
      </c>
      <c r="D94" s="256">
        <v>895.4666666666667</v>
      </c>
      <c r="E94" s="256">
        <v>877.48333333333335</v>
      </c>
      <c r="F94" s="256">
        <v>862.01666666666665</v>
      </c>
      <c r="G94" s="256">
        <v>844.0333333333333</v>
      </c>
      <c r="H94" s="256">
        <v>910.93333333333339</v>
      </c>
      <c r="I94" s="256">
        <v>928.91666666666674</v>
      </c>
      <c r="J94" s="256">
        <v>944.38333333333344</v>
      </c>
      <c r="K94" s="254">
        <v>913.45</v>
      </c>
      <c r="L94" s="254">
        <v>880</v>
      </c>
      <c r="M94" s="254">
        <v>14.257669999999999</v>
      </c>
    </row>
    <row r="95" spans="1:13">
      <c r="A95" s="273">
        <v>86</v>
      </c>
      <c r="B95" s="254" t="s">
        <v>243</v>
      </c>
      <c r="C95" s="254">
        <v>537.65</v>
      </c>
      <c r="D95" s="256">
        <v>534.41666666666663</v>
      </c>
      <c r="E95" s="256">
        <v>524.43333333333328</v>
      </c>
      <c r="F95" s="256">
        <v>511.2166666666667</v>
      </c>
      <c r="G95" s="256">
        <v>501.23333333333335</v>
      </c>
      <c r="H95" s="256">
        <v>547.63333333333321</v>
      </c>
      <c r="I95" s="256">
        <v>557.61666666666656</v>
      </c>
      <c r="J95" s="256">
        <v>570.83333333333314</v>
      </c>
      <c r="K95" s="254">
        <v>544.4</v>
      </c>
      <c r="L95" s="254">
        <v>521.20000000000005</v>
      </c>
      <c r="M95" s="254">
        <v>1.3807</v>
      </c>
    </row>
    <row r="96" spans="1:13">
      <c r="A96" s="273">
        <v>87</v>
      </c>
      <c r="B96" s="254" t="s">
        <v>244</v>
      </c>
      <c r="C96" s="254">
        <v>1387.1</v>
      </c>
      <c r="D96" s="256">
        <v>1374.3499999999997</v>
      </c>
      <c r="E96" s="256">
        <v>1344.0999999999995</v>
      </c>
      <c r="F96" s="256">
        <v>1301.0999999999997</v>
      </c>
      <c r="G96" s="256">
        <v>1270.8499999999995</v>
      </c>
      <c r="H96" s="256">
        <v>1417.3499999999995</v>
      </c>
      <c r="I96" s="256">
        <v>1447.6</v>
      </c>
      <c r="J96" s="256">
        <v>1490.5999999999995</v>
      </c>
      <c r="K96" s="254">
        <v>1404.6</v>
      </c>
      <c r="L96" s="254">
        <v>1331.35</v>
      </c>
      <c r="M96" s="254">
        <v>8.8784200000000002</v>
      </c>
    </row>
    <row r="97" spans="1:13">
      <c r="A97" s="273">
        <v>88</v>
      </c>
      <c r="B97" s="254" t="s">
        <v>104</v>
      </c>
      <c r="C97" s="254">
        <v>1480.75</v>
      </c>
      <c r="D97" s="256">
        <v>1463.3333333333333</v>
      </c>
      <c r="E97" s="256">
        <v>1437.4666666666665</v>
      </c>
      <c r="F97" s="256">
        <v>1394.1833333333332</v>
      </c>
      <c r="G97" s="256">
        <v>1368.3166666666664</v>
      </c>
      <c r="H97" s="256">
        <v>1506.6166666666666</v>
      </c>
      <c r="I97" s="256">
        <v>1532.4833333333333</v>
      </c>
      <c r="J97" s="256">
        <v>1575.7666666666667</v>
      </c>
      <c r="K97" s="254">
        <v>1489.2</v>
      </c>
      <c r="L97" s="254">
        <v>1420.05</v>
      </c>
      <c r="M97" s="254">
        <v>14.85497</v>
      </c>
    </row>
    <row r="98" spans="1:13">
      <c r="A98" s="273">
        <v>89</v>
      </c>
      <c r="B98" s="254" t="s">
        <v>372</v>
      </c>
      <c r="C98" s="254">
        <v>658.05</v>
      </c>
      <c r="D98" s="256">
        <v>655.66666666666663</v>
      </c>
      <c r="E98" s="256">
        <v>638.38333333333321</v>
      </c>
      <c r="F98" s="256">
        <v>618.71666666666658</v>
      </c>
      <c r="G98" s="256">
        <v>601.43333333333317</v>
      </c>
      <c r="H98" s="256">
        <v>675.33333333333326</v>
      </c>
      <c r="I98" s="256">
        <v>692.61666666666679</v>
      </c>
      <c r="J98" s="256">
        <v>712.2833333333333</v>
      </c>
      <c r="K98" s="254">
        <v>672.95</v>
      </c>
      <c r="L98" s="254">
        <v>636</v>
      </c>
      <c r="M98" s="254">
        <v>37.906999999999996</v>
      </c>
    </row>
    <row r="99" spans="1:13">
      <c r="A99" s="273">
        <v>90</v>
      </c>
      <c r="B99" s="254" t="s">
        <v>246</v>
      </c>
      <c r="C99" s="254">
        <v>325.25</v>
      </c>
      <c r="D99" s="256">
        <v>321.96666666666664</v>
      </c>
      <c r="E99" s="256">
        <v>314.5333333333333</v>
      </c>
      <c r="F99" s="256">
        <v>303.81666666666666</v>
      </c>
      <c r="G99" s="256">
        <v>296.38333333333333</v>
      </c>
      <c r="H99" s="256">
        <v>332.68333333333328</v>
      </c>
      <c r="I99" s="256">
        <v>340.11666666666656</v>
      </c>
      <c r="J99" s="256">
        <v>350.83333333333326</v>
      </c>
      <c r="K99" s="254">
        <v>329.4</v>
      </c>
      <c r="L99" s="254">
        <v>311.25</v>
      </c>
      <c r="M99" s="254">
        <v>29.491219999999998</v>
      </c>
    </row>
    <row r="100" spans="1:13">
      <c r="A100" s="273">
        <v>91</v>
      </c>
      <c r="B100" s="254" t="s">
        <v>107</v>
      </c>
      <c r="C100" s="254">
        <v>975.25</v>
      </c>
      <c r="D100" s="256">
        <v>980.68333333333339</v>
      </c>
      <c r="E100" s="256">
        <v>964.66666666666674</v>
      </c>
      <c r="F100" s="256">
        <v>954.08333333333337</v>
      </c>
      <c r="G100" s="256">
        <v>938.06666666666672</v>
      </c>
      <c r="H100" s="256">
        <v>991.26666666666677</v>
      </c>
      <c r="I100" s="256">
        <v>1007.2833333333334</v>
      </c>
      <c r="J100" s="256">
        <v>1017.8666666666668</v>
      </c>
      <c r="K100" s="254">
        <v>996.7</v>
      </c>
      <c r="L100" s="254">
        <v>970.1</v>
      </c>
      <c r="M100" s="254">
        <v>56.227829999999997</v>
      </c>
    </row>
    <row r="101" spans="1:13">
      <c r="A101" s="273">
        <v>92</v>
      </c>
      <c r="B101" s="254" t="s">
        <v>248</v>
      </c>
      <c r="C101" s="254">
        <v>2945</v>
      </c>
      <c r="D101" s="256">
        <v>2964.6666666666665</v>
      </c>
      <c r="E101" s="256">
        <v>2900.333333333333</v>
      </c>
      <c r="F101" s="256">
        <v>2855.6666666666665</v>
      </c>
      <c r="G101" s="256">
        <v>2791.333333333333</v>
      </c>
      <c r="H101" s="256">
        <v>3009.333333333333</v>
      </c>
      <c r="I101" s="256">
        <v>3073.6666666666661</v>
      </c>
      <c r="J101" s="256">
        <v>3118.333333333333</v>
      </c>
      <c r="K101" s="254">
        <v>3029</v>
      </c>
      <c r="L101" s="254">
        <v>2920</v>
      </c>
      <c r="M101" s="254">
        <v>3.1044100000000001</v>
      </c>
    </row>
    <row r="102" spans="1:13">
      <c r="A102" s="273">
        <v>93</v>
      </c>
      <c r="B102" s="254" t="s">
        <v>109</v>
      </c>
      <c r="C102" s="254">
        <v>1479.8</v>
      </c>
      <c r="D102" s="256">
        <v>1474.9333333333334</v>
      </c>
      <c r="E102" s="256">
        <v>1459.8666666666668</v>
      </c>
      <c r="F102" s="256">
        <v>1439.9333333333334</v>
      </c>
      <c r="G102" s="256">
        <v>1424.8666666666668</v>
      </c>
      <c r="H102" s="256">
        <v>1494.8666666666668</v>
      </c>
      <c r="I102" s="256">
        <v>1509.9333333333334</v>
      </c>
      <c r="J102" s="256">
        <v>1529.8666666666668</v>
      </c>
      <c r="K102" s="254">
        <v>1490</v>
      </c>
      <c r="L102" s="254">
        <v>1455</v>
      </c>
      <c r="M102" s="254">
        <v>59.690300000000001</v>
      </c>
    </row>
    <row r="103" spans="1:13">
      <c r="A103" s="273">
        <v>94</v>
      </c>
      <c r="B103" s="254" t="s">
        <v>249</v>
      </c>
      <c r="C103" s="254">
        <v>709.2</v>
      </c>
      <c r="D103" s="256">
        <v>704.26666666666677</v>
      </c>
      <c r="E103" s="256">
        <v>697.53333333333353</v>
      </c>
      <c r="F103" s="256">
        <v>685.86666666666679</v>
      </c>
      <c r="G103" s="256">
        <v>679.13333333333355</v>
      </c>
      <c r="H103" s="256">
        <v>715.93333333333351</v>
      </c>
      <c r="I103" s="256">
        <v>722.66666666666686</v>
      </c>
      <c r="J103" s="256">
        <v>734.33333333333348</v>
      </c>
      <c r="K103" s="254">
        <v>711</v>
      </c>
      <c r="L103" s="254">
        <v>692.6</v>
      </c>
      <c r="M103" s="254">
        <v>65.805040000000005</v>
      </c>
    </row>
    <row r="104" spans="1:13">
      <c r="A104" s="273">
        <v>95</v>
      </c>
      <c r="B104" s="254" t="s">
        <v>105</v>
      </c>
      <c r="C104" s="254">
        <v>996.5</v>
      </c>
      <c r="D104" s="256">
        <v>994.05000000000007</v>
      </c>
      <c r="E104" s="256">
        <v>979.55000000000018</v>
      </c>
      <c r="F104" s="256">
        <v>962.60000000000014</v>
      </c>
      <c r="G104" s="256">
        <v>948.10000000000025</v>
      </c>
      <c r="H104" s="256">
        <v>1011.0000000000001</v>
      </c>
      <c r="I104" s="256">
        <v>1025.5</v>
      </c>
      <c r="J104" s="256">
        <v>1042.45</v>
      </c>
      <c r="K104" s="254">
        <v>1008.55</v>
      </c>
      <c r="L104" s="254">
        <v>977.1</v>
      </c>
      <c r="M104" s="254">
        <v>13.749969999999999</v>
      </c>
    </row>
    <row r="105" spans="1:13">
      <c r="A105" s="273">
        <v>96</v>
      </c>
      <c r="B105" s="254" t="s">
        <v>110</v>
      </c>
      <c r="C105" s="254">
        <v>2891.35</v>
      </c>
      <c r="D105" s="256">
        <v>2896.1166666666668</v>
      </c>
      <c r="E105" s="256">
        <v>2847.2333333333336</v>
      </c>
      <c r="F105" s="256">
        <v>2803.1166666666668</v>
      </c>
      <c r="G105" s="256">
        <v>2754.2333333333336</v>
      </c>
      <c r="H105" s="256">
        <v>2940.2333333333336</v>
      </c>
      <c r="I105" s="256">
        <v>2989.1166666666668</v>
      </c>
      <c r="J105" s="256">
        <v>3033.2333333333336</v>
      </c>
      <c r="K105" s="254">
        <v>2945</v>
      </c>
      <c r="L105" s="254">
        <v>2852</v>
      </c>
      <c r="M105" s="254">
        <v>9.0420300000000005</v>
      </c>
    </row>
    <row r="106" spans="1:13">
      <c r="A106" s="273">
        <v>97</v>
      </c>
      <c r="B106" s="254" t="s">
        <v>112</v>
      </c>
      <c r="C106" s="254">
        <v>371.35</v>
      </c>
      <c r="D106" s="256">
        <v>368.16666666666669</v>
      </c>
      <c r="E106" s="256">
        <v>362.98333333333335</v>
      </c>
      <c r="F106" s="256">
        <v>354.61666666666667</v>
      </c>
      <c r="G106" s="256">
        <v>349.43333333333334</v>
      </c>
      <c r="H106" s="256">
        <v>376.53333333333336</v>
      </c>
      <c r="I106" s="256">
        <v>381.71666666666664</v>
      </c>
      <c r="J106" s="256">
        <v>390.08333333333337</v>
      </c>
      <c r="K106" s="254">
        <v>373.35</v>
      </c>
      <c r="L106" s="254">
        <v>359.8</v>
      </c>
      <c r="M106" s="254">
        <v>227.23111</v>
      </c>
    </row>
    <row r="107" spans="1:13">
      <c r="A107" s="273">
        <v>98</v>
      </c>
      <c r="B107" s="254" t="s">
        <v>113</v>
      </c>
      <c r="C107" s="254">
        <v>295.75</v>
      </c>
      <c r="D107" s="256">
        <v>299.68333333333334</v>
      </c>
      <c r="E107" s="256">
        <v>288.81666666666666</v>
      </c>
      <c r="F107" s="256">
        <v>281.88333333333333</v>
      </c>
      <c r="G107" s="256">
        <v>271.01666666666665</v>
      </c>
      <c r="H107" s="256">
        <v>306.61666666666667</v>
      </c>
      <c r="I107" s="256">
        <v>317.48333333333335</v>
      </c>
      <c r="J107" s="256">
        <v>324.41666666666669</v>
      </c>
      <c r="K107" s="254">
        <v>310.55</v>
      </c>
      <c r="L107" s="254">
        <v>292.75</v>
      </c>
      <c r="M107" s="254">
        <v>72.224249999999998</v>
      </c>
    </row>
    <row r="108" spans="1:13">
      <c r="A108" s="273">
        <v>99</v>
      </c>
      <c r="B108" s="254" t="s">
        <v>114</v>
      </c>
      <c r="C108" s="254">
        <v>2482.9</v>
      </c>
      <c r="D108" s="256">
        <v>2461.5333333333333</v>
      </c>
      <c r="E108" s="256">
        <v>2426.3666666666668</v>
      </c>
      <c r="F108" s="256">
        <v>2369.8333333333335</v>
      </c>
      <c r="G108" s="256">
        <v>2334.666666666667</v>
      </c>
      <c r="H108" s="256">
        <v>2518.0666666666666</v>
      </c>
      <c r="I108" s="256">
        <v>2553.2333333333336</v>
      </c>
      <c r="J108" s="256">
        <v>2609.7666666666664</v>
      </c>
      <c r="K108" s="254">
        <v>2496.6999999999998</v>
      </c>
      <c r="L108" s="254">
        <v>2405</v>
      </c>
      <c r="M108" s="254">
        <v>39.377510000000001</v>
      </c>
    </row>
    <row r="109" spans="1:13">
      <c r="A109" s="273">
        <v>100</v>
      </c>
      <c r="B109" s="254" t="s">
        <v>250</v>
      </c>
      <c r="C109" s="254">
        <v>328.9</v>
      </c>
      <c r="D109" s="256">
        <v>328.34999999999997</v>
      </c>
      <c r="E109" s="256">
        <v>324.04999999999995</v>
      </c>
      <c r="F109" s="256">
        <v>319.2</v>
      </c>
      <c r="G109" s="256">
        <v>314.89999999999998</v>
      </c>
      <c r="H109" s="256">
        <v>333.19999999999993</v>
      </c>
      <c r="I109" s="256">
        <v>337.5</v>
      </c>
      <c r="J109" s="256">
        <v>342.34999999999991</v>
      </c>
      <c r="K109" s="254">
        <v>332.65</v>
      </c>
      <c r="L109" s="254">
        <v>323.5</v>
      </c>
      <c r="M109" s="254">
        <v>21.925820000000002</v>
      </c>
    </row>
    <row r="110" spans="1:13">
      <c r="A110" s="273">
        <v>101</v>
      </c>
      <c r="B110" s="254" t="s">
        <v>251</v>
      </c>
      <c r="C110" s="254">
        <v>50.3</v>
      </c>
      <c r="D110" s="256">
        <v>50.383333333333333</v>
      </c>
      <c r="E110" s="256">
        <v>48.916666666666664</v>
      </c>
      <c r="F110" s="256">
        <v>47.533333333333331</v>
      </c>
      <c r="G110" s="256">
        <v>46.066666666666663</v>
      </c>
      <c r="H110" s="256">
        <v>51.766666666666666</v>
      </c>
      <c r="I110" s="256">
        <v>53.233333333333334</v>
      </c>
      <c r="J110" s="256">
        <v>54.616666666666667</v>
      </c>
      <c r="K110" s="254">
        <v>51.85</v>
      </c>
      <c r="L110" s="254">
        <v>49</v>
      </c>
      <c r="M110" s="254">
        <v>32.350920000000002</v>
      </c>
    </row>
    <row r="111" spans="1:13">
      <c r="A111" s="273">
        <v>102</v>
      </c>
      <c r="B111" s="254" t="s">
        <v>108</v>
      </c>
      <c r="C111" s="254">
        <v>2488.1</v>
      </c>
      <c r="D111" s="256">
        <v>2484.0500000000002</v>
      </c>
      <c r="E111" s="256">
        <v>2457.1000000000004</v>
      </c>
      <c r="F111" s="256">
        <v>2426.1000000000004</v>
      </c>
      <c r="G111" s="256">
        <v>2399.1500000000005</v>
      </c>
      <c r="H111" s="256">
        <v>2515.0500000000002</v>
      </c>
      <c r="I111" s="256">
        <v>2542</v>
      </c>
      <c r="J111" s="256">
        <v>2573</v>
      </c>
      <c r="K111" s="254">
        <v>2511</v>
      </c>
      <c r="L111" s="254">
        <v>2453.0500000000002</v>
      </c>
      <c r="M111" s="254">
        <v>30.827470000000002</v>
      </c>
    </row>
    <row r="112" spans="1:13">
      <c r="A112" s="273">
        <v>103</v>
      </c>
      <c r="B112" s="254" t="s">
        <v>116</v>
      </c>
      <c r="C112" s="254">
        <v>630.4</v>
      </c>
      <c r="D112" s="256">
        <v>629.23333333333335</v>
      </c>
      <c r="E112" s="256">
        <v>621.86666666666667</v>
      </c>
      <c r="F112" s="256">
        <v>613.33333333333337</v>
      </c>
      <c r="G112" s="256">
        <v>605.9666666666667</v>
      </c>
      <c r="H112" s="256">
        <v>637.76666666666665</v>
      </c>
      <c r="I112" s="256">
        <v>645.13333333333344</v>
      </c>
      <c r="J112" s="256">
        <v>653.66666666666663</v>
      </c>
      <c r="K112" s="254">
        <v>636.6</v>
      </c>
      <c r="L112" s="254">
        <v>620.70000000000005</v>
      </c>
      <c r="M112" s="254">
        <v>138.20689999999999</v>
      </c>
    </row>
    <row r="113" spans="1:13">
      <c r="A113" s="273">
        <v>104</v>
      </c>
      <c r="B113" s="254" t="s">
        <v>252</v>
      </c>
      <c r="C113" s="254">
        <v>1534</v>
      </c>
      <c r="D113" s="256">
        <v>1520.0666666666666</v>
      </c>
      <c r="E113" s="256">
        <v>1499.0333333333333</v>
      </c>
      <c r="F113" s="256">
        <v>1464.0666666666666</v>
      </c>
      <c r="G113" s="256">
        <v>1443.0333333333333</v>
      </c>
      <c r="H113" s="256">
        <v>1555.0333333333333</v>
      </c>
      <c r="I113" s="256">
        <v>1576.0666666666666</v>
      </c>
      <c r="J113" s="256">
        <v>1611.0333333333333</v>
      </c>
      <c r="K113" s="254">
        <v>1541.1</v>
      </c>
      <c r="L113" s="254">
        <v>1485.1</v>
      </c>
      <c r="M113" s="254">
        <v>7.0432199999999998</v>
      </c>
    </row>
    <row r="114" spans="1:13">
      <c r="A114" s="273">
        <v>105</v>
      </c>
      <c r="B114" s="254" t="s">
        <v>117</v>
      </c>
      <c r="C114" s="254">
        <v>580</v>
      </c>
      <c r="D114" s="256">
        <v>584.4</v>
      </c>
      <c r="E114" s="256">
        <v>571.84999999999991</v>
      </c>
      <c r="F114" s="256">
        <v>563.69999999999993</v>
      </c>
      <c r="G114" s="256">
        <v>551.14999999999986</v>
      </c>
      <c r="H114" s="256">
        <v>592.54999999999995</v>
      </c>
      <c r="I114" s="256">
        <v>605.09999999999991</v>
      </c>
      <c r="J114" s="256">
        <v>613.25</v>
      </c>
      <c r="K114" s="254">
        <v>596.95000000000005</v>
      </c>
      <c r="L114" s="254">
        <v>576.25</v>
      </c>
      <c r="M114" s="254">
        <v>21.136299999999999</v>
      </c>
    </row>
    <row r="115" spans="1:13">
      <c r="A115" s="273">
        <v>106</v>
      </c>
      <c r="B115" s="254" t="s">
        <v>387</v>
      </c>
      <c r="C115" s="254">
        <v>639.29999999999995</v>
      </c>
      <c r="D115" s="256">
        <v>634.6</v>
      </c>
      <c r="E115" s="256">
        <v>619.70000000000005</v>
      </c>
      <c r="F115" s="256">
        <v>600.1</v>
      </c>
      <c r="G115" s="256">
        <v>585.20000000000005</v>
      </c>
      <c r="H115" s="256">
        <v>654.20000000000005</v>
      </c>
      <c r="I115" s="256">
        <v>669.09999999999991</v>
      </c>
      <c r="J115" s="256">
        <v>688.7</v>
      </c>
      <c r="K115" s="254">
        <v>649.5</v>
      </c>
      <c r="L115" s="254">
        <v>615</v>
      </c>
      <c r="M115" s="254">
        <v>6.8272000000000004</v>
      </c>
    </row>
    <row r="116" spans="1:13">
      <c r="A116" s="273">
        <v>107</v>
      </c>
      <c r="B116" s="254" t="s">
        <v>119</v>
      </c>
      <c r="C116" s="254">
        <v>57.6</v>
      </c>
      <c r="D116" s="256">
        <v>57.050000000000004</v>
      </c>
      <c r="E116" s="256">
        <v>55.650000000000006</v>
      </c>
      <c r="F116" s="256">
        <v>53.7</v>
      </c>
      <c r="G116" s="256">
        <v>52.300000000000004</v>
      </c>
      <c r="H116" s="256">
        <v>59.000000000000007</v>
      </c>
      <c r="I116" s="256">
        <v>60.4</v>
      </c>
      <c r="J116" s="256">
        <v>62.350000000000009</v>
      </c>
      <c r="K116" s="254">
        <v>58.45</v>
      </c>
      <c r="L116" s="254">
        <v>55.1</v>
      </c>
      <c r="M116" s="254">
        <v>383.71620999999999</v>
      </c>
    </row>
    <row r="117" spans="1:13">
      <c r="A117" s="273">
        <v>108</v>
      </c>
      <c r="B117" s="254" t="s">
        <v>126</v>
      </c>
      <c r="C117" s="254">
        <v>204.55</v>
      </c>
      <c r="D117" s="256">
        <v>204.5</v>
      </c>
      <c r="E117" s="256">
        <v>202.55</v>
      </c>
      <c r="F117" s="256">
        <v>200.55</v>
      </c>
      <c r="G117" s="256">
        <v>198.60000000000002</v>
      </c>
      <c r="H117" s="256">
        <v>206.5</v>
      </c>
      <c r="I117" s="256">
        <v>208.45</v>
      </c>
      <c r="J117" s="256">
        <v>210.45</v>
      </c>
      <c r="K117" s="254">
        <v>206.45</v>
      </c>
      <c r="L117" s="254">
        <v>202.5</v>
      </c>
      <c r="M117" s="254">
        <v>235.67549</v>
      </c>
    </row>
    <row r="118" spans="1:13">
      <c r="A118" s="273">
        <v>109</v>
      </c>
      <c r="B118" s="254" t="s">
        <v>115</v>
      </c>
      <c r="C118" s="254">
        <v>278.89999999999998</v>
      </c>
      <c r="D118" s="256">
        <v>278.68333333333334</v>
      </c>
      <c r="E118" s="256">
        <v>268.56666666666666</v>
      </c>
      <c r="F118" s="256">
        <v>258.23333333333335</v>
      </c>
      <c r="G118" s="256">
        <v>248.11666666666667</v>
      </c>
      <c r="H118" s="256">
        <v>289.01666666666665</v>
      </c>
      <c r="I118" s="256">
        <v>299.13333333333333</v>
      </c>
      <c r="J118" s="256">
        <v>309.46666666666664</v>
      </c>
      <c r="K118" s="254">
        <v>288.8</v>
      </c>
      <c r="L118" s="254">
        <v>268.35000000000002</v>
      </c>
      <c r="M118" s="254">
        <v>313.40003000000002</v>
      </c>
    </row>
    <row r="119" spans="1:13">
      <c r="A119" s="273">
        <v>110</v>
      </c>
      <c r="B119" s="254" t="s">
        <v>255</v>
      </c>
      <c r="C119" s="254">
        <v>135.25</v>
      </c>
      <c r="D119" s="256">
        <v>132.5</v>
      </c>
      <c r="E119" s="256">
        <v>127.75</v>
      </c>
      <c r="F119" s="256">
        <v>120.25</v>
      </c>
      <c r="G119" s="256">
        <v>115.5</v>
      </c>
      <c r="H119" s="256">
        <v>140</v>
      </c>
      <c r="I119" s="256">
        <v>144.75</v>
      </c>
      <c r="J119" s="256">
        <v>152.25</v>
      </c>
      <c r="K119" s="254">
        <v>137.25</v>
      </c>
      <c r="L119" s="254">
        <v>125</v>
      </c>
      <c r="M119" s="254">
        <v>70.083179999999999</v>
      </c>
    </row>
    <row r="120" spans="1:13">
      <c r="A120" s="273">
        <v>111</v>
      </c>
      <c r="B120" s="254" t="s">
        <v>125</v>
      </c>
      <c r="C120" s="254">
        <v>112.3</v>
      </c>
      <c r="D120" s="256">
        <v>112.96666666666665</v>
      </c>
      <c r="E120" s="256">
        <v>110.33333333333331</v>
      </c>
      <c r="F120" s="256">
        <v>108.36666666666666</v>
      </c>
      <c r="G120" s="256">
        <v>105.73333333333332</v>
      </c>
      <c r="H120" s="256">
        <v>114.93333333333331</v>
      </c>
      <c r="I120" s="256">
        <v>117.56666666666666</v>
      </c>
      <c r="J120" s="256">
        <v>119.5333333333333</v>
      </c>
      <c r="K120" s="254">
        <v>115.6</v>
      </c>
      <c r="L120" s="254">
        <v>111</v>
      </c>
      <c r="M120" s="254">
        <v>162.11302000000001</v>
      </c>
    </row>
    <row r="121" spans="1:13">
      <c r="A121" s="273">
        <v>112</v>
      </c>
      <c r="B121" s="254" t="s">
        <v>772</v>
      </c>
      <c r="C121" s="254">
        <v>2011.7</v>
      </c>
      <c r="D121" s="256">
        <v>2020.2</v>
      </c>
      <c r="E121" s="256">
        <v>1970.15</v>
      </c>
      <c r="F121" s="256">
        <v>1928.6000000000001</v>
      </c>
      <c r="G121" s="256">
        <v>1878.5500000000002</v>
      </c>
      <c r="H121" s="256">
        <v>2061.75</v>
      </c>
      <c r="I121" s="256">
        <v>2111.7999999999997</v>
      </c>
      <c r="J121" s="256">
        <v>2153.35</v>
      </c>
      <c r="K121" s="254">
        <v>2070.25</v>
      </c>
      <c r="L121" s="254">
        <v>1978.65</v>
      </c>
      <c r="M121" s="254">
        <v>13.043369999999999</v>
      </c>
    </row>
    <row r="122" spans="1:13">
      <c r="A122" s="273">
        <v>113</v>
      </c>
      <c r="B122" s="254" t="s">
        <v>120</v>
      </c>
      <c r="C122" s="254">
        <v>531.95000000000005</v>
      </c>
      <c r="D122" s="256">
        <v>532.5333333333333</v>
      </c>
      <c r="E122" s="256">
        <v>523.06666666666661</v>
      </c>
      <c r="F122" s="256">
        <v>514.18333333333328</v>
      </c>
      <c r="G122" s="256">
        <v>504.71666666666658</v>
      </c>
      <c r="H122" s="256">
        <v>541.41666666666663</v>
      </c>
      <c r="I122" s="256">
        <v>550.88333333333333</v>
      </c>
      <c r="J122" s="256">
        <v>559.76666666666665</v>
      </c>
      <c r="K122" s="254">
        <v>542</v>
      </c>
      <c r="L122" s="254">
        <v>523.65</v>
      </c>
      <c r="M122" s="254">
        <v>36.978360000000002</v>
      </c>
    </row>
    <row r="123" spans="1:13">
      <c r="A123" s="273">
        <v>114</v>
      </c>
      <c r="B123" s="254" t="s">
        <v>822</v>
      </c>
      <c r="C123" s="254">
        <v>246.15</v>
      </c>
      <c r="D123" s="256">
        <v>244.31666666666669</v>
      </c>
      <c r="E123" s="256">
        <v>239.83333333333337</v>
      </c>
      <c r="F123" s="256">
        <v>233.51666666666668</v>
      </c>
      <c r="G123" s="256">
        <v>229.03333333333336</v>
      </c>
      <c r="H123" s="256">
        <v>250.63333333333338</v>
      </c>
      <c r="I123" s="256">
        <v>255.11666666666667</v>
      </c>
      <c r="J123" s="256">
        <v>261.43333333333339</v>
      </c>
      <c r="K123" s="254">
        <v>248.8</v>
      </c>
      <c r="L123" s="254">
        <v>238</v>
      </c>
      <c r="M123" s="254">
        <v>28.6721</v>
      </c>
    </row>
    <row r="124" spans="1:13">
      <c r="A124" s="273">
        <v>115</v>
      </c>
      <c r="B124" s="254" t="s">
        <v>122</v>
      </c>
      <c r="C124" s="254">
        <v>995.4</v>
      </c>
      <c r="D124" s="256">
        <v>985.06666666666661</v>
      </c>
      <c r="E124" s="256">
        <v>970.33333333333326</v>
      </c>
      <c r="F124" s="256">
        <v>945.26666666666665</v>
      </c>
      <c r="G124" s="256">
        <v>930.5333333333333</v>
      </c>
      <c r="H124" s="256">
        <v>1010.1333333333332</v>
      </c>
      <c r="I124" s="256">
        <v>1024.8666666666666</v>
      </c>
      <c r="J124" s="256">
        <v>1049.9333333333332</v>
      </c>
      <c r="K124" s="254">
        <v>999.8</v>
      </c>
      <c r="L124" s="254">
        <v>960</v>
      </c>
      <c r="M124" s="254">
        <v>48.952620000000003</v>
      </c>
    </row>
    <row r="125" spans="1:13">
      <c r="A125" s="273">
        <v>116</v>
      </c>
      <c r="B125" s="254" t="s">
        <v>256</v>
      </c>
      <c r="C125" s="254">
        <v>4998.75</v>
      </c>
      <c r="D125" s="256">
        <v>4962.583333333333</v>
      </c>
      <c r="E125" s="256">
        <v>4877.1666666666661</v>
      </c>
      <c r="F125" s="256">
        <v>4755.583333333333</v>
      </c>
      <c r="G125" s="256">
        <v>4670.1666666666661</v>
      </c>
      <c r="H125" s="256">
        <v>5084.1666666666661</v>
      </c>
      <c r="I125" s="256">
        <v>5169.5833333333321</v>
      </c>
      <c r="J125" s="256">
        <v>5291.1666666666661</v>
      </c>
      <c r="K125" s="254">
        <v>5048</v>
      </c>
      <c r="L125" s="254">
        <v>4841</v>
      </c>
      <c r="M125" s="254">
        <v>10.436450000000001</v>
      </c>
    </row>
    <row r="126" spans="1:13">
      <c r="A126" s="273">
        <v>117</v>
      </c>
      <c r="B126" s="254" t="s">
        <v>124</v>
      </c>
      <c r="C126" s="254">
        <v>1503.3</v>
      </c>
      <c r="D126" s="256">
        <v>1502.1666666666667</v>
      </c>
      <c r="E126" s="256">
        <v>1488.5333333333335</v>
      </c>
      <c r="F126" s="256">
        <v>1473.7666666666669</v>
      </c>
      <c r="G126" s="256">
        <v>1460.1333333333337</v>
      </c>
      <c r="H126" s="256">
        <v>1516.9333333333334</v>
      </c>
      <c r="I126" s="256">
        <v>1530.5666666666666</v>
      </c>
      <c r="J126" s="256">
        <v>1545.3333333333333</v>
      </c>
      <c r="K126" s="254">
        <v>1515.8</v>
      </c>
      <c r="L126" s="254">
        <v>1487.4</v>
      </c>
      <c r="M126" s="254">
        <v>135.33974000000001</v>
      </c>
    </row>
    <row r="127" spans="1:13">
      <c r="A127" s="273">
        <v>118</v>
      </c>
      <c r="B127" s="254" t="s">
        <v>121</v>
      </c>
      <c r="C127" s="254">
        <v>1702.7</v>
      </c>
      <c r="D127" s="256">
        <v>1694.6833333333332</v>
      </c>
      <c r="E127" s="256">
        <v>1673.1166666666663</v>
      </c>
      <c r="F127" s="256">
        <v>1643.5333333333331</v>
      </c>
      <c r="G127" s="256">
        <v>1621.9666666666662</v>
      </c>
      <c r="H127" s="256">
        <v>1724.2666666666664</v>
      </c>
      <c r="I127" s="256">
        <v>1745.8333333333335</v>
      </c>
      <c r="J127" s="256">
        <v>1775.4166666666665</v>
      </c>
      <c r="K127" s="254">
        <v>1716.25</v>
      </c>
      <c r="L127" s="254">
        <v>1665.1</v>
      </c>
      <c r="M127" s="254">
        <v>4.7700500000000003</v>
      </c>
    </row>
    <row r="128" spans="1:13">
      <c r="A128" s="273">
        <v>119</v>
      </c>
      <c r="B128" s="254" t="s">
        <v>257</v>
      </c>
      <c r="C128" s="254">
        <v>1992.85</v>
      </c>
      <c r="D128" s="256">
        <v>1998.5833333333333</v>
      </c>
      <c r="E128" s="256">
        <v>1958.3666666666666</v>
      </c>
      <c r="F128" s="256">
        <v>1923.8833333333332</v>
      </c>
      <c r="G128" s="256">
        <v>1883.6666666666665</v>
      </c>
      <c r="H128" s="256">
        <v>2033.0666666666666</v>
      </c>
      <c r="I128" s="256">
        <v>2073.2833333333333</v>
      </c>
      <c r="J128" s="256">
        <v>2107.7666666666664</v>
      </c>
      <c r="K128" s="254">
        <v>2038.8</v>
      </c>
      <c r="L128" s="254">
        <v>1964.1</v>
      </c>
      <c r="M128" s="254">
        <v>4.2374999999999998</v>
      </c>
    </row>
    <row r="129" spans="1:13">
      <c r="A129" s="273">
        <v>120</v>
      </c>
      <c r="B129" s="254" t="s">
        <v>258</v>
      </c>
      <c r="C129" s="254">
        <v>157.94999999999999</v>
      </c>
      <c r="D129" s="256">
        <v>155.21666666666667</v>
      </c>
      <c r="E129" s="256">
        <v>148.03333333333333</v>
      </c>
      <c r="F129" s="256">
        <v>138.11666666666667</v>
      </c>
      <c r="G129" s="256">
        <v>130.93333333333334</v>
      </c>
      <c r="H129" s="256">
        <v>165.13333333333333</v>
      </c>
      <c r="I129" s="256">
        <v>172.31666666666666</v>
      </c>
      <c r="J129" s="256">
        <v>182.23333333333332</v>
      </c>
      <c r="K129" s="254">
        <v>162.4</v>
      </c>
      <c r="L129" s="254">
        <v>145.30000000000001</v>
      </c>
      <c r="M129" s="254">
        <v>84.665589999999995</v>
      </c>
    </row>
    <row r="130" spans="1:13">
      <c r="A130" s="273">
        <v>121</v>
      </c>
      <c r="B130" s="254" t="s">
        <v>128</v>
      </c>
      <c r="C130" s="254">
        <v>670.6</v>
      </c>
      <c r="D130" s="256">
        <v>674.36666666666667</v>
      </c>
      <c r="E130" s="256">
        <v>652.33333333333337</v>
      </c>
      <c r="F130" s="256">
        <v>634.06666666666672</v>
      </c>
      <c r="G130" s="256">
        <v>612.03333333333342</v>
      </c>
      <c r="H130" s="256">
        <v>692.63333333333333</v>
      </c>
      <c r="I130" s="256">
        <v>714.66666666666663</v>
      </c>
      <c r="J130" s="256">
        <v>732.93333333333328</v>
      </c>
      <c r="K130" s="254">
        <v>696.4</v>
      </c>
      <c r="L130" s="254">
        <v>656.1</v>
      </c>
      <c r="M130" s="254">
        <v>135.05600000000001</v>
      </c>
    </row>
    <row r="131" spans="1:13">
      <c r="A131" s="273">
        <v>122</v>
      </c>
      <c r="B131" s="254" t="s">
        <v>127</v>
      </c>
      <c r="C131" s="254">
        <v>388.35</v>
      </c>
      <c r="D131" s="256">
        <v>382.7833333333333</v>
      </c>
      <c r="E131" s="256">
        <v>370.56666666666661</v>
      </c>
      <c r="F131" s="256">
        <v>352.7833333333333</v>
      </c>
      <c r="G131" s="256">
        <v>340.56666666666661</v>
      </c>
      <c r="H131" s="256">
        <v>400.56666666666661</v>
      </c>
      <c r="I131" s="256">
        <v>412.7833333333333</v>
      </c>
      <c r="J131" s="256">
        <v>430.56666666666661</v>
      </c>
      <c r="K131" s="254">
        <v>395</v>
      </c>
      <c r="L131" s="254">
        <v>365</v>
      </c>
      <c r="M131" s="254">
        <v>224.97537</v>
      </c>
    </row>
    <row r="132" spans="1:13">
      <c r="A132" s="273">
        <v>123</v>
      </c>
      <c r="B132" s="254" t="s">
        <v>129</v>
      </c>
      <c r="C132" s="254">
        <v>3292.2</v>
      </c>
      <c r="D132" s="256">
        <v>3267.75</v>
      </c>
      <c r="E132" s="256">
        <v>3225.5</v>
      </c>
      <c r="F132" s="256">
        <v>3158.8</v>
      </c>
      <c r="G132" s="256">
        <v>3116.55</v>
      </c>
      <c r="H132" s="256">
        <v>3334.45</v>
      </c>
      <c r="I132" s="256">
        <v>3376.7</v>
      </c>
      <c r="J132" s="256">
        <v>3443.3999999999996</v>
      </c>
      <c r="K132" s="254">
        <v>3310</v>
      </c>
      <c r="L132" s="254">
        <v>3201.05</v>
      </c>
      <c r="M132" s="254">
        <v>7.2081499999999998</v>
      </c>
    </row>
    <row r="133" spans="1:13">
      <c r="A133" s="273">
        <v>124</v>
      </c>
      <c r="B133" s="254" t="s">
        <v>131</v>
      </c>
      <c r="C133" s="254">
        <v>1760.45</v>
      </c>
      <c r="D133" s="256">
        <v>1756.7833333333335</v>
      </c>
      <c r="E133" s="256">
        <v>1736.916666666667</v>
      </c>
      <c r="F133" s="256">
        <v>1713.3833333333334</v>
      </c>
      <c r="G133" s="256">
        <v>1693.5166666666669</v>
      </c>
      <c r="H133" s="256">
        <v>1780.3166666666671</v>
      </c>
      <c r="I133" s="256">
        <v>1800.1833333333334</v>
      </c>
      <c r="J133" s="256">
        <v>1823.7166666666672</v>
      </c>
      <c r="K133" s="254">
        <v>1776.65</v>
      </c>
      <c r="L133" s="254">
        <v>1733.25</v>
      </c>
      <c r="M133" s="254">
        <v>26.787890000000001</v>
      </c>
    </row>
    <row r="134" spans="1:13">
      <c r="A134" s="273">
        <v>125</v>
      </c>
      <c r="B134" s="254" t="s">
        <v>132</v>
      </c>
      <c r="C134" s="254">
        <v>91.45</v>
      </c>
      <c r="D134" s="256">
        <v>91.783333333333346</v>
      </c>
      <c r="E134" s="256">
        <v>88.616666666666688</v>
      </c>
      <c r="F134" s="256">
        <v>85.783333333333346</v>
      </c>
      <c r="G134" s="256">
        <v>82.616666666666688</v>
      </c>
      <c r="H134" s="256">
        <v>94.616666666666688</v>
      </c>
      <c r="I134" s="256">
        <v>97.783333333333346</v>
      </c>
      <c r="J134" s="256">
        <v>100.61666666666669</v>
      </c>
      <c r="K134" s="254">
        <v>94.95</v>
      </c>
      <c r="L134" s="254">
        <v>88.95</v>
      </c>
      <c r="M134" s="254">
        <v>223.84325999999999</v>
      </c>
    </row>
    <row r="135" spans="1:13">
      <c r="A135" s="273">
        <v>126</v>
      </c>
      <c r="B135" s="254" t="s">
        <v>259</v>
      </c>
      <c r="C135" s="254">
        <v>2794.6</v>
      </c>
      <c r="D135" s="256">
        <v>2800.9166666666665</v>
      </c>
      <c r="E135" s="256">
        <v>2727.833333333333</v>
      </c>
      <c r="F135" s="256">
        <v>2661.0666666666666</v>
      </c>
      <c r="G135" s="256">
        <v>2587.9833333333331</v>
      </c>
      <c r="H135" s="256">
        <v>2867.6833333333329</v>
      </c>
      <c r="I135" s="256">
        <v>2940.766666666666</v>
      </c>
      <c r="J135" s="256">
        <v>3007.5333333333328</v>
      </c>
      <c r="K135" s="254">
        <v>2874</v>
      </c>
      <c r="L135" s="254">
        <v>2734.15</v>
      </c>
      <c r="M135" s="254">
        <v>2.2714300000000001</v>
      </c>
    </row>
    <row r="136" spans="1:13">
      <c r="A136" s="273">
        <v>127</v>
      </c>
      <c r="B136" s="254" t="s">
        <v>133</v>
      </c>
      <c r="C136" s="254">
        <v>469.9</v>
      </c>
      <c r="D136" s="256">
        <v>471.68333333333334</v>
      </c>
      <c r="E136" s="256">
        <v>456.86666666666667</v>
      </c>
      <c r="F136" s="256">
        <v>443.83333333333331</v>
      </c>
      <c r="G136" s="256">
        <v>429.01666666666665</v>
      </c>
      <c r="H136" s="256">
        <v>484.7166666666667</v>
      </c>
      <c r="I136" s="256">
        <v>499.53333333333342</v>
      </c>
      <c r="J136" s="256">
        <v>512.56666666666672</v>
      </c>
      <c r="K136" s="254">
        <v>486.5</v>
      </c>
      <c r="L136" s="254">
        <v>458.65</v>
      </c>
      <c r="M136" s="254">
        <v>93.10454</v>
      </c>
    </row>
    <row r="137" spans="1:13">
      <c r="A137" s="273">
        <v>128</v>
      </c>
      <c r="B137" s="254" t="s">
        <v>260</v>
      </c>
      <c r="C137" s="254">
        <v>4072.5</v>
      </c>
      <c r="D137" s="256">
        <v>4102.1333333333332</v>
      </c>
      <c r="E137" s="256">
        <v>3970.5166666666664</v>
      </c>
      <c r="F137" s="256">
        <v>3868.5333333333333</v>
      </c>
      <c r="G137" s="256">
        <v>3736.9166666666665</v>
      </c>
      <c r="H137" s="256">
        <v>4204.1166666666668</v>
      </c>
      <c r="I137" s="256">
        <v>4335.7333333333336</v>
      </c>
      <c r="J137" s="256">
        <v>4437.7166666666662</v>
      </c>
      <c r="K137" s="254">
        <v>4233.75</v>
      </c>
      <c r="L137" s="254">
        <v>4000.15</v>
      </c>
      <c r="M137" s="254">
        <v>4.6374300000000002</v>
      </c>
    </row>
    <row r="138" spans="1:13">
      <c r="A138" s="273">
        <v>129</v>
      </c>
      <c r="B138" s="254" t="s">
        <v>134</v>
      </c>
      <c r="C138" s="254">
        <v>1476</v>
      </c>
      <c r="D138" s="256">
        <v>1475.6833333333332</v>
      </c>
      <c r="E138" s="256">
        <v>1460.4166666666663</v>
      </c>
      <c r="F138" s="256">
        <v>1444.833333333333</v>
      </c>
      <c r="G138" s="256">
        <v>1429.5666666666662</v>
      </c>
      <c r="H138" s="256">
        <v>1491.2666666666664</v>
      </c>
      <c r="I138" s="256">
        <v>1506.5333333333333</v>
      </c>
      <c r="J138" s="256">
        <v>1522.1166666666666</v>
      </c>
      <c r="K138" s="254">
        <v>1490.95</v>
      </c>
      <c r="L138" s="254">
        <v>1460.1</v>
      </c>
      <c r="M138" s="254">
        <v>46.498350000000002</v>
      </c>
    </row>
    <row r="139" spans="1:13">
      <c r="A139" s="273">
        <v>130</v>
      </c>
      <c r="B139" s="254" t="s">
        <v>135</v>
      </c>
      <c r="C139" s="254">
        <v>1155.5999999999999</v>
      </c>
      <c r="D139" s="256">
        <v>1156.5333333333333</v>
      </c>
      <c r="E139" s="256">
        <v>1140.1666666666665</v>
      </c>
      <c r="F139" s="256">
        <v>1124.7333333333331</v>
      </c>
      <c r="G139" s="256">
        <v>1108.3666666666663</v>
      </c>
      <c r="H139" s="256">
        <v>1171.9666666666667</v>
      </c>
      <c r="I139" s="256">
        <v>1188.3333333333335</v>
      </c>
      <c r="J139" s="256">
        <v>1203.7666666666669</v>
      </c>
      <c r="K139" s="254">
        <v>1172.9000000000001</v>
      </c>
      <c r="L139" s="254">
        <v>1141.0999999999999</v>
      </c>
      <c r="M139" s="254">
        <v>13.792619999999999</v>
      </c>
    </row>
    <row r="140" spans="1:13">
      <c r="A140" s="273">
        <v>131</v>
      </c>
      <c r="B140" s="254" t="s">
        <v>146</v>
      </c>
      <c r="C140" s="254">
        <v>82644.100000000006</v>
      </c>
      <c r="D140" s="256">
        <v>82097.166666666672</v>
      </c>
      <c r="E140" s="256">
        <v>81046.933333333349</v>
      </c>
      <c r="F140" s="256">
        <v>79449.766666666677</v>
      </c>
      <c r="G140" s="256">
        <v>78399.533333333355</v>
      </c>
      <c r="H140" s="256">
        <v>83694.333333333343</v>
      </c>
      <c r="I140" s="256">
        <v>84744.566666666651</v>
      </c>
      <c r="J140" s="256">
        <v>86341.733333333337</v>
      </c>
      <c r="K140" s="254">
        <v>83147.399999999994</v>
      </c>
      <c r="L140" s="254">
        <v>80500</v>
      </c>
      <c r="M140" s="254">
        <v>0.32640999999999998</v>
      </c>
    </row>
    <row r="141" spans="1:13">
      <c r="A141" s="273">
        <v>132</v>
      </c>
      <c r="B141" s="254" t="s">
        <v>143</v>
      </c>
      <c r="C141" s="254">
        <v>1188.2</v>
      </c>
      <c r="D141" s="256">
        <v>1201.2166666666667</v>
      </c>
      <c r="E141" s="256">
        <v>1147.4833333333333</v>
      </c>
      <c r="F141" s="256">
        <v>1106.7666666666667</v>
      </c>
      <c r="G141" s="256">
        <v>1053.0333333333333</v>
      </c>
      <c r="H141" s="256">
        <v>1241.9333333333334</v>
      </c>
      <c r="I141" s="256">
        <v>1295.666666666667</v>
      </c>
      <c r="J141" s="256">
        <v>1336.3833333333334</v>
      </c>
      <c r="K141" s="254">
        <v>1254.95</v>
      </c>
      <c r="L141" s="254">
        <v>1160.5</v>
      </c>
      <c r="M141" s="254">
        <v>11.364269999999999</v>
      </c>
    </row>
    <row r="142" spans="1:13">
      <c r="A142" s="273">
        <v>133</v>
      </c>
      <c r="B142" s="254" t="s">
        <v>137</v>
      </c>
      <c r="C142" s="254">
        <v>158.65</v>
      </c>
      <c r="D142" s="256">
        <v>159.03333333333333</v>
      </c>
      <c r="E142" s="256">
        <v>153.86666666666667</v>
      </c>
      <c r="F142" s="256">
        <v>149.08333333333334</v>
      </c>
      <c r="G142" s="256">
        <v>143.91666666666669</v>
      </c>
      <c r="H142" s="256">
        <v>163.81666666666666</v>
      </c>
      <c r="I142" s="256">
        <v>168.98333333333335</v>
      </c>
      <c r="J142" s="256">
        <v>173.76666666666665</v>
      </c>
      <c r="K142" s="254">
        <v>164.2</v>
      </c>
      <c r="L142" s="254">
        <v>154.25</v>
      </c>
      <c r="M142" s="254">
        <v>121.04770000000001</v>
      </c>
    </row>
    <row r="143" spans="1:13">
      <c r="A143" s="273">
        <v>134</v>
      </c>
      <c r="B143" s="254" t="s">
        <v>136</v>
      </c>
      <c r="C143" s="254">
        <v>781.55</v>
      </c>
      <c r="D143" s="256">
        <v>787.86666666666667</v>
      </c>
      <c r="E143" s="256">
        <v>766.7833333333333</v>
      </c>
      <c r="F143" s="256">
        <v>752.01666666666665</v>
      </c>
      <c r="G143" s="256">
        <v>730.93333333333328</v>
      </c>
      <c r="H143" s="256">
        <v>802.63333333333333</v>
      </c>
      <c r="I143" s="256">
        <v>823.71666666666658</v>
      </c>
      <c r="J143" s="256">
        <v>838.48333333333335</v>
      </c>
      <c r="K143" s="254">
        <v>808.95</v>
      </c>
      <c r="L143" s="254">
        <v>773.1</v>
      </c>
      <c r="M143" s="254">
        <v>57.934959999999997</v>
      </c>
    </row>
    <row r="144" spans="1:13">
      <c r="A144" s="273">
        <v>135</v>
      </c>
      <c r="B144" s="254" t="s">
        <v>138</v>
      </c>
      <c r="C144" s="254">
        <v>160.19999999999999</v>
      </c>
      <c r="D144" s="256">
        <v>159.78333333333333</v>
      </c>
      <c r="E144" s="256">
        <v>157.16666666666666</v>
      </c>
      <c r="F144" s="256">
        <v>154.13333333333333</v>
      </c>
      <c r="G144" s="256">
        <v>151.51666666666665</v>
      </c>
      <c r="H144" s="256">
        <v>162.81666666666666</v>
      </c>
      <c r="I144" s="256">
        <v>165.43333333333334</v>
      </c>
      <c r="J144" s="256">
        <v>168.46666666666667</v>
      </c>
      <c r="K144" s="254">
        <v>162.4</v>
      </c>
      <c r="L144" s="254">
        <v>156.75</v>
      </c>
      <c r="M144" s="254">
        <v>98.211560000000006</v>
      </c>
    </row>
    <row r="145" spans="1:13">
      <c r="A145" s="273">
        <v>136</v>
      </c>
      <c r="B145" s="254" t="s">
        <v>139</v>
      </c>
      <c r="C145" s="254">
        <v>521.15</v>
      </c>
      <c r="D145" s="256">
        <v>518.48333333333323</v>
      </c>
      <c r="E145" s="256">
        <v>512.06666666666649</v>
      </c>
      <c r="F145" s="256">
        <v>502.98333333333323</v>
      </c>
      <c r="G145" s="256">
        <v>496.56666666666649</v>
      </c>
      <c r="H145" s="256">
        <v>527.56666666666649</v>
      </c>
      <c r="I145" s="256">
        <v>533.98333333333323</v>
      </c>
      <c r="J145" s="256">
        <v>543.06666666666649</v>
      </c>
      <c r="K145" s="254">
        <v>524.9</v>
      </c>
      <c r="L145" s="254">
        <v>509.4</v>
      </c>
      <c r="M145" s="254">
        <v>31.283470000000001</v>
      </c>
    </row>
    <row r="146" spans="1:13">
      <c r="A146" s="273">
        <v>137</v>
      </c>
      <c r="B146" s="254" t="s">
        <v>140</v>
      </c>
      <c r="C146" s="254">
        <v>6959.35</v>
      </c>
      <c r="D146" s="256">
        <v>6923.4000000000005</v>
      </c>
      <c r="E146" s="256">
        <v>6856.9500000000007</v>
      </c>
      <c r="F146" s="256">
        <v>6754.55</v>
      </c>
      <c r="G146" s="256">
        <v>6688.1</v>
      </c>
      <c r="H146" s="256">
        <v>7025.8000000000011</v>
      </c>
      <c r="I146" s="256">
        <v>7092.25</v>
      </c>
      <c r="J146" s="256">
        <v>7194.6500000000015</v>
      </c>
      <c r="K146" s="254">
        <v>6989.85</v>
      </c>
      <c r="L146" s="254">
        <v>6821</v>
      </c>
      <c r="M146" s="254">
        <v>7.9738899999999999</v>
      </c>
    </row>
    <row r="147" spans="1:13">
      <c r="A147" s="273">
        <v>138</v>
      </c>
      <c r="B147" s="254" t="s">
        <v>142</v>
      </c>
      <c r="C147" s="254">
        <v>978.2</v>
      </c>
      <c r="D147" s="256">
        <v>988.06666666666661</v>
      </c>
      <c r="E147" s="256">
        <v>958.63333333333321</v>
      </c>
      <c r="F147" s="256">
        <v>939.06666666666661</v>
      </c>
      <c r="G147" s="256">
        <v>909.63333333333321</v>
      </c>
      <c r="H147" s="256">
        <v>1007.6333333333332</v>
      </c>
      <c r="I147" s="256">
        <v>1037.0666666666666</v>
      </c>
      <c r="J147" s="256">
        <v>1056.6333333333332</v>
      </c>
      <c r="K147" s="254">
        <v>1017.5</v>
      </c>
      <c r="L147" s="254">
        <v>968.5</v>
      </c>
      <c r="M147" s="254">
        <v>16.247800000000002</v>
      </c>
    </row>
    <row r="148" spans="1:13">
      <c r="A148" s="273">
        <v>139</v>
      </c>
      <c r="B148" s="254" t="s">
        <v>144</v>
      </c>
      <c r="C148" s="254">
        <v>2472</v>
      </c>
      <c r="D148" s="256">
        <v>2474.0333333333333</v>
      </c>
      <c r="E148" s="256">
        <v>2423.0666666666666</v>
      </c>
      <c r="F148" s="256">
        <v>2374.1333333333332</v>
      </c>
      <c r="G148" s="256">
        <v>2323.1666666666665</v>
      </c>
      <c r="H148" s="256">
        <v>2522.9666666666667</v>
      </c>
      <c r="I148" s="256">
        <v>2573.9333333333329</v>
      </c>
      <c r="J148" s="256">
        <v>2622.8666666666668</v>
      </c>
      <c r="K148" s="254">
        <v>2525</v>
      </c>
      <c r="L148" s="254">
        <v>2425.1</v>
      </c>
      <c r="M148" s="254">
        <v>6.6881899999999996</v>
      </c>
    </row>
    <row r="149" spans="1:13">
      <c r="A149" s="273">
        <v>140</v>
      </c>
      <c r="B149" s="254" t="s">
        <v>145</v>
      </c>
      <c r="C149" s="254">
        <v>236.9</v>
      </c>
      <c r="D149" s="256">
        <v>235.61666666666665</v>
      </c>
      <c r="E149" s="256">
        <v>228.98333333333329</v>
      </c>
      <c r="F149" s="256">
        <v>221.06666666666663</v>
      </c>
      <c r="G149" s="256">
        <v>214.43333333333328</v>
      </c>
      <c r="H149" s="256">
        <v>243.5333333333333</v>
      </c>
      <c r="I149" s="256">
        <v>250.16666666666669</v>
      </c>
      <c r="J149" s="256">
        <v>258.08333333333331</v>
      </c>
      <c r="K149" s="254">
        <v>242.25</v>
      </c>
      <c r="L149" s="254">
        <v>227.7</v>
      </c>
      <c r="M149" s="254">
        <v>120.08278</v>
      </c>
    </row>
    <row r="150" spans="1:13">
      <c r="A150" s="273">
        <v>141</v>
      </c>
      <c r="B150" s="254" t="s">
        <v>262</v>
      </c>
      <c r="C150" s="254">
        <v>2032.85</v>
      </c>
      <c r="D150" s="256">
        <v>2042.1166666666668</v>
      </c>
      <c r="E150" s="256">
        <v>1984.3333333333335</v>
      </c>
      <c r="F150" s="256">
        <v>1935.8166666666666</v>
      </c>
      <c r="G150" s="256">
        <v>1878.0333333333333</v>
      </c>
      <c r="H150" s="256">
        <v>2090.6333333333337</v>
      </c>
      <c r="I150" s="256">
        <v>2148.4166666666665</v>
      </c>
      <c r="J150" s="256">
        <v>2196.9333333333338</v>
      </c>
      <c r="K150" s="254">
        <v>2099.9</v>
      </c>
      <c r="L150" s="254">
        <v>1993.6</v>
      </c>
      <c r="M150" s="254">
        <v>10.898820000000001</v>
      </c>
    </row>
    <row r="151" spans="1:13">
      <c r="A151" s="273">
        <v>142</v>
      </c>
      <c r="B151" s="254" t="s">
        <v>147</v>
      </c>
      <c r="C151" s="254">
        <v>1472.4</v>
      </c>
      <c r="D151" s="256">
        <v>1468.95</v>
      </c>
      <c r="E151" s="256">
        <v>1449.8500000000001</v>
      </c>
      <c r="F151" s="256">
        <v>1427.3000000000002</v>
      </c>
      <c r="G151" s="256">
        <v>1408.2000000000003</v>
      </c>
      <c r="H151" s="256">
        <v>1491.5</v>
      </c>
      <c r="I151" s="256">
        <v>1510.6</v>
      </c>
      <c r="J151" s="256">
        <v>1533.1499999999999</v>
      </c>
      <c r="K151" s="254">
        <v>1488.05</v>
      </c>
      <c r="L151" s="254">
        <v>1446.4</v>
      </c>
      <c r="M151" s="254">
        <v>14.34839</v>
      </c>
    </row>
    <row r="152" spans="1:13">
      <c r="A152" s="273">
        <v>143</v>
      </c>
      <c r="B152" s="254" t="s">
        <v>263</v>
      </c>
      <c r="C152" s="254">
        <v>1095.8</v>
      </c>
      <c r="D152" s="256">
        <v>1080.6000000000001</v>
      </c>
      <c r="E152" s="256">
        <v>1061.2000000000003</v>
      </c>
      <c r="F152" s="256">
        <v>1026.6000000000001</v>
      </c>
      <c r="G152" s="256">
        <v>1007.2000000000003</v>
      </c>
      <c r="H152" s="256">
        <v>1115.2000000000003</v>
      </c>
      <c r="I152" s="256">
        <v>1134.6000000000004</v>
      </c>
      <c r="J152" s="256">
        <v>1169.2000000000003</v>
      </c>
      <c r="K152" s="254">
        <v>1100</v>
      </c>
      <c r="L152" s="254">
        <v>1046</v>
      </c>
      <c r="M152" s="254">
        <v>12.918100000000001</v>
      </c>
    </row>
    <row r="153" spans="1:13">
      <c r="A153" s="273">
        <v>144</v>
      </c>
      <c r="B153" s="254" t="s">
        <v>152</v>
      </c>
      <c r="C153" s="254">
        <v>178.2</v>
      </c>
      <c r="D153" s="256">
        <v>177.1</v>
      </c>
      <c r="E153" s="256">
        <v>172.7</v>
      </c>
      <c r="F153" s="256">
        <v>167.2</v>
      </c>
      <c r="G153" s="256">
        <v>162.79999999999998</v>
      </c>
      <c r="H153" s="256">
        <v>182.6</v>
      </c>
      <c r="I153" s="256">
        <v>187.00000000000003</v>
      </c>
      <c r="J153" s="256">
        <v>192.5</v>
      </c>
      <c r="K153" s="254">
        <v>181.5</v>
      </c>
      <c r="L153" s="254">
        <v>171.6</v>
      </c>
      <c r="M153" s="254">
        <v>127.21080000000001</v>
      </c>
    </row>
    <row r="154" spans="1:13">
      <c r="A154" s="273">
        <v>145</v>
      </c>
      <c r="B154" s="254" t="s">
        <v>153</v>
      </c>
      <c r="C154" s="254">
        <v>113.55</v>
      </c>
      <c r="D154" s="256">
        <v>114.86666666666667</v>
      </c>
      <c r="E154" s="256">
        <v>111.58333333333334</v>
      </c>
      <c r="F154" s="256">
        <v>109.61666666666667</v>
      </c>
      <c r="G154" s="256">
        <v>106.33333333333334</v>
      </c>
      <c r="H154" s="256">
        <v>116.83333333333334</v>
      </c>
      <c r="I154" s="256">
        <v>120.11666666666667</v>
      </c>
      <c r="J154" s="256">
        <v>122.08333333333334</v>
      </c>
      <c r="K154" s="254">
        <v>118.15</v>
      </c>
      <c r="L154" s="254">
        <v>112.9</v>
      </c>
      <c r="M154" s="254">
        <v>439.27940999999998</v>
      </c>
    </row>
    <row r="155" spans="1:13">
      <c r="A155" s="273">
        <v>146</v>
      </c>
      <c r="B155" s="254" t="s">
        <v>148</v>
      </c>
      <c r="C155" s="254">
        <v>67.650000000000006</v>
      </c>
      <c r="D155" s="256">
        <v>67.333333333333329</v>
      </c>
      <c r="E155" s="256">
        <v>65.36666666666666</v>
      </c>
      <c r="F155" s="256">
        <v>63.083333333333329</v>
      </c>
      <c r="G155" s="256">
        <v>61.11666666666666</v>
      </c>
      <c r="H155" s="256">
        <v>69.61666666666666</v>
      </c>
      <c r="I155" s="256">
        <v>71.583333333333329</v>
      </c>
      <c r="J155" s="256">
        <v>73.86666666666666</v>
      </c>
      <c r="K155" s="254">
        <v>69.3</v>
      </c>
      <c r="L155" s="254">
        <v>65.05</v>
      </c>
      <c r="M155" s="254">
        <v>462.81470999999999</v>
      </c>
    </row>
    <row r="156" spans="1:13">
      <c r="A156" s="273">
        <v>147</v>
      </c>
      <c r="B156" s="254" t="s">
        <v>450</v>
      </c>
      <c r="C156" s="254">
        <v>3349.75</v>
      </c>
      <c r="D156" s="256">
        <v>3344.7833333333333</v>
      </c>
      <c r="E156" s="256">
        <v>3280.8166666666666</v>
      </c>
      <c r="F156" s="256">
        <v>3211.8833333333332</v>
      </c>
      <c r="G156" s="256">
        <v>3147.9166666666665</v>
      </c>
      <c r="H156" s="256">
        <v>3413.7166666666667</v>
      </c>
      <c r="I156" s="256">
        <v>3477.6833333333329</v>
      </c>
      <c r="J156" s="256">
        <v>3546.6166666666668</v>
      </c>
      <c r="K156" s="254">
        <v>3408.75</v>
      </c>
      <c r="L156" s="254">
        <v>3275.85</v>
      </c>
      <c r="M156" s="254">
        <v>1.4372400000000001</v>
      </c>
    </row>
    <row r="157" spans="1:13">
      <c r="A157" s="273">
        <v>148</v>
      </c>
      <c r="B157" s="254" t="s">
        <v>151</v>
      </c>
      <c r="C157" s="254">
        <v>17670.650000000001</v>
      </c>
      <c r="D157" s="256">
        <v>17789.866666666669</v>
      </c>
      <c r="E157" s="256">
        <v>17480.783333333336</v>
      </c>
      <c r="F157" s="256">
        <v>17290.916666666668</v>
      </c>
      <c r="G157" s="256">
        <v>16981.833333333336</v>
      </c>
      <c r="H157" s="256">
        <v>17979.733333333337</v>
      </c>
      <c r="I157" s="256">
        <v>18288.816666666666</v>
      </c>
      <c r="J157" s="256">
        <v>18478.683333333338</v>
      </c>
      <c r="K157" s="254">
        <v>18098.95</v>
      </c>
      <c r="L157" s="254">
        <v>17600</v>
      </c>
      <c r="M157" s="254">
        <v>1.4766999999999999</v>
      </c>
    </row>
    <row r="158" spans="1:13">
      <c r="A158" s="273">
        <v>149</v>
      </c>
      <c r="B158" s="254" t="s">
        <v>790</v>
      </c>
      <c r="C158" s="254">
        <v>356.2</v>
      </c>
      <c r="D158" s="256">
        <v>356.31666666666661</v>
      </c>
      <c r="E158" s="256">
        <v>349.98333333333323</v>
      </c>
      <c r="F158" s="256">
        <v>343.76666666666665</v>
      </c>
      <c r="G158" s="256">
        <v>337.43333333333328</v>
      </c>
      <c r="H158" s="256">
        <v>362.53333333333319</v>
      </c>
      <c r="I158" s="256">
        <v>368.86666666666656</v>
      </c>
      <c r="J158" s="256">
        <v>375.08333333333314</v>
      </c>
      <c r="K158" s="254">
        <v>362.65</v>
      </c>
      <c r="L158" s="254">
        <v>350.1</v>
      </c>
      <c r="M158" s="254">
        <v>6.56121</v>
      </c>
    </row>
    <row r="159" spans="1:13">
      <c r="A159" s="273">
        <v>150</v>
      </c>
      <c r="B159" s="254" t="s">
        <v>265</v>
      </c>
      <c r="C159" s="254">
        <v>617.35</v>
      </c>
      <c r="D159" s="256">
        <v>620.88333333333333</v>
      </c>
      <c r="E159" s="256">
        <v>601.4666666666667</v>
      </c>
      <c r="F159" s="256">
        <v>585.58333333333337</v>
      </c>
      <c r="G159" s="256">
        <v>566.16666666666674</v>
      </c>
      <c r="H159" s="256">
        <v>636.76666666666665</v>
      </c>
      <c r="I159" s="256">
        <v>656.18333333333339</v>
      </c>
      <c r="J159" s="256">
        <v>672.06666666666661</v>
      </c>
      <c r="K159" s="254">
        <v>640.29999999999995</v>
      </c>
      <c r="L159" s="254">
        <v>605</v>
      </c>
      <c r="M159" s="254">
        <v>5.1101799999999997</v>
      </c>
    </row>
    <row r="160" spans="1:13">
      <c r="A160" s="273">
        <v>151</v>
      </c>
      <c r="B160" s="254" t="s">
        <v>155</v>
      </c>
      <c r="C160" s="254">
        <v>120.25</v>
      </c>
      <c r="D160" s="256">
        <v>121.23333333333335</v>
      </c>
      <c r="E160" s="256">
        <v>117.9166666666667</v>
      </c>
      <c r="F160" s="256">
        <v>115.58333333333336</v>
      </c>
      <c r="G160" s="256">
        <v>112.26666666666671</v>
      </c>
      <c r="H160" s="256">
        <v>123.56666666666669</v>
      </c>
      <c r="I160" s="256">
        <v>126.88333333333335</v>
      </c>
      <c r="J160" s="256">
        <v>129.2166666666667</v>
      </c>
      <c r="K160" s="254">
        <v>124.55</v>
      </c>
      <c r="L160" s="254">
        <v>118.9</v>
      </c>
      <c r="M160" s="254">
        <v>879.12729999999999</v>
      </c>
    </row>
    <row r="161" spans="1:13">
      <c r="A161" s="273">
        <v>152</v>
      </c>
      <c r="B161" s="254" t="s">
        <v>154</v>
      </c>
      <c r="C161" s="254">
        <v>148.5</v>
      </c>
      <c r="D161" s="256">
        <v>147.38333333333333</v>
      </c>
      <c r="E161" s="256">
        <v>145.11666666666665</v>
      </c>
      <c r="F161" s="256">
        <v>141.73333333333332</v>
      </c>
      <c r="G161" s="256">
        <v>139.46666666666664</v>
      </c>
      <c r="H161" s="256">
        <v>150.76666666666665</v>
      </c>
      <c r="I161" s="256">
        <v>153.0333333333333</v>
      </c>
      <c r="J161" s="256">
        <v>156.41666666666666</v>
      </c>
      <c r="K161" s="254">
        <v>149.65</v>
      </c>
      <c r="L161" s="254">
        <v>144</v>
      </c>
      <c r="M161" s="254">
        <v>24.051960000000001</v>
      </c>
    </row>
    <row r="162" spans="1:13">
      <c r="A162" s="273">
        <v>153</v>
      </c>
      <c r="B162" s="254" t="s">
        <v>266</v>
      </c>
      <c r="C162" s="254">
        <v>3536.4</v>
      </c>
      <c r="D162" s="256">
        <v>3576.7999999999997</v>
      </c>
      <c r="E162" s="256">
        <v>3483.5999999999995</v>
      </c>
      <c r="F162" s="256">
        <v>3430.7999999999997</v>
      </c>
      <c r="G162" s="256">
        <v>3337.5999999999995</v>
      </c>
      <c r="H162" s="256">
        <v>3629.5999999999995</v>
      </c>
      <c r="I162" s="256">
        <v>3722.7999999999993</v>
      </c>
      <c r="J162" s="256">
        <v>3775.5999999999995</v>
      </c>
      <c r="K162" s="254">
        <v>3670</v>
      </c>
      <c r="L162" s="254">
        <v>3524</v>
      </c>
      <c r="M162" s="254">
        <v>1.1828799999999999</v>
      </c>
    </row>
    <row r="163" spans="1:13">
      <c r="A163" s="273">
        <v>154</v>
      </c>
      <c r="B163" s="254" t="s">
        <v>267</v>
      </c>
      <c r="C163" s="254">
        <v>2853.2</v>
      </c>
      <c r="D163" s="256">
        <v>2833.3833333333337</v>
      </c>
      <c r="E163" s="256">
        <v>2791.8666666666672</v>
      </c>
      <c r="F163" s="256">
        <v>2730.5333333333338</v>
      </c>
      <c r="G163" s="256">
        <v>2689.0166666666673</v>
      </c>
      <c r="H163" s="256">
        <v>2894.7166666666672</v>
      </c>
      <c r="I163" s="256">
        <v>2936.2333333333336</v>
      </c>
      <c r="J163" s="256">
        <v>2997.5666666666671</v>
      </c>
      <c r="K163" s="254">
        <v>2874.9</v>
      </c>
      <c r="L163" s="254">
        <v>2772.05</v>
      </c>
      <c r="M163" s="254">
        <v>3.3353799999999998</v>
      </c>
    </row>
    <row r="164" spans="1:13">
      <c r="A164" s="273">
        <v>155</v>
      </c>
      <c r="B164" s="254" t="s">
        <v>156</v>
      </c>
      <c r="C164" s="254">
        <v>29698.95</v>
      </c>
      <c r="D164" s="256">
        <v>29718.483333333334</v>
      </c>
      <c r="E164" s="256">
        <v>29380.466666666667</v>
      </c>
      <c r="F164" s="256">
        <v>29061.983333333334</v>
      </c>
      <c r="G164" s="256">
        <v>28723.966666666667</v>
      </c>
      <c r="H164" s="256">
        <v>30036.966666666667</v>
      </c>
      <c r="I164" s="256">
        <v>30374.983333333337</v>
      </c>
      <c r="J164" s="256">
        <v>30693.466666666667</v>
      </c>
      <c r="K164" s="254">
        <v>30056.5</v>
      </c>
      <c r="L164" s="254">
        <v>29400</v>
      </c>
      <c r="M164" s="254">
        <v>0.20668</v>
      </c>
    </row>
    <row r="165" spans="1:13">
      <c r="A165" s="273">
        <v>156</v>
      </c>
      <c r="B165" s="254" t="s">
        <v>158</v>
      </c>
      <c r="C165" s="254">
        <v>225.85</v>
      </c>
      <c r="D165" s="256">
        <v>226.89999999999998</v>
      </c>
      <c r="E165" s="256">
        <v>223.59999999999997</v>
      </c>
      <c r="F165" s="256">
        <v>221.35</v>
      </c>
      <c r="G165" s="256">
        <v>218.04999999999998</v>
      </c>
      <c r="H165" s="256">
        <v>229.14999999999995</v>
      </c>
      <c r="I165" s="256">
        <v>232.44999999999996</v>
      </c>
      <c r="J165" s="256">
        <v>234.69999999999993</v>
      </c>
      <c r="K165" s="254">
        <v>230.2</v>
      </c>
      <c r="L165" s="254">
        <v>224.65</v>
      </c>
      <c r="M165" s="254">
        <v>51.320619999999998</v>
      </c>
    </row>
    <row r="166" spans="1:13">
      <c r="A166" s="273">
        <v>157</v>
      </c>
      <c r="B166" s="254" t="s">
        <v>269</v>
      </c>
      <c r="C166" s="254">
        <v>5403.25</v>
      </c>
      <c r="D166" s="256">
        <v>5414.416666666667</v>
      </c>
      <c r="E166" s="256">
        <v>5368.8333333333339</v>
      </c>
      <c r="F166" s="256">
        <v>5334.416666666667</v>
      </c>
      <c r="G166" s="256">
        <v>5288.8333333333339</v>
      </c>
      <c r="H166" s="256">
        <v>5448.8333333333339</v>
      </c>
      <c r="I166" s="256">
        <v>5494.4166666666679</v>
      </c>
      <c r="J166" s="256">
        <v>5528.8333333333339</v>
      </c>
      <c r="K166" s="254">
        <v>5460</v>
      </c>
      <c r="L166" s="254">
        <v>5380</v>
      </c>
      <c r="M166" s="254">
        <v>0.82062000000000002</v>
      </c>
    </row>
    <row r="167" spans="1:13">
      <c r="A167" s="273">
        <v>158</v>
      </c>
      <c r="B167" s="254" t="s">
        <v>160</v>
      </c>
      <c r="C167" s="254">
        <v>2125.5500000000002</v>
      </c>
      <c r="D167" s="256">
        <v>2125.9833333333331</v>
      </c>
      <c r="E167" s="256">
        <v>2094.1166666666663</v>
      </c>
      <c r="F167" s="256">
        <v>2062.6833333333334</v>
      </c>
      <c r="G167" s="256">
        <v>2030.8166666666666</v>
      </c>
      <c r="H167" s="256">
        <v>2157.4166666666661</v>
      </c>
      <c r="I167" s="256">
        <v>2189.2833333333328</v>
      </c>
      <c r="J167" s="256">
        <v>2220.7166666666658</v>
      </c>
      <c r="K167" s="254">
        <v>2157.85</v>
      </c>
      <c r="L167" s="254">
        <v>2094.5500000000002</v>
      </c>
      <c r="M167" s="254">
        <v>5.0362</v>
      </c>
    </row>
    <row r="168" spans="1:13">
      <c r="A168" s="273">
        <v>159</v>
      </c>
      <c r="B168" s="254" t="s">
        <v>157</v>
      </c>
      <c r="C168" s="254">
        <v>2236.5</v>
      </c>
      <c r="D168" s="256">
        <v>2203.3333333333335</v>
      </c>
      <c r="E168" s="256">
        <v>2151.666666666667</v>
      </c>
      <c r="F168" s="256">
        <v>2066.8333333333335</v>
      </c>
      <c r="G168" s="256">
        <v>2015.166666666667</v>
      </c>
      <c r="H168" s="256">
        <v>2288.166666666667</v>
      </c>
      <c r="I168" s="256">
        <v>2339.8333333333339</v>
      </c>
      <c r="J168" s="256">
        <v>2424.666666666667</v>
      </c>
      <c r="K168" s="254">
        <v>2255</v>
      </c>
      <c r="L168" s="254">
        <v>2118.5</v>
      </c>
      <c r="M168" s="254">
        <v>14.03778</v>
      </c>
    </row>
    <row r="169" spans="1:13">
      <c r="A169" s="273">
        <v>160</v>
      </c>
      <c r="B169" s="254" t="s">
        <v>461</v>
      </c>
      <c r="C169" s="254">
        <v>1936.3</v>
      </c>
      <c r="D169" s="256">
        <v>1931.2333333333336</v>
      </c>
      <c r="E169" s="256">
        <v>1906.4666666666672</v>
      </c>
      <c r="F169" s="256">
        <v>1876.6333333333337</v>
      </c>
      <c r="G169" s="256">
        <v>1851.8666666666672</v>
      </c>
      <c r="H169" s="256">
        <v>1961.0666666666671</v>
      </c>
      <c r="I169" s="256">
        <v>1985.8333333333335</v>
      </c>
      <c r="J169" s="256">
        <v>2015.666666666667</v>
      </c>
      <c r="K169" s="254">
        <v>1956</v>
      </c>
      <c r="L169" s="254">
        <v>1901.4</v>
      </c>
      <c r="M169" s="254">
        <v>2.6661600000000001</v>
      </c>
    </row>
    <row r="170" spans="1:13">
      <c r="A170" s="273">
        <v>161</v>
      </c>
      <c r="B170" s="254" t="s">
        <v>159</v>
      </c>
      <c r="C170" s="254">
        <v>124.35</v>
      </c>
      <c r="D170" s="256">
        <v>125.08333333333333</v>
      </c>
      <c r="E170" s="256">
        <v>122.31666666666666</v>
      </c>
      <c r="F170" s="256">
        <v>120.28333333333333</v>
      </c>
      <c r="G170" s="256">
        <v>117.51666666666667</v>
      </c>
      <c r="H170" s="256">
        <v>127.11666666666666</v>
      </c>
      <c r="I170" s="256">
        <v>129.88333333333333</v>
      </c>
      <c r="J170" s="256">
        <v>131.91666666666666</v>
      </c>
      <c r="K170" s="254">
        <v>127.85</v>
      </c>
      <c r="L170" s="254">
        <v>123.05</v>
      </c>
      <c r="M170" s="254">
        <v>129.78890999999999</v>
      </c>
    </row>
    <row r="171" spans="1:13">
      <c r="A171" s="273">
        <v>162</v>
      </c>
      <c r="B171" s="254" t="s">
        <v>162</v>
      </c>
      <c r="C171" s="254">
        <v>233</v>
      </c>
      <c r="D171" s="256">
        <v>236.03333333333333</v>
      </c>
      <c r="E171" s="256">
        <v>227.06666666666666</v>
      </c>
      <c r="F171" s="256">
        <v>221.13333333333333</v>
      </c>
      <c r="G171" s="256">
        <v>212.16666666666666</v>
      </c>
      <c r="H171" s="256">
        <v>241.96666666666667</v>
      </c>
      <c r="I171" s="256">
        <v>250.93333333333331</v>
      </c>
      <c r="J171" s="256">
        <v>256.86666666666667</v>
      </c>
      <c r="K171" s="254">
        <v>245</v>
      </c>
      <c r="L171" s="254">
        <v>230.1</v>
      </c>
      <c r="M171" s="254">
        <v>277.19</v>
      </c>
    </row>
    <row r="172" spans="1:13">
      <c r="A172" s="273">
        <v>163</v>
      </c>
      <c r="B172" s="254" t="s">
        <v>270</v>
      </c>
      <c r="C172" s="254">
        <v>282.05</v>
      </c>
      <c r="D172" s="256">
        <v>279.9666666666667</v>
      </c>
      <c r="E172" s="256">
        <v>276.08333333333337</v>
      </c>
      <c r="F172" s="256">
        <v>270.11666666666667</v>
      </c>
      <c r="G172" s="256">
        <v>266.23333333333335</v>
      </c>
      <c r="H172" s="256">
        <v>285.93333333333339</v>
      </c>
      <c r="I172" s="256">
        <v>289.81666666666672</v>
      </c>
      <c r="J172" s="256">
        <v>295.78333333333342</v>
      </c>
      <c r="K172" s="254">
        <v>283.85000000000002</v>
      </c>
      <c r="L172" s="254">
        <v>274</v>
      </c>
      <c r="M172" s="254">
        <v>3.5672199999999998</v>
      </c>
    </row>
    <row r="173" spans="1:13">
      <c r="A173" s="273">
        <v>164</v>
      </c>
      <c r="B173" s="254" t="s">
        <v>271</v>
      </c>
      <c r="C173" s="254">
        <v>13260.55</v>
      </c>
      <c r="D173" s="256">
        <v>13244.550000000001</v>
      </c>
      <c r="E173" s="256">
        <v>13022.250000000002</v>
      </c>
      <c r="F173" s="256">
        <v>12783.95</v>
      </c>
      <c r="G173" s="256">
        <v>12561.650000000001</v>
      </c>
      <c r="H173" s="256">
        <v>13482.850000000002</v>
      </c>
      <c r="I173" s="256">
        <v>13705.150000000001</v>
      </c>
      <c r="J173" s="256">
        <v>13943.450000000003</v>
      </c>
      <c r="K173" s="254">
        <v>13466.85</v>
      </c>
      <c r="L173" s="254">
        <v>13006.25</v>
      </c>
      <c r="M173" s="254">
        <v>6.5040000000000001E-2</v>
      </c>
    </row>
    <row r="174" spans="1:13">
      <c r="A174" s="273">
        <v>165</v>
      </c>
      <c r="B174" s="254" t="s">
        <v>161</v>
      </c>
      <c r="C174" s="254">
        <v>40.299999999999997</v>
      </c>
      <c r="D174" s="256">
        <v>40.300000000000004</v>
      </c>
      <c r="E174" s="256">
        <v>38.900000000000006</v>
      </c>
      <c r="F174" s="256">
        <v>37.5</v>
      </c>
      <c r="G174" s="256">
        <v>36.1</v>
      </c>
      <c r="H174" s="256">
        <v>41.70000000000001</v>
      </c>
      <c r="I174" s="256">
        <v>43.1</v>
      </c>
      <c r="J174" s="256">
        <v>44.500000000000014</v>
      </c>
      <c r="K174" s="254">
        <v>41.7</v>
      </c>
      <c r="L174" s="254">
        <v>38.9</v>
      </c>
      <c r="M174" s="254">
        <v>1174.16542</v>
      </c>
    </row>
    <row r="175" spans="1:13">
      <c r="A175" s="273">
        <v>166</v>
      </c>
      <c r="B175" s="254" t="s">
        <v>165</v>
      </c>
      <c r="C175" s="254">
        <v>206.75</v>
      </c>
      <c r="D175" s="256">
        <v>206.4666666666667</v>
      </c>
      <c r="E175" s="256">
        <v>201.5833333333334</v>
      </c>
      <c r="F175" s="256">
        <v>196.41666666666671</v>
      </c>
      <c r="G175" s="256">
        <v>191.53333333333342</v>
      </c>
      <c r="H175" s="256">
        <v>211.63333333333338</v>
      </c>
      <c r="I175" s="256">
        <v>216.51666666666671</v>
      </c>
      <c r="J175" s="256">
        <v>221.68333333333337</v>
      </c>
      <c r="K175" s="254">
        <v>211.35</v>
      </c>
      <c r="L175" s="254">
        <v>201.3</v>
      </c>
      <c r="M175" s="254">
        <v>124.11452</v>
      </c>
    </row>
    <row r="176" spans="1:13">
      <c r="A176" s="273">
        <v>167</v>
      </c>
      <c r="B176" s="254" t="s">
        <v>166</v>
      </c>
      <c r="C176" s="254">
        <v>147.05000000000001</v>
      </c>
      <c r="D176" s="256">
        <v>148.04999999999998</v>
      </c>
      <c r="E176" s="256">
        <v>143.99999999999997</v>
      </c>
      <c r="F176" s="256">
        <v>140.94999999999999</v>
      </c>
      <c r="G176" s="256">
        <v>136.89999999999998</v>
      </c>
      <c r="H176" s="256">
        <v>151.09999999999997</v>
      </c>
      <c r="I176" s="256">
        <v>155.14999999999998</v>
      </c>
      <c r="J176" s="256">
        <v>158.19999999999996</v>
      </c>
      <c r="K176" s="254">
        <v>152.1</v>
      </c>
      <c r="L176" s="254">
        <v>145</v>
      </c>
      <c r="M176" s="254">
        <v>56.720300000000002</v>
      </c>
    </row>
    <row r="177" spans="1:13">
      <c r="A177" s="273">
        <v>168</v>
      </c>
      <c r="B177" s="254" t="s">
        <v>273</v>
      </c>
      <c r="C177" s="254">
        <v>604.85</v>
      </c>
      <c r="D177" s="256">
        <v>596.7833333333333</v>
      </c>
      <c r="E177" s="256">
        <v>574.31666666666661</v>
      </c>
      <c r="F177" s="256">
        <v>543.7833333333333</v>
      </c>
      <c r="G177" s="256">
        <v>521.31666666666661</v>
      </c>
      <c r="H177" s="256">
        <v>627.31666666666661</v>
      </c>
      <c r="I177" s="256">
        <v>649.7833333333333</v>
      </c>
      <c r="J177" s="256">
        <v>680.31666666666661</v>
      </c>
      <c r="K177" s="254">
        <v>619.25</v>
      </c>
      <c r="L177" s="254">
        <v>566.25</v>
      </c>
      <c r="M177" s="254">
        <v>3.5904099999999999</v>
      </c>
    </row>
    <row r="178" spans="1:13">
      <c r="A178" s="273">
        <v>169</v>
      </c>
      <c r="B178" s="254" t="s">
        <v>167</v>
      </c>
      <c r="C178" s="254">
        <v>2225.65</v>
      </c>
      <c r="D178" s="256">
        <v>2215</v>
      </c>
      <c r="E178" s="256">
        <v>2195</v>
      </c>
      <c r="F178" s="256">
        <v>2164.35</v>
      </c>
      <c r="G178" s="256">
        <v>2144.35</v>
      </c>
      <c r="H178" s="256">
        <v>2245.65</v>
      </c>
      <c r="I178" s="256">
        <v>2265.65</v>
      </c>
      <c r="J178" s="256">
        <v>2296.3000000000002</v>
      </c>
      <c r="K178" s="254">
        <v>2235</v>
      </c>
      <c r="L178" s="254">
        <v>2184.35</v>
      </c>
      <c r="M178" s="254">
        <v>135.53801000000001</v>
      </c>
    </row>
    <row r="179" spans="1:13">
      <c r="A179" s="273">
        <v>170</v>
      </c>
      <c r="B179" s="254" t="s">
        <v>814</v>
      </c>
      <c r="C179" s="254">
        <v>1005.9</v>
      </c>
      <c r="D179" s="256">
        <v>1000.6999999999999</v>
      </c>
      <c r="E179" s="256">
        <v>986.49999999999989</v>
      </c>
      <c r="F179" s="256">
        <v>967.09999999999991</v>
      </c>
      <c r="G179" s="256">
        <v>952.89999999999986</v>
      </c>
      <c r="H179" s="256">
        <v>1020.0999999999999</v>
      </c>
      <c r="I179" s="256">
        <v>1034.3</v>
      </c>
      <c r="J179" s="256">
        <v>1053.6999999999998</v>
      </c>
      <c r="K179" s="254">
        <v>1014.9</v>
      </c>
      <c r="L179" s="254">
        <v>981.3</v>
      </c>
      <c r="M179" s="254">
        <v>526.08705999999995</v>
      </c>
    </row>
    <row r="180" spans="1:13">
      <c r="A180" s="273">
        <v>171</v>
      </c>
      <c r="B180" s="254" t="s">
        <v>274</v>
      </c>
      <c r="C180" s="254">
        <v>982.55</v>
      </c>
      <c r="D180" s="256">
        <v>980</v>
      </c>
      <c r="E180" s="256">
        <v>959.3</v>
      </c>
      <c r="F180" s="256">
        <v>936.05</v>
      </c>
      <c r="G180" s="256">
        <v>915.34999999999991</v>
      </c>
      <c r="H180" s="256">
        <v>1003.25</v>
      </c>
      <c r="I180" s="256">
        <v>1023.95</v>
      </c>
      <c r="J180" s="256">
        <v>1047.2</v>
      </c>
      <c r="K180" s="254">
        <v>1000.7</v>
      </c>
      <c r="L180" s="254">
        <v>956.75</v>
      </c>
      <c r="M180" s="254">
        <v>18.887229999999999</v>
      </c>
    </row>
    <row r="181" spans="1:13">
      <c r="A181" s="273">
        <v>172</v>
      </c>
      <c r="B181" s="254" t="s">
        <v>172</v>
      </c>
      <c r="C181" s="254">
        <v>7069.2</v>
      </c>
      <c r="D181" s="256">
        <v>7063.7666666666673</v>
      </c>
      <c r="E181" s="256">
        <v>6938.5333333333347</v>
      </c>
      <c r="F181" s="256">
        <v>6807.8666666666677</v>
      </c>
      <c r="G181" s="256">
        <v>6682.633333333335</v>
      </c>
      <c r="H181" s="256">
        <v>7194.4333333333343</v>
      </c>
      <c r="I181" s="256">
        <v>7319.6666666666661</v>
      </c>
      <c r="J181" s="256">
        <v>7450.3333333333339</v>
      </c>
      <c r="K181" s="254">
        <v>7189</v>
      </c>
      <c r="L181" s="254">
        <v>6933.1</v>
      </c>
      <c r="M181" s="254">
        <v>1.9508300000000001</v>
      </c>
    </row>
    <row r="182" spans="1:13">
      <c r="A182" s="273">
        <v>173</v>
      </c>
      <c r="B182" s="254" t="s">
        <v>478</v>
      </c>
      <c r="C182" s="254">
        <v>7609.75</v>
      </c>
      <c r="D182" s="256">
        <v>7635.8166666666666</v>
      </c>
      <c r="E182" s="256">
        <v>7485.4833333333336</v>
      </c>
      <c r="F182" s="256">
        <v>7361.2166666666672</v>
      </c>
      <c r="G182" s="256">
        <v>7210.8833333333341</v>
      </c>
      <c r="H182" s="256">
        <v>7760.083333333333</v>
      </c>
      <c r="I182" s="256">
        <v>7910.416666666667</v>
      </c>
      <c r="J182" s="256">
        <v>8034.6833333333325</v>
      </c>
      <c r="K182" s="254">
        <v>7786.15</v>
      </c>
      <c r="L182" s="254">
        <v>7511.55</v>
      </c>
      <c r="M182" s="254">
        <v>0.31622</v>
      </c>
    </row>
    <row r="183" spans="1:13">
      <c r="A183" s="273">
        <v>174</v>
      </c>
      <c r="B183" s="254" t="s">
        <v>170</v>
      </c>
      <c r="C183" s="254">
        <v>28045.8</v>
      </c>
      <c r="D183" s="256">
        <v>28164.866666666669</v>
      </c>
      <c r="E183" s="256">
        <v>27759.733333333337</v>
      </c>
      <c r="F183" s="256">
        <v>27473.666666666668</v>
      </c>
      <c r="G183" s="256">
        <v>27068.533333333336</v>
      </c>
      <c r="H183" s="256">
        <v>28450.933333333338</v>
      </c>
      <c r="I183" s="256">
        <v>28856.066666666669</v>
      </c>
      <c r="J183" s="256">
        <v>29142.133333333339</v>
      </c>
      <c r="K183" s="254">
        <v>28570</v>
      </c>
      <c r="L183" s="254">
        <v>27878.799999999999</v>
      </c>
      <c r="M183" s="254">
        <v>0.51080000000000003</v>
      </c>
    </row>
    <row r="184" spans="1:13">
      <c r="A184" s="273">
        <v>175</v>
      </c>
      <c r="B184" s="254" t="s">
        <v>173</v>
      </c>
      <c r="C184" s="254">
        <v>1380</v>
      </c>
      <c r="D184" s="256">
        <v>1382.6499999999999</v>
      </c>
      <c r="E184" s="256">
        <v>1341.3499999999997</v>
      </c>
      <c r="F184" s="256">
        <v>1302.6999999999998</v>
      </c>
      <c r="G184" s="256">
        <v>1261.3999999999996</v>
      </c>
      <c r="H184" s="256">
        <v>1421.2999999999997</v>
      </c>
      <c r="I184" s="256">
        <v>1462.6</v>
      </c>
      <c r="J184" s="256">
        <v>1501.2499999999998</v>
      </c>
      <c r="K184" s="254">
        <v>1423.95</v>
      </c>
      <c r="L184" s="254">
        <v>1344</v>
      </c>
      <c r="M184" s="254">
        <v>29.558579999999999</v>
      </c>
    </row>
    <row r="185" spans="1:13">
      <c r="A185" s="273">
        <v>176</v>
      </c>
      <c r="B185" s="254" t="s">
        <v>171</v>
      </c>
      <c r="C185" s="254">
        <v>2024.05</v>
      </c>
      <c r="D185" s="256">
        <v>2008.25</v>
      </c>
      <c r="E185" s="256">
        <v>1976.5</v>
      </c>
      <c r="F185" s="256">
        <v>1928.95</v>
      </c>
      <c r="G185" s="256">
        <v>1897.2</v>
      </c>
      <c r="H185" s="256">
        <v>2055.8000000000002</v>
      </c>
      <c r="I185" s="256">
        <v>2087.5500000000002</v>
      </c>
      <c r="J185" s="256">
        <v>2135.1</v>
      </c>
      <c r="K185" s="254">
        <v>2040</v>
      </c>
      <c r="L185" s="254">
        <v>1960.7</v>
      </c>
      <c r="M185" s="254">
        <v>2.43147</v>
      </c>
    </row>
    <row r="186" spans="1:13">
      <c r="A186" s="273">
        <v>177</v>
      </c>
      <c r="B186" s="254" t="s">
        <v>169</v>
      </c>
      <c r="C186" s="254">
        <v>412.9</v>
      </c>
      <c r="D186" s="256">
        <v>413.14999999999992</v>
      </c>
      <c r="E186" s="256">
        <v>402.39999999999986</v>
      </c>
      <c r="F186" s="256">
        <v>391.89999999999992</v>
      </c>
      <c r="G186" s="256">
        <v>381.14999999999986</v>
      </c>
      <c r="H186" s="256">
        <v>423.64999999999986</v>
      </c>
      <c r="I186" s="256">
        <v>434.4</v>
      </c>
      <c r="J186" s="256">
        <v>444.89999999999986</v>
      </c>
      <c r="K186" s="254">
        <v>423.9</v>
      </c>
      <c r="L186" s="254">
        <v>402.65</v>
      </c>
      <c r="M186" s="254">
        <v>457.48727000000002</v>
      </c>
    </row>
    <row r="187" spans="1:13">
      <c r="A187" s="273">
        <v>178</v>
      </c>
      <c r="B187" s="254" t="s">
        <v>168</v>
      </c>
      <c r="C187" s="254">
        <v>124</v>
      </c>
      <c r="D187" s="256">
        <v>124.18333333333334</v>
      </c>
      <c r="E187" s="256">
        <v>119.36666666666667</v>
      </c>
      <c r="F187" s="256">
        <v>114.73333333333333</v>
      </c>
      <c r="G187" s="256">
        <v>109.91666666666667</v>
      </c>
      <c r="H187" s="256">
        <v>128.81666666666666</v>
      </c>
      <c r="I187" s="256">
        <v>133.63333333333333</v>
      </c>
      <c r="J187" s="256">
        <v>138.26666666666668</v>
      </c>
      <c r="K187" s="254">
        <v>129</v>
      </c>
      <c r="L187" s="254">
        <v>119.55</v>
      </c>
      <c r="M187" s="254">
        <v>875.06710999999996</v>
      </c>
    </row>
    <row r="188" spans="1:13">
      <c r="A188" s="273">
        <v>179</v>
      </c>
      <c r="B188" s="254" t="s">
        <v>175</v>
      </c>
      <c r="C188" s="254">
        <v>668.5</v>
      </c>
      <c r="D188" s="256">
        <v>664.73333333333335</v>
      </c>
      <c r="E188" s="256">
        <v>656.4666666666667</v>
      </c>
      <c r="F188" s="256">
        <v>644.43333333333339</v>
      </c>
      <c r="G188" s="256">
        <v>636.16666666666674</v>
      </c>
      <c r="H188" s="256">
        <v>676.76666666666665</v>
      </c>
      <c r="I188" s="256">
        <v>685.0333333333333</v>
      </c>
      <c r="J188" s="256">
        <v>697.06666666666661</v>
      </c>
      <c r="K188" s="254">
        <v>673</v>
      </c>
      <c r="L188" s="254">
        <v>652.70000000000005</v>
      </c>
      <c r="M188" s="254">
        <v>41.587429999999998</v>
      </c>
    </row>
    <row r="189" spans="1:13">
      <c r="A189" s="273">
        <v>180</v>
      </c>
      <c r="B189" s="254" t="s">
        <v>176</v>
      </c>
      <c r="C189" s="254">
        <v>549.54999999999995</v>
      </c>
      <c r="D189" s="256">
        <v>538.68333333333328</v>
      </c>
      <c r="E189" s="256">
        <v>523.41666666666652</v>
      </c>
      <c r="F189" s="256">
        <v>497.28333333333319</v>
      </c>
      <c r="G189" s="256">
        <v>482.01666666666642</v>
      </c>
      <c r="H189" s="256">
        <v>564.81666666666661</v>
      </c>
      <c r="I189" s="256">
        <v>580.08333333333326</v>
      </c>
      <c r="J189" s="256">
        <v>606.2166666666667</v>
      </c>
      <c r="K189" s="254">
        <v>553.95000000000005</v>
      </c>
      <c r="L189" s="254">
        <v>512.54999999999995</v>
      </c>
      <c r="M189" s="254">
        <v>65.362179999999995</v>
      </c>
    </row>
    <row r="190" spans="1:13">
      <c r="A190" s="273">
        <v>181</v>
      </c>
      <c r="B190" s="254" t="s">
        <v>275</v>
      </c>
      <c r="C190" s="254">
        <v>573.15</v>
      </c>
      <c r="D190" s="256">
        <v>574.30000000000007</v>
      </c>
      <c r="E190" s="256">
        <v>566.35000000000014</v>
      </c>
      <c r="F190" s="256">
        <v>559.55000000000007</v>
      </c>
      <c r="G190" s="256">
        <v>551.60000000000014</v>
      </c>
      <c r="H190" s="256">
        <v>581.10000000000014</v>
      </c>
      <c r="I190" s="256">
        <v>589.05000000000018</v>
      </c>
      <c r="J190" s="256">
        <v>595.85000000000014</v>
      </c>
      <c r="K190" s="254">
        <v>582.25</v>
      </c>
      <c r="L190" s="254">
        <v>567.5</v>
      </c>
      <c r="M190" s="254">
        <v>2.5637400000000001</v>
      </c>
    </row>
    <row r="191" spans="1:13">
      <c r="A191" s="273">
        <v>182</v>
      </c>
      <c r="B191" s="254" t="s">
        <v>188</v>
      </c>
      <c r="C191" s="254">
        <v>610.4</v>
      </c>
      <c r="D191" s="256">
        <v>606.1</v>
      </c>
      <c r="E191" s="256">
        <v>597.20000000000005</v>
      </c>
      <c r="F191" s="256">
        <v>584</v>
      </c>
      <c r="G191" s="256">
        <v>575.1</v>
      </c>
      <c r="H191" s="256">
        <v>619.30000000000007</v>
      </c>
      <c r="I191" s="256">
        <v>628.19999999999993</v>
      </c>
      <c r="J191" s="256">
        <v>641.40000000000009</v>
      </c>
      <c r="K191" s="254">
        <v>615</v>
      </c>
      <c r="L191" s="254">
        <v>592.9</v>
      </c>
      <c r="M191" s="254">
        <v>22.17548</v>
      </c>
    </row>
    <row r="192" spans="1:13">
      <c r="A192" s="273">
        <v>183</v>
      </c>
      <c r="B192" s="254" t="s">
        <v>177</v>
      </c>
      <c r="C192" s="254">
        <v>714.8</v>
      </c>
      <c r="D192" s="256">
        <v>714.66666666666663</v>
      </c>
      <c r="E192" s="256">
        <v>696.18333333333328</v>
      </c>
      <c r="F192" s="256">
        <v>677.56666666666661</v>
      </c>
      <c r="G192" s="256">
        <v>659.08333333333326</v>
      </c>
      <c r="H192" s="256">
        <v>733.2833333333333</v>
      </c>
      <c r="I192" s="256">
        <v>751.76666666666665</v>
      </c>
      <c r="J192" s="256">
        <v>770.38333333333333</v>
      </c>
      <c r="K192" s="254">
        <v>733.15</v>
      </c>
      <c r="L192" s="254">
        <v>696.05</v>
      </c>
      <c r="M192" s="254">
        <v>28.786829999999998</v>
      </c>
    </row>
    <row r="193" spans="1:13">
      <c r="A193" s="273">
        <v>184</v>
      </c>
      <c r="B193" s="254" t="s">
        <v>183</v>
      </c>
      <c r="C193" s="254">
        <v>3297.3</v>
      </c>
      <c r="D193" s="256">
        <v>3310.1</v>
      </c>
      <c r="E193" s="256">
        <v>3262.2</v>
      </c>
      <c r="F193" s="256">
        <v>3227.1</v>
      </c>
      <c r="G193" s="256">
        <v>3179.2</v>
      </c>
      <c r="H193" s="256">
        <v>3345.2</v>
      </c>
      <c r="I193" s="256">
        <v>3393.1000000000004</v>
      </c>
      <c r="J193" s="256">
        <v>3428.2</v>
      </c>
      <c r="K193" s="254">
        <v>3358</v>
      </c>
      <c r="L193" s="254">
        <v>3275</v>
      </c>
      <c r="M193" s="254">
        <v>33.804310000000001</v>
      </c>
    </row>
    <row r="194" spans="1:13">
      <c r="A194" s="273">
        <v>185</v>
      </c>
      <c r="B194" s="254" t="s">
        <v>804</v>
      </c>
      <c r="C194" s="254">
        <v>739.8</v>
      </c>
      <c r="D194" s="256">
        <v>739.7833333333333</v>
      </c>
      <c r="E194" s="256">
        <v>732.11666666666656</v>
      </c>
      <c r="F194" s="256">
        <v>724.43333333333328</v>
      </c>
      <c r="G194" s="256">
        <v>716.76666666666654</v>
      </c>
      <c r="H194" s="256">
        <v>747.46666666666658</v>
      </c>
      <c r="I194" s="256">
        <v>755.13333333333333</v>
      </c>
      <c r="J194" s="256">
        <v>762.81666666666661</v>
      </c>
      <c r="K194" s="254">
        <v>747.45</v>
      </c>
      <c r="L194" s="254">
        <v>732.1</v>
      </c>
      <c r="M194" s="254">
        <v>37.629339999999999</v>
      </c>
    </row>
    <row r="195" spans="1:13">
      <c r="A195" s="273">
        <v>186</v>
      </c>
      <c r="B195" s="254" t="s">
        <v>179</v>
      </c>
      <c r="C195" s="254">
        <v>337.4</v>
      </c>
      <c r="D195" s="256">
        <v>337.76666666666665</v>
      </c>
      <c r="E195" s="256">
        <v>328.63333333333333</v>
      </c>
      <c r="F195" s="256">
        <v>319.86666666666667</v>
      </c>
      <c r="G195" s="256">
        <v>310.73333333333335</v>
      </c>
      <c r="H195" s="256">
        <v>346.5333333333333</v>
      </c>
      <c r="I195" s="256">
        <v>355.66666666666663</v>
      </c>
      <c r="J195" s="256">
        <v>364.43333333333328</v>
      </c>
      <c r="K195" s="254">
        <v>346.9</v>
      </c>
      <c r="L195" s="254">
        <v>329</v>
      </c>
      <c r="M195" s="254">
        <v>494.40514000000002</v>
      </c>
    </row>
    <row r="196" spans="1:13">
      <c r="A196" s="273">
        <v>187</v>
      </c>
      <c r="B196" s="245" t="s">
        <v>181</v>
      </c>
      <c r="C196" s="245">
        <v>121.45</v>
      </c>
      <c r="D196" s="280">
        <v>121.03333333333335</v>
      </c>
      <c r="E196" s="280">
        <v>117.36666666666669</v>
      </c>
      <c r="F196" s="280">
        <v>113.28333333333335</v>
      </c>
      <c r="G196" s="280">
        <v>109.61666666666669</v>
      </c>
      <c r="H196" s="280">
        <v>125.11666666666669</v>
      </c>
      <c r="I196" s="280">
        <v>128.78333333333336</v>
      </c>
      <c r="J196" s="280">
        <v>132.86666666666667</v>
      </c>
      <c r="K196" s="245">
        <v>124.7</v>
      </c>
      <c r="L196" s="245">
        <v>116.95</v>
      </c>
      <c r="M196" s="245">
        <v>739.72897999999998</v>
      </c>
    </row>
    <row r="197" spans="1:13">
      <c r="A197" s="273">
        <v>188</v>
      </c>
      <c r="B197" s="245" t="s">
        <v>182</v>
      </c>
      <c r="C197" s="245">
        <v>1092.3</v>
      </c>
      <c r="D197" s="280">
        <v>1084.1499999999999</v>
      </c>
      <c r="E197" s="280">
        <v>1058.3999999999996</v>
      </c>
      <c r="F197" s="280">
        <v>1024.4999999999998</v>
      </c>
      <c r="G197" s="280">
        <v>998.74999999999955</v>
      </c>
      <c r="H197" s="280">
        <v>1118.0499999999997</v>
      </c>
      <c r="I197" s="280">
        <v>1143.8000000000002</v>
      </c>
      <c r="J197" s="280">
        <v>1177.6999999999998</v>
      </c>
      <c r="K197" s="245">
        <v>1109.9000000000001</v>
      </c>
      <c r="L197" s="245">
        <v>1050.25</v>
      </c>
      <c r="M197" s="245">
        <v>403.47077000000002</v>
      </c>
    </row>
    <row r="198" spans="1:13">
      <c r="A198" s="273">
        <v>189</v>
      </c>
      <c r="B198" s="245" t="s">
        <v>184</v>
      </c>
      <c r="C198" s="245">
        <v>1070.7</v>
      </c>
      <c r="D198" s="280">
        <v>1072.4333333333334</v>
      </c>
      <c r="E198" s="280">
        <v>1053.2666666666669</v>
      </c>
      <c r="F198" s="280">
        <v>1035.8333333333335</v>
      </c>
      <c r="G198" s="280">
        <v>1016.666666666667</v>
      </c>
      <c r="H198" s="280">
        <v>1089.8666666666668</v>
      </c>
      <c r="I198" s="280">
        <v>1109.0333333333333</v>
      </c>
      <c r="J198" s="280">
        <v>1126.4666666666667</v>
      </c>
      <c r="K198" s="245">
        <v>1091.5999999999999</v>
      </c>
      <c r="L198" s="245">
        <v>1055</v>
      </c>
      <c r="M198" s="245">
        <v>43.963979999999999</v>
      </c>
    </row>
    <row r="199" spans="1:13">
      <c r="A199" s="273">
        <v>190</v>
      </c>
      <c r="B199" s="245" t="s">
        <v>164</v>
      </c>
      <c r="C199" s="245">
        <v>1021.2</v>
      </c>
      <c r="D199" s="280">
        <v>1021.2333333333332</v>
      </c>
      <c r="E199" s="280">
        <v>998.46666666666647</v>
      </c>
      <c r="F199" s="280">
        <v>975.73333333333323</v>
      </c>
      <c r="G199" s="280">
        <v>952.96666666666647</v>
      </c>
      <c r="H199" s="280">
        <v>1043.9666666666665</v>
      </c>
      <c r="I199" s="280">
        <v>1066.7333333333331</v>
      </c>
      <c r="J199" s="280">
        <v>1089.4666666666665</v>
      </c>
      <c r="K199" s="245">
        <v>1044</v>
      </c>
      <c r="L199" s="245">
        <v>998.5</v>
      </c>
      <c r="M199" s="245">
        <v>7.2928199999999999</v>
      </c>
    </row>
    <row r="200" spans="1:13">
      <c r="A200" s="273">
        <v>191</v>
      </c>
      <c r="B200" s="245" t="s">
        <v>185</v>
      </c>
      <c r="C200" s="245">
        <v>1711.3</v>
      </c>
      <c r="D200" s="280">
        <v>1707.4333333333334</v>
      </c>
      <c r="E200" s="280">
        <v>1689.8666666666668</v>
      </c>
      <c r="F200" s="280">
        <v>1668.4333333333334</v>
      </c>
      <c r="G200" s="280">
        <v>1650.8666666666668</v>
      </c>
      <c r="H200" s="280">
        <v>1728.8666666666668</v>
      </c>
      <c r="I200" s="280">
        <v>1746.4333333333334</v>
      </c>
      <c r="J200" s="280">
        <v>1767.8666666666668</v>
      </c>
      <c r="K200" s="245">
        <v>1725</v>
      </c>
      <c r="L200" s="245">
        <v>1686</v>
      </c>
      <c r="M200" s="245">
        <v>20.18319</v>
      </c>
    </row>
    <row r="201" spans="1:13">
      <c r="A201" s="273">
        <v>192</v>
      </c>
      <c r="B201" s="245" t="s">
        <v>186</v>
      </c>
      <c r="C201" s="245">
        <v>2897.7</v>
      </c>
      <c r="D201" s="280">
        <v>2906.5333333333333</v>
      </c>
      <c r="E201" s="280">
        <v>2853.1666666666665</v>
      </c>
      <c r="F201" s="280">
        <v>2808.6333333333332</v>
      </c>
      <c r="G201" s="280">
        <v>2755.2666666666664</v>
      </c>
      <c r="H201" s="280">
        <v>2951.0666666666666</v>
      </c>
      <c r="I201" s="280">
        <v>3004.4333333333334</v>
      </c>
      <c r="J201" s="280">
        <v>3048.9666666666667</v>
      </c>
      <c r="K201" s="245">
        <v>2959.9</v>
      </c>
      <c r="L201" s="245">
        <v>2862</v>
      </c>
      <c r="M201" s="245">
        <v>2.0055700000000001</v>
      </c>
    </row>
    <row r="202" spans="1:13">
      <c r="A202" s="273">
        <v>193</v>
      </c>
      <c r="B202" s="245" t="s">
        <v>187</v>
      </c>
      <c r="C202" s="245">
        <v>455.35</v>
      </c>
      <c r="D202" s="280">
        <v>452.59999999999997</v>
      </c>
      <c r="E202" s="280">
        <v>442.19999999999993</v>
      </c>
      <c r="F202" s="280">
        <v>429.04999999999995</v>
      </c>
      <c r="G202" s="280">
        <v>418.64999999999992</v>
      </c>
      <c r="H202" s="280">
        <v>465.74999999999994</v>
      </c>
      <c r="I202" s="280">
        <v>476.14999999999992</v>
      </c>
      <c r="J202" s="280">
        <v>489.29999999999995</v>
      </c>
      <c r="K202" s="245">
        <v>463</v>
      </c>
      <c r="L202" s="245">
        <v>439.45</v>
      </c>
      <c r="M202" s="245">
        <v>21.987169999999999</v>
      </c>
    </row>
    <row r="203" spans="1:13">
      <c r="A203" s="273">
        <v>194</v>
      </c>
      <c r="B203" s="245" t="s">
        <v>510</v>
      </c>
      <c r="C203" s="245">
        <v>849.2</v>
      </c>
      <c r="D203" s="280">
        <v>851.43333333333339</v>
      </c>
      <c r="E203" s="280">
        <v>837.96666666666681</v>
      </c>
      <c r="F203" s="280">
        <v>826.73333333333346</v>
      </c>
      <c r="G203" s="280">
        <v>813.26666666666688</v>
      </c>
      <c r="H203" s="280">
        <v>862.66666666666674</v>
      </c>
      <c r="I203" s="280">
        <v>876.13333333333344</v>
      </c>
      <c r="J203" s="280">
        <v>887.36666666666667</v>
      </c>
      <c r="K203" s="245">
        <v>864.9</v>
      </c>
      <c r="L203" s="245">
        <v>840.2</v>
      </c>
      <c r="M203" s="245">
        <v>10.058310000000001</v>
      </c>
    </row>
    <row r="204" spans="1:13">
      <c r="A204" s="273">
        <v>195</v>
      </c>
      <c r="B204" s="245" t="s">
        <v>193</v>
      </c>
      <c r="C204" s="245">
        <v>808</v>
      </c>
      <c r="D204" s="280">
        <v>812.69999999999993</v>
      </c>
      <c r="E204" s="280">
        <v>786.14999999999986</v>
      </c>
      <c r="F204" s="280">
        <v>764.3</v>
      </c>
      <c r="G204" s="280">
        <v>737.74999999999989</v>
      </c>
      <c r="H204" s="280">
        <v>834.54999999999984</v>
      </c>
      <c r="I204" s="280">
        <v>861.0999999999998</v>
      </c>
      <c r="J204" s="280">
        <v>882.94999999999982</v>
      </c>
      <c r="K204" s="245">
        <v>839.25</v>
      </c>
      <c r="L204" s="245">
        <v>790.85</v>
      </c>
      <c r="M204" s="245">
        <v>81.457719999999995</v>
      </c>
    </row>
    <row r="205" spans="1:13">
      <c r="A205" s="273">
        <v>196</v>
      </c>
      <c r="B205" s="245" t="s">
        <v>191</v>
      </c>
      <c r="C205" s="245">
        <v>6693.9</v>
      </c>
      <c r="D205" s="280">
        <v>6668.3999999999987</v>
      </c>
      <c r="E205" s="280">
        <v>6608.8499999999976</v>
      </c>
      <c r="F205" s="280">
        <v>6523.7999999999993</v>
      </c>
      <c r="G205" s="280">
        <v>6464.2499999999982</v>
      </c>
      <c r="H205" s="280">
        <v>6753.4499999999971</v>
      </c>
      <c r="I205" s="280">
        <v>6812.9999999999982</v>
      </c>
      <c r="J205" s="280">
        <v>6898.0499999999965</v>
      </c>
      <c r="K205" s="245">
        <v>6727.95</v>
      </c>
      <c r="L205" s="245">
        <v>6583.35</v>
      </c>
      <c r="M205" s="245">
        <v>3.6732900000000002</v>
      </c>
    </row>
    <row r="206" spans="1:13">
      <c r="A206" s="273">
        <v>197</v>
      </c>
      <c r="B206" s="245" t="s">
        <v>192</v>
      </c>
      <c r="C206" s="245">
        <v>37.799999999999997</v>
      </c>
      <c r="D206" s="280">
        <v>37.533333333333331</v>
      </c>
      <c r="E206" s="280">
        <v>36.36666666666666</v>
      </c>
      <c r="F206" s="280">
        <v>34.93333333333333</v>
      </c>
      <c r="G206" s="280">
        <v>33.766666666666659</v>
      </c>
      <c r="H206" s="280">
        <v>38.966666666666661</v>
      </c>
      <c r="I206" s="280">
        <v>40.133333333333333</v>
      </c>
      <c r="J206" s="280">
        <v>41.566666666666663</v>
      </c>
      <c r="K206" s="245">
        <v>38.700000000000003</v>
      </c>
      <c r="L206" s="245">
        <v>36.1</v>
      </c>
      <c r="M206" s="245">
        <v>480.4889</v>
      </c>
    </row>
    <row r="207" spans="1:13">
      <c r="A207" s="273">
        <v>198</v>
      </c>
      <c r="B207" s="245" t="s">
        <v>189</v>
      </c>
      <c r="C207" s="245">
        <v>1366.75</v>
      </c>
      <c r="D207" s="280">
        <v>1371.0333333333335</v>
      </c>
      <c r="E207" s="280">
        <v>1332.7666666666671</v>
      </c>
      <c r="F207" s="280">
        <v>1298.7833333333335</v>
      </c>
      <c r="G207" s="280">
        <v>1260.5166666666671</v>
      </c>
      <c r="H207" s="280">
        <v>1405.0166666666671</v>
      </c>
      <c r="I207" s="280">
        <v>1443.2833333333335</v>
      </c>
      <c r="J207" s="280">
        <v>1477.2666666666671</v>
      </c>
      <c r="K207" s="245">
        <v>1409.3</v>
      </c>
      <c r="L207" s="245">
        <v>1337.05</v>
      </c>
      <c r="M207" s="245">
        <v>8.7991600000000005</v>
      </c>
    </row>
    <row r="208" spans="1:13">
      <c r="A208" s="273">
        <v>199</v>
      </c>
      <c r="B208" s="245" t="s">
        <v>141</v>
      </c>
      <c r="C208" s="245">
        <v>672.75</v>
      </c>
      <c r="D208" s="280">
        <v>664.85</v>
      </c>
      <c r="E208" s="280">
        <v>650.70000000000005</v>
      </c>
      <c r="F208" s="280">
        <v>628.65</v>
      </c>
      <c r="G208" s="280">
        <v>614.5</v>
      </c>
      <c r="H208" s="280">
        <v>686.90000000000009</v>
      </c>
      <c r="I208" s="280">
        <v>701.05</v>
      </c>
      <c r="J208" s="280">
        <v>723.10000000000014</v>
      </c>
      <c r="K208" s="245">
        <v>679</v>
      </c>
      <c r="L208" s="245">
        <v>642.79999999999995</v>
      </c>
      <c r="M208" s="245">
        <v>34.129899999999999</v>
      </c>
    </row>
    <row r="209" spans="1:13">
      <c r="A209" s="273">
        <v>200</v>
      </c>
      <c r="B209" s="245" t="s">
        <v>277</v>
      </c>
      <c r="C209" s="245">
        <v>264.55</v>
      </c>
      <c r="D209" s="280">
        <v>260.84999999999997</v>
      </c>
      <c r="E209" s="280">
        <v>254.94999999999993</v>
      </c>
      <c r="F209" s="280">
        <v>245.34999999999997</v>
      </c>
      <c r="G209" s="280">
        <v>239.44999999999993</v>
      </c>
      <c r="H209" s="280">
        <v>270.44999999999993</v>
      </c>
      <c r="I209" s="280">
        <v>276.34999999999991</v>
      </c>
      <c r="J209" s="280">
        <v>285.94999999999993</v>
      </c>
      <c r="K209" s="245">
        <v>266.75</v>
      </c>
      <c r="L209" s="245">
        <v>251.25</v>
      </c>
      <c r="M209" s="245">
        <v>14.43468</v>
      </c>
    </row>
    <row r="210" spans="1:13">
      <c r="A210" s="273">
        <v>201</v>
      </c>
      <c r="B210" s="245" t="s">
        <v>522</v>
      </c>
      <c r="C210" s="245">
        <v>796.45</v>
      </c>
      <c r="D210" s="280">
        <v>793.16666666666663</v>
      </c>
      <c r="E210" s="280">
        <v>786.33333333333326</v>
      </c>
      <c r="F210" s="280">
        <v>776.21666666666658</v>
      </c>
      <c r="G210" s="280">
        <v>769.38333333333321</v>
      </c>
      <c r="H210" s="280">
        <v>803.2833333333333</v>
      </c>
      <c r="I210" s="280">
        <v>810.11666666666656</v>
      </c>
      <c r="J210" s="280">
        <v>820.23333333333335</v>
      </c>
      <c r="K210" s="245">
        <v>800</v>
      </c>
      <c r="L210" s="245">
        <v>783.05</v>
      </c>
      <c r="M210" s="245">
        <v>6.4503399999999997</v>
      </c>
    </row>
    <row r="211" spans="1:13">
      <c r="A211" s="273">
        <v>202</v>
      </c>
      <c r="B211" s="245" t="s">
        <v>118</v>
      </c>
      <c r="C211" s="245">
        <v>10.35</v>
      </c>
      <c r="D211" s="280">
        <v>9.9666666666666668</v>
      </c>
      <c r="E211" s="280">
        <v>9.4333333333333336</v>
      </c>
      <c r="F211" s="280">
        <v>8.5166666666666675</v>
      </c>
      <c r="G211" s="280">
        <v>7.9833333333333343</v>
      </c>
      <c r="H211" s="280">
        <v>10.883333333333333</v>
      </c>
      <c r="I211" s="280">
        <v>11.416666666666668</v>
      </c>
      <c r="J211" s="280">
        <v>12.333333333333332</v>
      </c>
      <c r="K211" s="245">
        <v>10.5</v>
      </c>
      <c r="L211" s="245">
        <v>9.0500000000000007</v>
      </c>
      <c r="M211" s="245">
        <v>8075.6246600000004</v>
      </c>
    </row>
    <row r="212" spans="1:13">
      <c r="A212" s="273">
        <v>203</v>
      </c>
      <c r="B212" s="245" t="s">
        <v>195</v>
      </c>
      <c r="C212" s="245">
        <v>1029.3</v>
      </c>
      <c r="D212" s="280">
        <v>1023.8166666666666</v>
      </c>
      <c r="E212" s="280">
        <v>1007.6833333333332</v>
      </c>
      <c r="F212" s="280">
        <v>986.06666666666661</v>
      </c>
      <c r="G212" s="280">
        <v>969.93333333333317</v>
      </c>
      <c r="H212" s="280">
        <v>1045.4333333333332</v>
      </c>
      <c r="I212" s="280">
        <v>1061.5666666666664</v>
      </c>
      <c r="J212" s="280">
        <v>1083.1833333333332</v>
      </c>
      <c r="K212" s="245">
        <v>1039.95</v>
      </c>
      <c r="L212" s="245">
        <v>1002.2</v>
      </c>
      <c r="M212" s="245">
        <v>19.70955</v>
      </c>
    </row>
    <row r="213" spans="1:13">
      <c r="A213" s="273">
        <v>204</v>
      </c>
      <c r="B213" s="245" t="s">
        <v>528</v>
      </c>
      <c r="C213" s="245">
        <v>2199.1</v>
      </c>
      <c r="D213" s="280">
        <v>2215.7166666666667</v>
      </c>
      <c r="E213" s="280">
        <v>2153.4833333333336</v>
      </c>
      <c r="F213" s="280">
        <v>2107.8666666666668</v>
      </c>
      <c r="G213" s="280">
        <v>2045.6333333333337</v>
      </c>
      <c r="H213" s="280">
        <v>2261.3333333333335</v>
      </c>
      <c r="I213" s="280">
        <v>2323.5666666666662</v>
      </c>
      <c r="J213" s="280">
        <v>2369.1833333333334</v>
      </c>
      <c r="K213" s="245">
        <v>2277.9499999999998</v>
      </c>
      <c r="L213" s="245">
        <v>2170.1</v>
      </c>
      <c r="M213" s="245">
        <v>1.6633500000000001</v>
      </c>
    </row>
    <row r="214" spans="1:13">
      <c r="A214" s="273">
        <v>205</v>
      </c>
      <c r="B214" s="245" t="s">
        <v>196</v>
      </c>
      <c r="C214" s="280">
        <v>549.79999999999995</v>
      </c>
      <c r="D214" s="280">
        <v>552.6</v>
      </c>
      <c r="E214" s="280">
        <v>543.25</v>
      </c>
      <c r="F214" s="280">
        <v>536.69999999999993</v>
      </c>
      <c r="G214" s="280">
        <v>527.34999999999991</v>
      </c>
      <c r="H214" s="280">
        <v>559.15000000000009</v>
      </c>
      <c r="I214" s="280">
        <v>568.50000000000023</v>
      </c>
      <c r="J214" s="280">
        <v>575.05000000000018</v>
      </c>
      <c r="K214" s="280">
        <v>561.95000000000005</v>
      </c>
      <c r="L214" s="280">
        <v>546.04999999999995</v>
      </c>
      <c r="M214" s="280">
        <v>100.07116000000001</v>
      </c>
    </row>
    <row r="215" spans="1:13">
      <c r="A215" s="273">
        <v>206</v>
      </c>
      <c r="B215" s="245" t="s">
        <v>197</v>
      </c>
      <c r="C215" s="280">
        <v>13.75</v>
      </c>
      <c r="D215" s="280">
        <v>13.699999999999998</v>
      </c>
      <c r="E215" s="280">
        <v>13.499999999999995</v>
      </c>
      <c r="F215" s="280">
        <v>13.249999999999996</v>
      </c>
      <c r="G215" s="280">
        <v>13.049999999999994</v>
      </c>
      <c r="H215" s="280">
        <v>13.949999999999996</v>
      </c>
      <c r="I215" s="280">
        <v>14.149999999999999</v>
      </c>
      <c r="J215" s="280">
        <v>14.399999999999997</v>
      </c>
      <c r="K215" s="280">
        <v>13.9</v>
      </c>
      <c r="L215" s="280">
        <v>13.45</v>
      </c>
      <c r="M215" s="280">
        <v>1053.51801</v>
      </c>
    </row>
    <row r="216" spans="1:13">
      <c r="A216" s="273">
        <v>207</v>
      </c>
      <c r="B216" s="245" t="s">
        <v>198</v>
      </c>
      <c r="C216" s="280">
        <v>221.95</v>
      </c>
      <c r="D216" s="280">
        <v>220.38333333333333</v>
      </c>
      <c r="E216" s="280">
        <v>214.21666666666664</v>
      </c>
      <c r="F216" s="280">
        <v>206.48333333333332</v>
      </c>
      <c r="G216" s="280">
        <v>200.31666666666663</v>
      </c>
      <c r="H216" s="280">
        <v>228.11666666666665</v>
      </c>
      <c r="I216" s="280">
        <v>234.28333333333333</v>
      </c>
      <c r="J216" s="280">
        <v>242.01666666666665</v>
      </c>
      <c r="K216" s="280">
        <v>226.55</v>
      </c>
      <c r="L216" s="280">
        <v>212.65</v>
      </c>
      <c r="M216" s="280">
        <v>170.30805000000001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E20" sqref="E20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59"/>
      <c r="B1" s="559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44368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56" t="s">
        <v>16</v>
      </c>
      <c r="B9" s="557" t="s">
        <v>18</v>
      </c>
      <c r="C9" s="555" t="s">
        <v>19</v>
      </c>
      <c r="D9" s="555" t="s">
        <v>20</v>
      </c>
      <c r="E9" s="555" t="s">
        <v>21</v>
      </c>
      <c r="F9" s="555"/>
      <c r="G9" s="555"/>
      <c r="H9" s="555" t="s">
        <v>22</v>
      </c>
      <c r="I9" s="555"/>
      <c r="J9" s="555"/>
      <c r="K9" s="251"/>
      <c r="L9" s="258"/>
      <c r="M9" s="259"/>
    </row>
    <row r="10" spans="1:15" ht="42.75" customHeight="1">
      <c r="A10" s="551"/>
      <c r="B10" s="553"/>
      <c r="C10" s="558" t="s">
        <v>23</v>
      </c>
      <c r="D10" s="558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41" t="s">
        <v>284</v>
      </c>
      <c r="C11" s="438">
        <v>25445.4</v>
      </c>
      <c r="D11" s="439">
        <v>25302.133333333331</v>
      </c>
      <c r="E11" s="439">
        <v>25004.266666666663</v>
      </c>
      <c r="F11" s="439">
        <v>24563.133333333331</v>
      </c>
      <c r="G11" s="439">
        <v>24265.266666666663</v>
      </c>
      <c r="H11" s="439">
        <v>25743.266666666663</v>
      </c>
      <c r="I11" s="439">
        <v>26041.133333333331</v>
      </c>
      <c r="J11" s="439">
        <v>26482.266666666663</v>
      </c>
      <c r="K11" s="438">
        <v>25600</v>
      </c>
      <c r="L11" s="438">
        <v>24861</v>
      </c>
      <c r="M11" s="438">
        <v>0.10227</v>
      </c>
    </row>
    <row r="12" spans="1:15" ht="12" customHeight="1">
      <c r="A12" s="245">
        <v>2</v>
      </c>
      <c r="B12" s="441" t="s">
        <v>785</v>
      </c>
      <c r="C12" s="438">
        <v>1743.45</v>
      </c>
      <c r="D12" s="439">
        <v>1717.8</v>
      </c>
      <c r="E12" s="439">
        <v>1682.6</v>
      </c>
      <c r="F12" s="439">
        <v>1621.75</v>
      </c>
      <c r="G12" s="439">
        <v>1586.55</v>
      </c>
      <c r="H12" s="439">
        <v>1778.6499999999999</v>
      </c>
      <c r="I12" s="439">
        <v>1813.8500000000001</v>
      </c>
      <c r="J12" s="439">
        <v>1874.6999999999998</v>
      </c>
      <c r="K12" s="438">
        <v>1753</v>
      </c>
      <c r="L12" s="438">
        <v>1656.95</v>
      </c>
      <c r="M12" s="438">
        <v>1.2804</v>
      </c>
    </row>
    <row r="13" spans="1:15" ht="12" customHeight="1">
      <c r="A13" s="245">
        <v>3</v>
      </c>
      <c r="B13" s="441" t="s">
        <v>815</v>
      </c>
      <c r="C13" s="438">
        <v>1818.8</v>
      </c>
      <c r="D13" s="439">
        <v>1801.0833333333333</v>
      </c>
      <c r="E13" s="439">
        <v>1773.2666666666664</v>
      </c>
      <c r="F13" s="439">
        <v>1727.7333333333331</v>
      </c>
      <c r="G13" s="439">
        <v>1699.9166666666663</v>
      </c>
      <c r="H13" s="439">
        <v>1846.6166666666666</v>
      </c>
      <c r="I13" s="439">
        <v>1874.4333333333336</v>
      </c>
      <c r="J13" s="439">
        <v>1919.9666666666667</v>
      </c>
      <c r="K13" s="438">
        <v>1828.9</v>
      </c>
      <c r="L13" s="438">
        <v>1755.55</v>
      </c>
      <c r="M13" s="438">
        <v>0.16696</v>
      </c>
    </row>
    <row r="14" spans="1:15" ht="12" customHeight="1">
      <c r="A14" s="245">
        <v>4</v>
      </c>
      <c r="B14" s="441" t="s">
        <v>38</v>
      </c>
      <c r="C14" s="438">
        <v>2027.9</v>
      </c>
      <c r="D14" s="439">
        <v>2029.0333333333335</v>
      </c>
      <c r="E14" s="439">
        <v>1995.0666666666671</v>
      </c>
      <c r="F14" s="439">
        <v>1962.2333333333336</v>
      </c>
      <c r="G14" s="439">
        <v>1928.2666666666671</v>
      </c>
      <c r="H14" s="439">
        <v>2061.8666666666668</v>
      </c>
      <c r="I14" s="439">
        <v>2095.8333333333339</v>
      </c>
      <c r="J14" s="439">
        <v>2128.666666666667</v>
      </c>
      <c r="K14" s="438">
        <v>2063</v>
      </c>
      <c r="L14" s="438">
        <v>1996.2</v>
      </c>
      <c r="M14" s="438">
        <v>5.0275499999999997</v>
      </c>
    </row>
    <row r="15" spans="1:15" ht="12" customHeight="1">
      <c r="A15" s="245">
        <v>5</v>
      </c>
      <c r="B15" s="441" t="s">
        <v>285</v>
      </c>
      <c r="C15" s="438">
        <v>1983.2</v>
      </c>
      <c r="D15" s="439">
        <v>1981.3833333333332</v>
      </c>
      <c r="E15" s="439">
        <v>1954.8166666666664</v>
      </c>
      <c r="F15" s="439">
        <v>1926.4333333333332</v>
      </c>
      <c r="G15" s="439">
        <v>1899.8666666666663</v>
      </c>
      <c r="H15" s="439">
        <v>2009.7666666666664</v>
      </c>
      <c r="I15" s="439">
        <v>2036.333333333333</v>
      </c>
      <c r="J15" s="439">
        <v>2064.7166666666662</v>
      </c>
      <c r="K15" s="438">
        <v>2007.95</v>
      </c>
      <c r="L15" s="438">
        <v>1953</v>
      </c>
      <c r="M15" s="438">
        <v>0.25222</v>
      </c>
    </row>
    <row r="16" spans="1:15" ht="12" customHeight="1">
      <c r="A16" s="245">
        <v>6</v>
      </c>
      <c r="B16" s="441" t="s">
        <v>286</v>
      </c>
      <c r="C16" s="438">
        <v>1549.9</v>
      </c>
      <c r="D16" s="439">
        <v>1545.3999999999999</v>
      </c>
      <c r="E16" s="439">
        <v>1511.1999999999998</v>
      </c>
      <c r="F16" s="439">
        <v>1472.5</v>
      </c>
      <c r="G16" s="439">
        <v>1438.3</v>
      </c>
      <c r="H16" s="439">
        <v>1584.0999999999997</v>
      </c>
      <c r="I16" s="439">
        <v>1618.3</v>
      </c>
      <c r="J16" s="439">
        <v>1656.9999999999995</v>
      </c>
      <c r="K16" s="438">
        <v>1579.6</v>
      </c>
      <c r="L16" s="438">
        <v>1506.7</v>
      </c>
      <c r="M16" s="438">
        <v>11.90498</v>
      </c>
    </row>
    <row r="17" spans="1:13" ht="12" customHeight="1">
      <c r="A17" s="245">
        <v>7</v>
      </c>
      <c r="B17" s="441" t="s">
        <v>222</v>
      </c>
      <c r="C17" s="438">
        <v>1027.6500000000001</v>
      </c>
      <c r="D17" s="439">
        <v>1028.4166666666667</v>
      </c>
      <c r="E17" s="439">
        <v>1006.8833333333334</v>
      </c>
      <c r="F17" s="439">
        <v>986.11666666666667</v>
      </c>
      <c r="G17" s="439">
        <v>964.58333333333337</v>
      </c>
      <c r="H17" s="439">
        <v>1049.1833333333334</v>
      </c>
      <c r="I17" s="439">
        <v>1070.7166666666667</v>
      </c>
      <c r="J17" s="439">
        <v>1091.4833333333336</v>
      </c>
      <c r="K17" s="438">
        <v>1049.95</v>
      </c>
      <c r="L17" s="438">
        <v>1007.65</v>
      </c>
      <c r="M17" s="438">
        <v>14.798550000000001</v>
      </c>
    </row>
    <row r="18" spans="1:13" ht="12" customHeight="1">
      <c r="A18" s="245">
        <v>8</v>
      </c>
      <c r="B18" s="441" t="s">
        <v>734</v>
      </c>
      <c r="C18" s="438">
        <v>720.1</v>
      </c>
      <c r="D18" s="439">
        <v>720.6</v>
      </c>
      <c r="E18" s="439">
        <v>708.5</v>
      </c>
      <c r="F18" s="439">
        <v>696.9</v>
      </c>
      <c r="G18" s="439">
        <v>684.8</v>
      </c>
      <c r="H18" s="439">
        <v>732.2</v>
      </c>
      <c r="I18" s="439">
        <v>744.30000000000018</v>
      </c>
      <c r="J18" s="439">
        <v>755.90000000000009</v>
      </c>
      <c r="K18" s="438">
        <v>732.7</v>
      </c>
      <c r="L18" s="438">
        <v>709</v>
      </c>
      <c r="M18" s="438">
        <v>2.8212100000000002</v>
      </c>
    </row>
    <row r="19" spans="1:13" ht="12" customHeight="1">
      <c r="A19" s="245">
        <v>9</v>
      </c>
      <c r="B19" s="441" t="s">
        <v>735</v>
      </c>
      <c r="C19" s="438">
        <v>1770.35</v>
      </c>
      <c r="D19" s="439">
        <v>1784.1499999999999</v>
      </c>
      <c r="E19" s="439">
        <v>1738.2999999999997</v>
      </c>
      <c r="F19" s="439">
        <v>1706.2499999999998</v>
      </c>
      <c r="G19" s="439">
        <v>1660.3999999999996</v>
      </c>
      <c r="H19" s="439">
        <v>1816.1999999999998</v>
      </c>
      <c r="I19" s="439">
        <v>1862.0499999999997</v>
      </c>
      <c r="J19" s="439">
        <v>1894.1</v>
      </c>
      <c r="K19" s="438">
        <v>1830</v>
      </c>
      <c r="L19" s="438">
        <v>1752.1</v>
      </c>
      <c r="M19" s="438">
        <v>8.08127</v>
      </c>
    </row>
    <row r="20" spans="1:13" ht="12" customHeight="1">
      <c r="A20" s="245">
        <v>10</v>
      </c>
      <c r="B20" s="441" t="s">
        <v>287</v>
      </c>
      <c r="C20" s="438">
        <v>2512.1999999999998</v>
      </c>
      <c r="D20" s="439">
        <v>2519.7333333333331</v>
      </c>
      <c r="E20" s="439">
        <v>2415.4666666666662</v>
      </c>
      <c r="F20" s="439">
        <v>2318.7333333333331</v>
      </c>
      <c r="G20" s="439">
        <v>2214.4666666666662</v>
      </c>
      <c r="H20" s="439">
        <v>2616.4666666666662</v>
      </c>
      <c r="I20" s="439">
        <v>2720.7333333333336</v>
      </c>
      <c r="J20" s="439">
        <v>2817.4666666666662</v>
      </c>
      <c r="K20" s="438">
        <v>2624</v>
      </c>
      <c r="L20" s="438">
        <v>2423</v>
      </c>
      <c r="M20" s="438">
        <v>1.54854</v>
      </c>
    </row>
    <row r="21" spans="1:13" ht="12" customHeight="1">
      <c r="A21" s="245">
        <v>11</v>
      </c>
      <c r="B21" s="441" t="s">
        <v>288</v>
      </c>
      <c r="C21" s="438">
        <v>16536.7</v>
      </c>
      <c r="D21" s="439">
        <v>16395.566666666666</v>
      </c>
      <c r="E21" s="439">
        <v>16161.133333333331</v>
      </c>
      <c r="F21" s="439">
        <v>15785.566666666666</v>
      </c>
      <c r="G21" s="439">
        <v>15551.133333333331</v>
      </c>
      <c r="H21" s="439">
        <v>16771.133333333331</v>
      </c>
      <c r="I21" s="439">
        <v>17005.566666666666</v>
      </c>
      <c r="J21" s="439">
        <v>17381.133333333331</v>
      </c>
      <c r="K21" s="438">
        <v>16630</v>
      </c>
      <c r="L21" s="438">
        <v>16020</v>
      </c>
      <c r="M21" s="438">
        <v>0.18387999999999999</v>
      </c>
    </row>
    <row r="22" spans="1:13" ht="12" customHeight="1">
      <c r="A22" s="245">
        <v>12</v>
      </c>
      <c r="B22" s="441" t="s">
        <v>40</v>
      </c>
      <c r="C22" s="438">
        <v>1487.5</v>
      </c>
      <c r="D22" s="439">
        <v>1441.3500000000001</v>
      </c>
      <c r="E22" s="439">
        <v>1378.7000000000003</v>
      </c>
      <c r="F22" s="439">
        <v>1269.9000000000001</v>
      </c>
      <c r="G22" s="439">
        <v>1207.2500000000002</v>
      </c>
      <c r="H22" s="439">
        <v>1550.1500000000003</v>
      </c>
      <c r="I22" s="439">
        <v>1612.8000000000004</v>
      </c>
      <c r="J22" s="439">
        <v>1721.6000000000004</v>
      </c>
      <c r="K22" s="438">
        <v>1504</v>
      </c>
      <c r="L22" s="438">
        <v>1332.55</v>
      </c>
      <c r="M22" s="438">
        <v>305.26776999999998</v>
      </c>
    </row>
    <row r="23" spans="1:13">
      <c r="A23" s="245">
        <v>13</v>
      </c>
      <c r="B23" s="441" t="s">
        <v>289</v>
      </c>
      <c r="C23" s="438">
        <v>1067.55</v>
      </c>
      <c r="D23" s="439">
        <v>1070.0166666666667</v>
      </c>
      <c r="E23" s="439">
        <v>1065.0333333333333</v>
      </c>
      <c r="F23" s="439">
        <v>1062.5166666666667</v>
      </c>
      <c r="G23" s="439">
        <v>1057.5333333333333</v>
      </c>
      <c r="H23" s="439">
        <v>1072.5333333333333</v>
      </c>
      <c r="I23" s="439">
        <v>1077.5166666666664</v>
      </c>
      <c r="J23" s="439">
        <v>1080.0333333333333</v>
      </c>
      <c r="K23" s="438">
        <v>1075</v>
      </c>
      <c r="L23" s="438">
        <v>1067.5</v>
      </c>
      <c r="M23" s="438">
        <v>12.27389</v>
      </c>
    </row>
    <row r="24" spans="1:13">
      <c r="A24" s="245">
        <v>14</v>
      </c>
      <c r="B24" s="441" t="s">
        <v>41</v>
      </c>
      <c r="C24" s="438">
        <v>694.35</v>
      </c>
      <c r="D24" s="439">
        <v>679.01666666666677</v>
      </c>
      <c r="E24" s="439">
        <v>653.43333333333351</v>
      </c>
      <c r="F24" s="439">
        <v>612.51666666666677</v>
      </c>
      <c r="G24" s="439">
        <v>586.93333333333351</v>
      </c>
      <c r="H24" s="439">
        <v>719.93333333333351</v>
      </c>
      <c r="I24" s="439">
        <v>745.51666666666677</v>
      </c>
      <c r="J24" s="439">
        <v>786.43333333333351</v>
      </c>
      <c r="K24" s="438">
        <v>704.6</v>
      </c>
      <c r="L24" s="438">
        <v>638.1</v>
      </c>
      <c r="M24" s="438">
        <v>762.66975000000002</v>
      </c>
    </row>
    <row r="25" spans="1:13">
      <c r="A25" s="245">
        <v>15</v>
      </c>
      <c r="B25" s="441" t="s">
        <v>826</v>
      </c>
      <c r="C25" s="438">
        <v>1258.45</v>
      </c>
      <c r="D25" s="439">
        <v>1258.45</v>
      </c>
      <c r="E25" s="439">
        <v>1258.45</v>
      </c>
      <c r="F25" s="439">
        <v>1258.45</v>
      </c>
      <c r="G25" s="439">
        <v>1258.45</v>
      </c>
      <c r="H25" s="439">
        <v>1258.45</v>
      </c>
      <c r="I25" s="439">
        <v>1258.45</v>
      </c>
      <c r="J25" s="439">
        <v>1258.45</v>
      </c>
      <c r="K25" s="438">
        <v>1258.45</v>
      </c>
      <c r="L25" s="438">
        <v>1258.45</v>
      </c>
      <c r="M25" s="438">
        <v>3.44217</v>
      </c>
    </row>
    <row r="26" spans="1:13">
      <c r="A26" s="245">
        <v>16</v>
      </c>
      <c r="B26" s="441" t="s">
        <v>290</v>
      </c>
      <c r="C26" s="438">
        <v>1240.1500000000001</v>
      </c>
      <c r="D26" s="439">
        <v>1240.1500000000001</v>
      </c>
      <c r="E26" s="439">
        <v>1240.1500000000001</v>
      </c>
      <c r="F26" s="439">
        <v>1240.1500000000001</v>
      </c>
      <c r="G26" s="439">
        <v>1240.1500000000001</v>
      </c>
      <c r="H26" s="439">
        <v>1240.1500000000001</v>
      </c>
      <c r="I26" s="439">
        <v>1240.1500000000001</v>
      </c>
      <c r="J26" s="439">
        <v>1240.1500000000001</v>
      </c>
      <c r="K26" s="438">
        <v>1240.1500000000001</v>
      </c>
      <c r="L26" s="438">
        <v>1240.1500000000001</v>
      </c>
      <c r="M26" s="438">
        <v>1.8448199999999999</v>
      </c>
    </row>
    <row r="27" spans="1:13">
      <c r="A27" s="245">
        <v>17</v>
      </c>
      <c r="B27" s="441" t="s">
        <v>223</v>
      </c>
      <c r="C27" s="438">
        <v>118.5</v>
      </c>
      <c r="D27" s="439">
        <v>119.58333333333333</v>
      </c>
      <c r="E27" s="439">
        <v>115.96666666666665</v>
      </c>
      <c r="F27" s="439">
        <v>113.43333333333332</v>
      </c>
      <c r="G27" s="439">
        <v>109.81666666666665</v>
      </c>
      <c r="H27" s="439">
        <v>122.11666666666666</v>
      </c>
      <c r="I27" s="439">
        <v>125.73333333333333</v>
      </c>
      <c r="J27" s="439">
        <v>128.26666666666665</v>
      </c>
      <c r="K27" s="438">
        <v>123.2</v>
      </c>
      <c r="L27" s="438">
        <v>117.05</v>
      </c>
      <c r="M27" s="438">
        <v>43.30142</v>
      </c>
    </row>
    <row r="28" spans="1:13">
      <c r="A28" s="245">
        <v>18</v>
      </c>
      <c r="B28" s="441" t="s">
        <v>224</v>
      </c>
      <c r="C28" s="438">
        <v>201.6</v>
      </c>
      <c r="D28" s="439">
        <v>199.93333333333331</v>
      </c>
      <c r="E28" s="439">
        <v>195.46666666666661</v>
      </c>
      <c r="F28" s="439">
        <v>189.33333333333331</v>
      </c>
      <c r="G28" s="439">
        <v>184.86666666666662</v>
      </c>
      <c r="H28" s="439">
        <v>206.06666666666661</v>
      </c>
      <c r="I28" s="439">
        <v>210.5333333333333</v>
      </c>
      <c r="J28" s="439">
        <v>216.6666666666666</v>
      </c>
      <c r="K28" s="438">
        <v>204.4</v>
      </c>
      <c r="L28" s="438">
        <v>193.8</v>
      </c>
      <c r="M28" s="438">
        <v>20.24306</v>
      </c>
    </row>
    <row r="29" spans="1:13">
      <c r="A29" s="245">
        <v>19</v>
      </c>
      <c r="B29" s="441" t="s">
        <v>291</v>
      </c>
      <c r="C29" s="438">
        <v>416.1</v>
      </c>
      <c r="D29" s="439">
        <v>423.78333333333336</v>
      </c>
      <c r="E29" s="439">
        <v>403.76666666666671</v>
      </c>
      <c r="F29" s="439">
        <v>391.43333333333334</v>
      </c>
      <c r="G29" s="439">
        <v>371.41666666666669</v>
      </c>
      <c r="H29" s="439">
        <v>436.11666666666673</v>
      </c>
      <c r="I29" s="439">
        <v>456.13333333333338</v>
      </c>
      <c r="J29" s="439">
        <v>468.46666666666675</v>
      </c>
      <c r="K29" s="438">
        <v>443.8</v>
      </c>
      <c r="L29" s="438">
        <v>411.45</v>
      </c>
      <c r="M29" s="438">
        <v>8.1629199999999997</v>
      </c>
    </row>
    <row r="30" spans="1:13">
      <c r="A30" s="245">
        <v>20</v>
      </c>
      <c r="B30" s="441" t="s">
        <v>292</v>
      </c>
      <c r="C30" s="438">
        <v>354.5</v>
      </c>
      <c r="D30" s="439">
        <v>353.0333333333333</v>
      </c>
      <c r="E30" s="439">
        <v>344.46666666666658</v>
      </c>
      <c r="F30" s="439">
        <v>334.43333333333328</v>
      </c>
      <c r="G30" s="439">
        <v>325.86666666666656</v>
      </c>
      <c r="H30" s="439">
        <v>363.06666666666661</v>
      </c>
      <c r="I30" s="439">
        <v>371.63333333333333</v>
      </c>
      <c r="J30" s="439">
        <v>381.66666666666663</v>
      </c>
      <c r="K30" s="438">
        <v>361.6</v>
      </c>
      <c r="L30" s="438">
        <v>343</v>
      </c>
      <c r="M30" s="438">
        <v>5.6261999999999999</v>
      </c>
    </row>
    <row r="31" spans="1:13">
      <c r="A31" s="245">
        <v>21</v>
      </c>
      <c r="B31" s="441" t="s">
        <v>736</v>
      </c>
      <c r="C31" s="438">
        <v>4730.45</v>
      </c>
      <c r="D31" s="439">
        <v>4812.6333333333341</v>
      </c>
      <c r="E31" s="439">
        <v>4648.2666666666682</v>
      </c>
      <c r="F31" s="439">
        <v>4566.0833333333339</v>
      </c>
      <c r="G31" s="439">
        <v>4401.7166666666681</v>
      </c>
      <c r="H31" s="439">
        <v>4894.8166666666684</v>
      </c>
      <c r="I31" s="439">
        <v>5059.1833333333352</v>
      </c>
      <c r="J31" s="439">
        <v>5141.3666666666686</v>
      </c>
      <c r="K31" s="438">
        <v>4977</v>
      </c>
      <c r="L31" s="438">
        <v>4730.45</v>
      </c>
      <c r="M31" s="438">
        <v>1.21191</v>
      </c>
    </row>
    <row r="32" spans="1:13">
      <c r="A32" s="245">
        <v>22</v>
      </c>
      <c r="B32" s="441" t="s">
        <v>225</v>
      </c>
      <c r="C32" s="438">
        <v>1947.9</v>
      </c>
      <c r="D32" s="439">
        <v>1944.55</v>
      </c>
      <c r="E32" s="439">
        <v>1918.35</v>
      </c>
      <c r="F32" s="439">
        <v>1888.8</v>
      </c>
      <c r="G32" s="439">
        <v>1862.6</v>
      </c>
      <c r="H32" s="439">
        <v>1974.1</v>
      </c>
      <c r="I32" s="439">
        <v>2000.3000000000002</v>
      </c>
      <c r="J32" s="439">
        <v>2029.85</v>
      </c>
      <c r="K32" s="438">
        <v>1970.75</v>
      </c>
      <c r="L32" s="438">
        <v>1915</v>
      </c>
      <c r="M32" s="438">
        <v>0.67500000000000004</v>
      </c>
    </row>
    <row r="33" spans="1:13">
      <c r="A33" s="245">
        <v>23</v>
      </c>
      <c r="B33" s="441" t="s">
        <v>293</v>
      </c>
      <c r="C33" s="438">
        <v>2232.0500000000002</v>
      </c>
      <c r="D33" s="439">
        <v>2245.9666666666667</v>
      </c>
      <c r="E33" s="439">
        <v>2213.1833333333334</v>
      </c>
      <c r="F33" s="439">
        <v>2194.3166666666666</v>
      </c>
      <c r="G33" s="439">
        <v>2161.5333333333333</v>
      </c>
      <c r="H33" s="439">
        <v>2264.8333333333335</v>
      </c>
      <c r="I33" s="439">
        <v>2297.6166666666672</v>
      </c>
      <c r="J33" s="439">
        <v>2316.4833333333336</v>
      </c>
      <c r="K33" s="438">
        <v>2278.75</v>
      </c>
      <c r="L33" s="438">
        <v>2227.1</v>
      </c>
      <c r="M33" s="438">
        <v>0.16805999999999999</v>
      </c>
    </row>
    <row r="34" spans="1:13">
      <c r="A34" s="245">
        <v>24</v>
      </c>
      <c r="B34" s="441" t="s">
        <v>737</v>
      </c>
      <c r="C34" s="438">
        <v>134</v>
      </c>
      <c r="D34" s="439">
        <v>130.56666666666666</v>
      </c>
      <c r="E34" s="439">
        <v>123.43333333333334</v>
      </c>
      <c r="F34" s="439">
        <v>112.86666666666667</v>
      </c>
      <c r="G34" s="439">
        <v>105.73333333333335</v>
      </c>
      <c r="H34" s="439">
        <v>141.13333333333333</v>
      </c>
      <c r="I34" s="439">
        <v>148.26666666666665</v>
      </c>
      <c r="J34" s="439">
        <v>158.83333333333331</v>
      </c>
      <c r="K34" s="438">
        <v>137.69999999999999</v>
      </c>
      <c r="L34" s="438">
        <v>120</v>
      </c>
      <c r="M34" s="438">
        <v>26.504909999999999</v>
      </c>
    </row>
    <row r="35" spans="1:13">
      <c r="A35" s="245">
        <v>25</v>
      </c>
      <c r="B35" s="441" t="s">
        <v>294</v>
      </c>
      <c r="C35" s="438">
        <v>976.05</v>
      </c>
      <c r="D35" s="439">
        <v>978.75</v>
      </c>
      <c r="E35" s="439">
        <v>956.7</v>
      </c>
      <c r="F35" s="439">
        <v>937.35</v>
      </c>
      <c r="G35" s="439">
        <v>915.30000000000007</v>
      </c>
      <c r="H35" s="439">
        <v>998.1</v>
      </c>
      <c r="I35" s="439">
        <v>1020.15</v>
      </c>
      <c r="J35" s="439">
        <v>1039.5</v>
      </c>
      <c r="K35" s="438">
        <v>1000.8</v>
      </c>
      <c r="L35" s="438">
        <v>959.4</v>
      </c>
      <c r="M35" s="438">
        <v>4.1091600000000001</v>
      </c>
    </row>
    <row r="36" spans="1:13">
      <c r="A36" s="245">
        <v>26</v>
      </c>
      <c r="B36" s="441" t="s">
        <v>226</v>
      </c>
      <c r="C36" s="438">
        <v>3142.2</v>
      </c>
      <c r="D36" s="439">
        <v>3134.8166666666671</v>
      </c>
      <c r="E36" s="439">
        <v>3059.6833333333343</v>
      </c>
      <c r="F36" s="439">
        <v>2977.1666666666674</v>
      </c>
      <c r="G36" s="439">
        <v>2902.0333333333347</v>
      </c>
      <c r="H36" s="439">
        <v>3217.3333333333339</v>
      </c>
      <c r="I36" s="439">
        <v>3292.4666666666662</v>
      </c>
      <c r="J36" s="439">
        <v>3374.9833333333336</v>
      </c>
      <c r="K36" s="438">
        <v>3209.95</v>
      </c>
      <c r="L36" s="438">
        <v>3052.3</v>
      </c>
      <c r="M36" s="438">
        <v>1.61188</v>
      </c>
    </row>
    <row r="37" spans="1:13">
      <c r="A37" s="245">
        <v>27</v>
      </c>
      <c r="B37" s="441" t="s">
        <v>738</v>
      </c>
      <c r="C37" s="438">
        <v>3528.7</v>
      </c>
      <c r="D37" s="439">
        <v>3528.1333333333337</v>
      </c>
      <c r="E37" s="439">
        <v>3460.6166666666672</v>
      </c>
      <c r="F37" s="439">
        <v>3392.5333333333338</v>
      </c>
      <c r="G37" s="439">
        <v>3325.0166666666673</v>
      </c>
      <c r="H37" s="439">
        <v>3596.2166666666672</v>
      </c>
      <c r="I37" s="439">
        <v>3663.7333333333336</v>
      </c>
      <c r="J37" s="439">
        <v>3731.8166666666671</v>
      </c>
      <c r="K37" s="438">
        <v>3595.65</v>
      </c>
      <c r="L37" s="438">
        <v>3460.05</v>
      </c>
      <c r="M37" s="438">
        <v>0.72028999999999999</v>
      </c>
    </row>
    <row r="38" spans="1:13">
      <c r="A38" s="245">
        <v>28</v>
      </c>
      <c r="B38" s="441" t="s">
        <v>800</v>
      </c>
      <c r="C38" s="438">
        <v>27.6</v>
      </c>
      <c r="D38" s="439">
        <v>27.650000000000002</v>
      </c>
      <c r="E38" s="439">
        <v>26.000000000000004</v>
      </c>
      <c r="F38" s="439">
        <v>24.400000000000002</v>
      </c>
      <c r="G38" s="439">
        <v>22.750000000000004</v>
      </c>
      <c r="H38" s="439">
        <v>29.250000000000004</v>
      </c>
      <c r="I38" s="439">
        <v>30.900000000000002</v>
      </c>
      <c r="J38" s="439">
        <v>32.5</v>
      </c>
      <c r="K38" s="438">
        <v>29.3</v>
      </c>
      <c r="L38" s="438">
        <v>26.05</v>
      </c>
      <c r="M38" s="438">
        <v>225.36266000000001</v>
      </c>
    </row>
    <row r="39" spans="1:13">
      <c r="A39" s="245">
        <v>29</v>
      </c>
      <c r="B39" s="441" t="s">
        <v>44</v>
      </c>
      <c r="C39" s="438">
        <v>748</v>
      </c>
      <c r="D39" s="439">
        <v>751.66666666666663</v>
      </c>
      <c r="E39" s="439">
        <v>733.58333333333326</v>
      </c>
      <c r="F39" s="439">
        <v>719.16666666666663</v>
      </c>
      <c r="G39" s="439">
        <v>701.08333333333326</v>
      </c>
      <c r="H39" s="439">
        <v>766.08333333333326</v>
      </c>
      <c r="I39" s="439">
        <v>784.16666666666652</v>
      </c>
      <c r="J39" s="439">
        <v>798.58333333333326</v>
      </c>
      <c r="K39" s="438">
        <v>769.75</v>
      </c>
      <c r="L39" s="438">
        <v>737.25</v>
      </c>
      <c r="M39" s="438">
        <v>20.5319</v>
      </c>
    </row>
    <row r="40" spans="1:13">
      <c r="A40" s="245">
        <v>30</v>
      </c>
      <c r="B40" s="441" t="s">
        <v>296</v>
      </c>
      <c r="C40" s="438">
        <v>2737.05</v>
      </c>
      <c r="D40" s="439">
        <v>2742.5333333333333</v>
      </c>
      <c r="E40" s="439">
        <v>2700.3166666666666</v>
      </c>
      <c r="F40" s="439">
        <v>2663.5833333333335</v>
      </c>
      <c r="G40" s="439">
        <v>2621.3666666666668</v>
      </c>
      <c r="H40" s="439">
        <v>2779.2666666666664</v>
      </c>
      <c r="I40" s="439">
        <v>2821.4833333333327</v>
      </c>
      <c r="J40" s="439">
        <v>2858.2166666666662</v>
      </c>
      <c r="K40" s="438">
        <v>2784.75</v>
      </c>
      <c r="L40" s="438">
        <v>2705.8</v>
      </c>
      <c r="M40" s="438">
        <v>0.68876999999999999</v>
      </c>
    </row>
    <row r="41" spans="1:13">
      <c r="A41" s="245">
        <v>31</v>
      </c>
      <c r="B41" s="441" t="s">
        <v>45</v>
      </c>
      <c r="C41" s="438">
        <v>341.3</v>
      </c>
      <c r="D41" s="439">
        <v>341.38333333333338</v>
      </c>
      <c r="E41" s="439">
        <v>335.26666666666677</v>
      </c>
      <c r="F41" s="439">
        <v>329.23333333333341</v>
      </c>
      <c r="G41" s="439">
        <v>323.11666666666679</v>
      </c>
      <c r="H41" s="439">
        <v>347.41666666666674</v>
      </c>
      <c r="I41" s="439">
        <v>353.53333333333342</v>
      </c>
      <c r="J41" s="439">
        <v>359.56666666666672</v>
      </c>
      <c r="K41" s="438">
        <v>347.5</v>
      </c>
      <c r="L41" s="438">
        <v>335.35</v>
      </c>
      <c r="M41" s="438">
        <v>31.297779999999999</v>
      </c>
    </row>
    <row r="42" spans="1:13">
      <c r="A42" s="245">
        <v>32</v>
      </c>
      <c r="B42" s="441" t="s">
        <v>46</v>
      </c>
      <c r="C42" s="438">
        <v>3221.5</v>
      </c>
      <c r="D42" s="439">
        <v>3212.35</v>
      </c>
      <c r="E42" s="439">
        <v>3171.7</v>
      </c>
      <c r="F42" s="439">
        <v>3121.9</v>
      </c>
      <c r="G42" s="439">
        <v>3081.25</v>
      </c>
      <c r="H42" s="439">
        <v>3262.1499999999996</v>
      </c>
      <c r="I42" s="439">
        <v>3302.8</v>
      </c>
      <c r="J42" s="439">
        <v>3352.5999999999995</v>
      </c>
      <c r="K42" s="438">
        <v>3253</v>
      </c>
      <c r="L42" s="438">
        <v>3162.55</v>
      </c>
      <c r="M42" s="438">
        <v>5.2051600000000002</v>
      </c>
    </row>
    <row r="43" spans="1:13">
      <c r="A43" s="245">
        <v>33</v>
      </c>
      <c r="B43" s="441" t="s">
        <v>47</v>
      </c>
      <c r="C43" s="438">
        <v>227.2</v>
      </c>
      <c r="D43" s="439">
        <v>226.61666666666667</v>
      </c>
      <c r="E43" s="439">
        <v>220.58333333333334</v>
      </c>
      <c r="F43" s="439">
        <v>213.96666666666667</v>
      </c>
      <c r="G43" s="439">
        <v>207.93333333333334</v>
      </c>
      <c r="H43" s="439">
        <v>233.23333333333335</v>
      </c>
      <c r="I43" s="439">
        <v>239.26666666666665</v>
      </c>
      <c r="J43" s="439">
        <v>245.88333333333335</v>
      </c>
      <c r="K43" s="438">
        <v>232.65</v>
      </c>
      <c r="L43" s="438">
        <v>220</v>
      </c>
      <c r="M43" s="438">
        <v>49.405450000000002</v>
      </c>
    </row>
    <row r="44" spans="1:13">
      <c r="A44" s="245">
        <v>34</v>
      </c>
      <c r="B44" s="441" t="s">
        <v>48</v>
      </c>
      <c r="C44" s="438">
        <v>116.45</v>
      </c>
      <c r="D44" s="439">
        <v>117.45</v>
      </c>
      <c r="E44" s="439">
        <v>112.55000000000001</v>
      </c>
      <c r="F44" s="439">
        <v>108.65</v>
      </c>
      <c r="G44" s="439">
        <v>103.75000000000001</v>
      </c>
      <c r="H44" s="439">
        <v>121.35000000000001</v>
      </c>
      <c r="I44" s="439">
        <v>126.25000000000001</v>
      </c>
      <c r="J44" s="439">
        <v>130.15</v>
      </c>
      <c r="K44" s="438">
        <v>122.35</v>
      </c>
      <c r="L44" s="438">
        <v>113.55</v>
      </c>
      <c r="M44" s="438">
        <v>409.21071000000001</v>
      </c>
    </row>
    <row r="45" spans="1:13">
      <c r="A45" s="245">
        <v>35</v>
      </c>
      <c r="B45" s="441" t="s">
        <v>297</v>
      </c>
      <c r="C45" s="438">
        <v>99.4</v>
      </c>
      <c r="D45" s="439">
        <v>96.55</v>
      </c>
      <c r="E45" s="439">
        <v>90.85</v>
      </c>
      <c r="F45" s="439">
        <v>82.3</v>
      </c>
      <c r="G45" s="439">
        <v>76.599999999999994</v>
      </c>
      <c r="H45" s="439">
        <v>105.1</v>
      </c>
      <c r="I45" s="439">
        <v>110.80000000000001</v>
      </c>
      <c r="J45" s="439">
        <v>119.35</v>
      </c>
      <c r="K45" s="438">
        <v>102.25</v>
      </c>
      <c r="L45" s="438">
        <v>88</v>
      </c>
      <c r="M45" s="438">
        <v>31.235399999999998</v>
      </c>
    </row>
    <row r="46" spans="1:13">
      <c r="A46" s="245">
        <v>36</v>
      </c>
      <c r="B46" s="441" t="s">
        <v>50</v>
      </c>
      <c r="C46" s="438">
        <v>3047.2</v>
      </c>
      <c r="D46" s="439">
        <v>3047.0166666666664</v>
      </c>
      <c r="E46" s="439">
        <v>3016.2333333333327</v>
      </c>
      <c r="F46" s="439">
        <v>2985.2666666666664</v>
      </c>
      <c r="G46" s="439">
        <v>2954.4833333333327</v>
      </c>
      <c r="H46" s="439">
        <v>3077.9833333333327</v>
      </c>
      <c r="I46" s="439">
        <v>3108.7666666666664</v>
      </c>
      <c r="J46" s="439">
        <v>3139.7333333333327</v>
      </c>
      <c r="K46" s="438">
        <v>3077.8</v>
      </c>
      <c r="L46" s="438">
        <v>3016.05</v>
      </c>
      <c r="M46" s="438">
        <v>22.938600000000001</v>
      </c>
    </row>
    <row r="47" spans="1:13">
      <c r="A47" s="245">
        <v>37</v>
      </c>
      <c r="B47" s="441" t="s">
        <v>298</v>
      </c>
      <c r="C47" s="438">
        <v>160.5</v>
      </c>
      <c r="D47" s="439">
        <v>156.76666666666668</v>
      </c>
      <c r="E47" s="439">
        <v>151.73333333333335</v>
      </c>
      <c r="F47" s="439">
        <v>142.96666666666667</v>
      </c>
      <c r="G47" s="439">
        <v>137.93333333333334</v>
      </c>
      <c r="H47" s="439">
        <v>165.53333333333336</v>
      </c>
      <c r="I47" s="439">
        <v>170.56666666666672</v>
      </c>
      <c r="J47" s="439">
        <v>179.33333333333337</v>
      </c>
      <c r="K47" s="438">
        <v>161.80000000000001</v>
      </c>
      <c r="L47" s="438">
        <v>148</v>
      </c>
      <c r="M47" s="438">
        <v>20.94379</v>
      </c>
    </row>
    <row r="48" spans="1:13">
      <c r="A48" s="245">
        <v>38</v>
      </c>
      <c r="B48" s="441" t="s">
        <v>299</v>
      </c>
      <c r="C48" s="438">
        <v>3690.15</v>
      </c>
      <c r="D48" s="439">
        <v>3698.4500000000003</v>
      </c>
      <c r="E48" s="439">
        <v>3641.7000000000007</v>
      </c>
      <c r="F48" s="439">
        <v>3593.2500000000005</v>
      </c>
      <c r="G48" s="439">
        <v>3536.5000000000009</v>
      </c>
      <c r="H48" s="439">
        <v>3746.9000000000005</v>
      </c>
      <c r="I48" s="439">
        <v>3803.6499999999996</v>
      </c>
      <c r="J48" s="439">
        <v>3852.1000000000004</v>
      </c>
      <c r="K48" s="438">
        <v>3755.2</v>
      </c>
      <c r="L48" s="438">
        <v>3650</v>
      </c>
      <c r="M48" s="438">
        <v>0.27126</v>
      </c>
    </row>
    <row r="49" spans="1:13">
      <c r="A49" s="245">
        <v>39</v>
      </c>
      <c r="B49" s="441" t="s">
        <v>300</v>
      </c>
      <c r="C49" s="438">
        <v>1980.45</v>
      </c>
      <c r="D49" s="439">
        <v>1964.2</v>
      </c>
      <c r="E49" s="439">
        <v>1939.25</v>
      </c>
      <c r="F49" s="439">
        <v>1898.05</v>
      </c>
      <c r="G49" s="439">
        <v>1873.1</v>
      </c>
      <c r="H49" s="439">
        <v>2005.4</v>
      </c>
      <c r="I49" s="439">
        <v>2030.3500000000004</v>
      </c>
      <c r="J49" s="439">
        <v>2071.5500000000002</v>
      </c>
      <c r="K49" s="438">
        <v>1989.15</v>
      </c>
      <c r="L49" s="438">
        <v>1923</v>
      </c>
      <c r="M49" s="438">
        <v>4.8403799999999997</v>
      </c>
    </row>
    <row r="50" spans="1:13">
      <c r="A50" s="245">
        <v>40</v>
      </c>
      <c r="B50" s="441" t="s">
        <v>301</v>
      </c>
      <c r="C50" s="438">
        <v>8925.7999999999993</v>
      </c>
      <c r="D50" s="439">
        <v>8892.2333333333318</v>
      </c>
      <c r="E50" s="439">
        <v>8809.4666666666635</v>
      </c>
      <c r="F50" s="439">
        <v>8693.1333333333314</v>
      </c>
      <c r="G50" s="439">
        <v>8610.3666666666631</v>
      </c>
      <c r="H50" s="439">
        <v>9008.5666666666639</v>
      </c>
      <c r="I50" s="439">
        <v>9091.3333333333303</v>
      </c>
      <c r="J50" s="439">
        <v>9207.6666666666642</v>
      </c>
      <c r="K50" s="438">
        <v>8975</v>
      </c>
      <c r="L50" s="438">
        <v>8775.9</v>
      </c>
      <c r="M50" s="438">
        <v>0.14443</v>
      </c>
    </row>
    <row r="51" spans="1:13">
      <c r="A51" s="245">
        <v>41</v>
      </c>
      <c r="B51" s="441" t="s">
        <v>52</v>
      </c>
      <c r="C51" s="438">
        <v>952.45</v>
      </c>
      <c r="D51" s="439">
        <v>946.26666666666677</v>
      </c>
      <c r="E51" s="439">
        <v>923.93333333333351</v>
      </c>
      <c r="F51" s="439">
        <v>895.41666666666674</v>
      </c>
      <c r="G51" s="439">
        <v>873.08333333333348</v>
      </c>
      <c r="H51" s="439">
        <v>974.78333333333353</v>
      </c>
      <c r="I51" s="439">
        <v>997.11666666666679</v>
      </c>
      <c r="J51" s="439">
        <v>1025.6333333333337</v>
      </c>
      <c r="K51" s="438">
        <v>968.6</v>
      </c>
      <c r="L51" s="438">
        <v>917.75</v>
      </c>
      <c r="M51" s="438">
        <v>27.783359999999998</v>
      </c>
    </row>
    <row r="52" spans="1:13">
      <c r="A52" s="245">
        <v>42</v>
      </c>
      <c r="B52" s="441" t="s">
        <v>302</v>
      </c>
      <c r="C52" s="438">
        <v>583</v>
      </c>
      <c r="D52" s="439">
        <v>579.5333333333333</v>
      </c>
      <c r="E52" s="439">
        <v>565.46666666666658</v>
      </c>
      <c r="F52" s="439">
        <v>547.93333333333328</v>
      </c>
      <c r="G52" s="439">
        <v>533.86666666666656</v>
      </c>
      <c r="H52" s="439">
        <v>597.06666666666661</v>
      </c>
      <c r="I52" s="439">
        <v>611.13333333333321</v>
      </c>
      <c r="J52" s="439">
        <v>628.66666666666663</v>
      </c>
      <c r="K52" s="438">
        <v>593.6</v>
      </c>
      <c r="L52" s="438">
        <v>562</v>
      </c>
      <c r="M52" s="438">
        <v>4.9164399999999997</v>
      </c>
    </row>
    <row r="53" spans="1:13">
      <c r="A53" s="245">
        <v>43</v>
      </c>
      <c r="B53" s="441" t="s">
        <v>227</v>
      </c>
      <c r="C53" s="438">
        <v>3317.7</v>
      </c>
      <c r="D53" s="439">
        <v>3314.0833333333335</v>
      </c>
      <c r="E53" s="439">
        <v>3255.8166666666671</v>
      </c>
      <c r="F53" s="439">
        <v>3193.9333333333334</v>
      </c>
      <c r="G53" s="439">
        <v>3135.666666666667</v>
      </c>
      <c r="H53" s="439">
        <v>3375.9666666666672</v>
      </c>
      <c r="I53" s="439">
        <v>3434.2333333333336</v>
      </c>
      <c r="J53" s="439">
        <v>3496.1166666666672</v>
      </c>
      <c r="K53" s="438">
        <v>3372.35</v>
      </c>
      <c r="L53" s="438">
        <v>3252.2</v>
      </c>
      <c r="M53" s="438">
        <v>7.6593499999999999</v>
      </c>
    </row>
    <row r="54" spans="1:13">
      <c r="A54" s="245">
        <v>44</v>
      </c>
      <c r="B54" s="441" t="s">
        <v>54</v>
      </c>
      <c r="C54" s="438">
        <v>736.3</v>
      </c>
      <c r="D54" s="439">
        <v>733.91666666666663</v>
      </c>
      <c r="E54" s="439">
        <v>724.63333333333321</v>
      </c>
      <c r="F54" s="439">
        <v>712.96666666666658</v>
      </c>
      <c r="G54" s="439">
        <v>703.68333333333317</v>
      </c>
      <c r="H54" s="439">
        <v>745.58333333333326</v>
      </c>
      <c r="I54" s="439">
        <v>754.86666666666679</v>
      </c>
      <c r="J54" s="439">
        <v>766.5333333333333</v>
      </c>
      <c r="K54" s="438">
        <v>743.2</v>
      </c>
      <c r="L54" s="438">
        <v>722.25</v>
      </c>
      <c r="M54" s="438">
        <v>81.437920000000005</v>
      </c>
    </row>
    <row r="55" spans="1:13">
      <c r="A55" s="245">
        <v>45</v>
      </c>
      <c r="B55" s="441" t="s">
        <v>303</v>
      </c>
      <c r="C55" s="438">
        <v>2645.4</v>
      </c>
      <c r="D55" s="439">
        <v>2649.9166666666665</v>
      </c>
      <c r="E55" s="439">
        <v>2555.333333333333</v>
      </c>
      <c r="F55" s="439">
        <v>2465.2666666666664</v>
      </c>
      <c r="G55" s="439">
        <v>2370.6833333333329</v>
      </c>
      <c r="H55" s="439">
        <v>2739.9833333333331</v>
      </c>
      <c r="I55" s="439">
        <v>2834.5666666666662</v>
      </c>
      <c r="J55" s="439">
        <v>2924.6333333333332</v>
      </c>
      <c r="K55" s="438">
        <v>2744.5</v>
      </c>
      <c r="L55" s="438">
        <v>2559.85</v>
      </c>
      <c r="M55" s="438">
        <v>0.67986000000000002</v>
      </c>
    </row>
    <row r="56" spans="1:13">
      <c r="A56" s="245">
        <v>46</v>
      </c>
      <c r="B56" s="441" t="s">
        <v>304</v>
      </c>
      <c r="C56" s="438">
        <v>1372.25</v>
      </c>
      <c r="D56" s="439">
        <v>1373.55</v>
      </c>
      <c r="E56" s="439">
        <v>1339.1</v>
      </c>
      <c r="F56" s="439">
        <v>1305.95</v>
      </c>
      <c r="G56" s="439">
        <v>1271.5</v>
      </c>
      <c r="H56" s="439">
        <v>1406.6999999999998</v>
      </c>
      <c r="I56" s="439">
        <v>1441.15</v>
      </c>
      <c r="J56" s="439">
        <v>1474.2999999999997</v>
      </c>
      <c r="K56" s="438">
        <v>1408</v>
      </c>
      <c r="L56" s="438">
        <v>1340.4</v>
      </c>
      <c r="M56" s="438">
        <v>4.8514900000000001</v>
      </c>
    </row>
    <row r="57" spans="1:13">
      <c r="A57" s="245">
        <v>47</v>
      </c>
      <c r="B57" s="441" t="s">
        <v>305</v>
      </c>
      <c r="C57" s="438">
        <v>895.7</v>
      </c>
      <c r="D57" s="439">
        <v>892.5333333333333</v>
      </c>
      <c r="E57" s="439">
        <v>860.06666666666661</v>
      </c>
      <c r="F57" s="439">
        <v>824.43333333333328</v>
      </c>
      <c r="G57" s="439">
        <v>791.96666666666658</v>
      </c>
      <c r="H57" s="439">
        <v>928.16666666666663</v>
      </c>
      <c r="I57" s="439">
        <v>960.63333333333333</v>
      </c>
      <c r="J57" s="439">
        <v>996.26666666666665</v>
      </c>
      <c r="K57" s="438">
        <v>925</v>
      </c>
      <c r="L57" s="438">
        <v>856.9</v>
      </c>
      <c r="M57" s="438">
        <v>7.3519899999999998</v>
      </c>
    </row>
    <row r="58" spans="1:13">
      <c r="A58" s="245">
        <v>48</v>
      </c>
      <c r="B58" s="441" t="s">
        <v>55</v>
      </c>
      <c r="C58" s="438">
        <v>4167.1000000000004</v>
      </c>
      <c r="D58" s="439">
        <v>4130.1500000000005</v>
      </c>
      <c r="E58" s="439">
        <v>4066.9500000000007</v>
      </c>
      <c r="F58" s="439">
        <v>3966.8</v>
      </c>
      <c r="G58" s="439">
        <v>3903.6000000000004</v>
      </c>
      <c r="H58" s="439">
        <v>4230.3000000000011</v>
      </c>
      <c r="I58" s="439">
        <v>4293.5</v>
      </c>
      <c r="J58" s="439">
        <v>4393.6500000000015</v>
      </c>
      <c r="K58" s="438">
        <v>4193.3500000000004</v>
      </c>
      <c r="L58" s="438">
        <v>4030</v>
      </c>
      <c r="M58" s="438">
        <v>7.0199299999999996</v>
      </c>
    </row>
    <row r="59" spans="1:13">
      <c r="A59" s="245">
        <v>49</v>
      </c>
      <c r="B59" s="441" t="s">
        <v>306</v>
      </c>
      <c r="C59" s="438">
        <v>297.5</v>
      </c>
      <c r="D59" s="439">
        <v>294.3</v>
      </c>
      <c r="E59" s="439">
        <v>288.60000000000002</v>
      </c>
      <c r="F59" s="439">
        <v>279.7</v>
      </c>
      <c r="G59" s="439">
        <v>274</v>
      </c>
      <c r="H59" s="439">
        <v>303.20000000000005</v>
      </c>
      <c r="I59" s="439">
        <v>308.89999999999998</v>
      </c>
      <c r="J59" s="439">
        <v>317.80000000000007</v>
      </c>
      <c r="K59" s="438">
        <v>300</v>
      </c>
      <c r="L59" s="438">
        <v>285.39999999999998</v>
      </c>
      <c r="M59" s="438">
        <v>7.9555600000000002</v>
      </c>
    </row>
    <row r="60" spans="1:13" ht="12" customHeight="1">
      <c r="A60" s="245">
        <v>50</v>
      </c>
      <c r="B60" s="441" t="s">
        <v>307</v>
      </c>
      <c r="C60" s="438">
        <v>994.5</v>
      </c>
      <c r="D60" s="439">
        <v>1001.4666666666667</v>
      </c>
      <c r="E60" s="439">
        <v>980.03333333333342</v>
      </c>
      <c r="F60" s="439">
        <v>965.56666666666672</v>
      </c>
      <c r="G60" s="439">
        <v>944.13333333333344</v>
      </c>
      <c r="H60" s="439">
        <v>1015.9333333333334</v>
      </c>
      <c r="I60" s="439">
        <v>1037.3666666666668</v>
      </c>
      <c r="J60" s="439">
        <v>1051.8333333333335</v>
      </c>
      <c r="K60" s="438">
        <v>1022.9</v>
      </c>
      <c r="L60" s="438">
        <v>987</v>
      </c>
      <c r="M60" s="438">
        <v>1.5646899999999999</v>
      </c>
    </row>
    <row r="61" spans="1:13">
      <c r="A61" s="245">
        <v>51</v>
      </c>
      <c r="B61" s="441" t="s">
        <v>58</v>
      </c>
      <c r="C61" s="438">
        <v>6087.05</v>
      </c>
      <c r="D61" s="439">
        <v>6066.7</v>
      </c>
      <c r="E61" s="439">
        <v>5985.4</v>
      </c>
      <c r="F61" s="439">
        <v>5883.75</v>
      </c>
      <c r="G61" s="439">
        <v>5802.45</v>
      </c>
      <c r="H61" s="439">
        <v>6168.3499999999995</v>
      </c>
      <c r="I61" s="439">
        <v>6249.6500000000005</v>
      </c>
      <c r="J61" s="439">
        <v>6351.2999999999993</v>
      </c>
      <c r="K61" s="438">
        <v>6148</v>
      </c>
      <c r="L61" s="438">
        <v>5965.05</v>
      </c>
      <c r="M61" s="438">
        <v>27.096150000000002</v>
      </c>
    </row>
    <row r="62" spans="1:13">
      <c r="A62" s="245">
        <v>52</v>
      </c>
      <c r="B62" s="441" t="s">
        <v>57</v>
      </c>
      <c r="C62" s="438">
        <v>11999.35</v>
      </c>
      <c r="D62" s="439">
        <v>11940.066666666666</v>
      </c>
      <c r="E62" s="439">
        <v>11780.133333333331</v>
      </c>
      <c r="F62" s="439">
        <v>11560.916666666666</v>
      </c>
      <c r="G62" s="439">
        <v>11400.983333333332</v>
      </c>
      <c r="H62" s="439">
        <v>12159.283333333331</v>
      </c>
      <c r="I62" s="439">
        <v>12319.216666666665</v>
      </c>
      <c r="J62" s="439">
        <v>12538.433333333331</v>
      </c>
      <c r="K62" s="438">
        <v>12100</v>
      </c>
      <c r="L62" s="438">
        <v>11720.85</v>
      </c>
      <c r="M62" s="438">
        <v>4.89567</v>
      </c>
    </row>
    <row r="63" spans="1:13">
      <c r="A63" s="245">
        <v>53</v>
      </c>
      <c r="B63" s="441" t="s">
        <v>228</v>
      </c>
      <c r="C63" s="438">
        <v>3520.6</v>
      </c>
      <c r="D63" s="439">
        <v>3509.2666666666664</v>
      </c>
      <c r="E63" s="439">
        <v>3478.0333333333328</v>
      </c>
      <c r="F63" s="439">
        <v>3435.4666666666662</v>
      </c>
      <c r="G63" s="439">
        <v>3404.2333333333327</v>
      </c>
      <c r="H63" s="439">
        <v>3551.833333333333</v>
      </c>
      <c r="I63" s="439">
        <v>3583.0666666666666</v>
      </c>
      <c r="J63" s="439">
        <v>3625.6333333333332</v>
      </c>
      <c r="K63" s="438">
        <v>3540.5</v>
      </c>
      <c r="L63" s="438">
        <v>3466.7</v>
      </c>
      <c r="M63" s="438">
        <v>0.72089000000000003</v>
      </c>
    </row>
    <row r="64" spans="1:13">
      <c r="A64" s="245">
        <v>54</v>
      </c>
      <c r="B64" s="441" t="s">
        <v>59</v>
      </c>
      <c r="C64" s="438">
        <v>2292</v>
      </c>
      <c r="D64" s="439">
        <v>2278</v>
      </c>
      <c r="E64" s="439">
        <v>2252</v>
      </c>
      <c r="F64" s="439">
        <v>2212</v>
      </c>
      <c r="G64" s="439">
        <v>2186</v>
      </c>
      <c r="H64" s="439">
        <v>2318</v>
      </c>
      <c r="I64" s="439">
        <v>2344</v>
      </c>
      <c r="J64" s="439">
        <v>2384</v>
      </c>
      <c r="K64" s="438">
        <v>2304</v>
      </c>
      <c r="L64" s="438">
        <v>2238</v>
      </c>
      <c r="M64" s="438">
        <v>2.7309800000000002</v>
      </c>
    </row>
    <row r="65" spans="1:13">
      <c r="A65" s="245">
        <v>55</v>
      </c>
      <c r="B65" s="441" t="s">
        <v>308</v>
      </c>
      <c r="C65" s="438">
        <v>138.15</v>
      </c>
      <c r="D65" s="439">
        <v>138.96666666666667</v>
      </c>
      <c r="E65" s="439">
        <v>134.53333333333333</v>
      </c>
      <c r="F65" s="439">
        <v>130.91666666666666</v>
      </c>
      <c r="G65" s="439">
        <v>126.48333333333332</v>
      </c>
      <c r="H65" s="439">
        <v>142.58333333333334</v>
      </c>
      <c r="I65" s="439">
        <v>147.01666666666668</v>
      </c>
      <c r="J65" s="439">
        <v>150.63333333333335</v>
      </c>
      <c r="K65" s="438">
        <v>143.4</v>
      </c>
      <c r="L65" s="438">
        <v>135.35</v>
      </c>
      <c r="M65" s="438">
        <v>5.7627100000000002</v>
      </c>
    </row>
    <row r="66" spans="1:13">
      <c r="A66" s="245">
        <v>56</v>
      </c>
      <c r="B66" s="441" t="s">
        <v>309</v>
      </c>
      <c r="C66" s="438">
        <v>319.64999999999998</v>
      </c>
      <c r="D66" s="439">
        <v>323.38333333333333</v>
      </c>
      <c r="E66" s="439">
        <v>310.76666666666665</v>
      </c>
      <c r="F66" s="439">
        <v>301.88333333333333</v>
      </c>
      <c r="G66" s="439">
        <v>289.26666666666665</v>
      </c>
      <c r="H66" s="439">
        <v>332.26666666666665</v>
      </c>
      <c r="I66" s="439">
        <v>344.88333333333333</v>
      </c>
      <c r="J66" s="439">
        <v>353.76666666666665</v>
      </c>
      <c r="K66" s="438">
        <v>336</v>
      </c>
      <c r="L66" s="438">
        <v>314.5</v>
      </c>
      <c r="M66" s="438">
        <v>20.74877</v>
      </c>
    </row>
    <row r="67" spans="1:13">
      <c r="A67" s="245">
        <v>57</v>
      </c>
      <c r="B67" s="441" t="s">
        <v>229</v>
      </c>
      <c r="C67" s="438">
        <v>316.64999999999998</v>
      </c>
      <c r="D67" s="439">
        <v>315.55</v>
      </c>
      <c r="E67" s="439">
        <v>310.60000000000002</v>
      </c>
      <c r="F67" s="439">
        <v>304.55</v>
      </c>
      <c r="G67" s="439">
        <v>299.60000000000002</v>
      </c>
      <c r="H67" s="439">
        <v>321.60000000000002</v>
      </c>
      <c r="I67" s="439">
        <v>326.54999999999995</v>
      </c>
      <c r="J67" s="439">
        <v>332.6</v>
      </c>
      <c r="K67" s="438">
        <v>320.5</v>
      </c>
      <c r="L67" s="438">
        <v>309.5</v>
      </c>
      <c r="M67" s="438">
        <v>36.141730000000003</v>
      </c>
    </row>
    <row r="68" spans="1:13">
      <c r="A68" s="245">
        <v>58</v>
      </c>
      <c r="B68" s="441" t="s">
        <v>60</v>
      </c>
      <c r="C68" s="438">
        <v>80.2</v>
      </c>
      <c r="D68" s="439">
        <v>80.050000000000011</v>
      </c>
      <c r="E68" s="439">
        <v>77.200000000000017</v>
      </c>
      <c r="F68" s="439">
        <v>74.2</v>
      </c>
      <c r="G68" s="439">
        <v>71.350000000000009</v>
      </c>
      <c r="H68" s="439">
        <v>83.050000000000026</v>
      </c>
      <c r="I68" s="439">
        <v>85.90000000000002</v>
      </c>
      <c r="J68" s="439">
        <v>88.900000000000034</v>
      </c>
      <c r="K68" s="438">
        <v>82.9</v>
      </c>
      <c r="L68" s="438">
        <v>77.05</v>
      </c>
      <c r="M68" s="438">
        <v>676.49503000000004</v>
      </c>
    </row>
    <row r="69" spans="1:13">
      <c r="A69" s="245">
        <v>59</v>
      </c>
      <c r="B69" s="441" t="s">
        <v>61</v>
      </c>
      <c r="C69" s="438">
        <v>75.25</v>
      </c>
      <c r="D69" s="439">
        <v>75.633333333333326</v>
      </c>
      <c r="E69" s="439">
        <v>73.416666666666657</v>
      </c>
      <c r="F69" s="439">
        <v>71.583333333333329</v>
      </c>
      <c r="G69" s="439">
        <v>69.36666666666666</v>
      </c>
      <c r="H69" s="439">
        <v>77.466666666666654</v>
      </c>
      <c r="I69" s="439">
        <v>79.683333333333323</v>
      </c>
      <c r="J69" s="439">
        <v>81.516666666666652</v>
      </c>
      <c r="K69" s="438">
        <v>77.849999999999994</v>
      </c>
      <c r="L69" s="438">
        <v>73.8</v>
      </c>
      <c r="M69" s="438">
        <v>49.732550000000003</v>
      </c>
    </row>
    <row r="70" spans="1:13">
      <c r="A70" s="245">
        <v>60</v>
      </c>
      <c r="B70" s="441" t="s">
        <v>310</v>
      </c>
      <c r="C70" s="438">
        <v>25.1</v>
      </c>
      <c r="D70" s="439">
        <v>25.033333333333335</v>
      </c>
      <c r="E70" s="439">
        <v>24.266666666666669</v>
      </c>
      <c r="F70" s="439">
        <v>23.433333333333334</v>
      </c>
      <c r="G70" s="439">
        <v>22.666666666666668</v>
      </c>
      <c r="H70" s="439">
        <v>25.866666666666671</v>
      </c>
      <c r="I70" s="439">
        <v>26.633333333333336</v>
      </c>
      <c r="J70" s="439">
        <v>27.466666666666672</v>
      </c>
      <c r="K70" s="438">
        <v>25.8</v>
      </c>
      <c r="L70" s="438">
        <v>24.2</v>
      </c>
      <c r="M70" s="438">
        <v>60.789589999999997</v>
      </c>
    </row>
    <row r="71" spans="1:13">
      <c r="A71" s="245">
        <v>61</v>
      </c>
      <c r="B71" s="441" t="s">
        <v>62</v>
      </c>
      <c r="C71" s="438">
        <v>1644.05</v>
      </c>
      <c r="D71" s="439">
        <v>1651.6166666666668</v>
      </c>
      <c r="E71" s="439">
        <v>1622.4333333333336</v>
      </c>
      <c r="F71" s="439">
        <v>1600.8166666666668</v>
      </c>
      <c r="G71" s="439">
        <v>1571.6333333333337</v>
      </c>
      <c r="H71" s="439">
        <v>1673.2333333333336</v>
      </c>
      <c r="I71" s="439">
        <v>1702.416666666667</v>
      </c>
      <c r="J71" s="439">
        <v>1724.0333333333335</v>
      </c>
      <c r="K71" s="438">
        <v>1680.8</v>
      </c>
      <c r="L71" s="438">
        <v>1630</v>
      </c>
      <c r="M71" s="438">
        <v>5.3607399999999998</v>
      </c>
    </row>
    <row r="72" spans="1:13">
      <c r="A72" s="245">
        <v>62</v>
      </c>
      <c r="B72" s="441" t="s">
        <v>311</v>
      </c>
      <c r="C72" s="438">
        <v>5582.1</v>
      </c>
      <c r="D72" s="439">
        <v>5595.833333333333</v>
      </c>
      <c r="E72" s="439">
        <v>5516.6666666666661</v>
      </c>
      <c r="F72" s="439">
        <v>5451.2333333333327</v>
      </c>
      <c r="G72" s="439">
        <v>5372.0666666666657</v>
      </c>
      <c r="H72" s="439">
        <v>5661.2666666666664</v>
      </c>
      <c r="I72" s="439">
        <v>5740.4333333333325</v>
      </c>
      <c r="J72" s="439">
        <v>5805.8666666666668</v>
      </c>
      <c r="K72" s="438">
        <v>5675</v>
      </c>
      <c r="L72" s="438">
        <v>5530.4</v>
      </c>
      <c r="M72" s="438">
        <v>0.51005999999999996</v>
      </c>
    </row>
    <row r="73" spans="1:13">
      <c r="A73" s="245">
        <v>63</v>
      </c>
      <c r="B73" s="441" t="s">
        <v>65</v>
      </c>
      <c r="C73" s="438">
        <v>825.6</v>
      </c>
      <c r="D73" s="439">
        <v>824.18333333333339</v>
      </c>
      <c r="E73" s="439">
        <v>813.36666666666679</v>
      </c>
      <c r="F73" s="439">
        <v>801.13333333333344</v>
      </c>
      <c r="G73" s="439">
        <v>790.31666666666683</v>
      </c>
      <c r="H73" s="439">
        <v>836.41666666666674</v>
      </c>
      <c r="I73" s="439">
        <v>847.23333333333335</v>
      </c>
      <c r="J73" s="439">
        <v>859.4666666666667</v>
      </c>
      <c r="K73" s="438">
        <v>835</v>
      </c>
      <c r="L73" s="438">
        <v>811.95</v>
      </c>
      <c r="M73" s="438">
        <v>12.81147</v>
      </c>
    </row>
    <row r="74" spans="1:13">
      <c r="A74" s="245">
        <v>64</v>
      </c>
      <c r="B74" s="441" t="s">
        <v>312</v>
      </c>
      <c r="C74" s="438">
        <v>356.7</v>
      </c>
      <c r="D74" s="439">
        <v>358.56666666666661</v>
      </c>
      <c r="E74" s="439">
        <v>348.23333333333323</v>
      </c>
      <c r="F74" s="439">
        <v>339.76666666666665</v>
      </c>
      <c r="G74" s="439">
        <v>329.43333333333328</v>
      </c>
      <c r="H74" s="439">
        <v>367.03333333333319</v>
      </c>
      <c r="I74" s="439">
        <v>377.36666666666656</v>
      </c>
      <c r="J74" s="439">
        <v>385.83333333333314</v>
      </c>
      <c r="K74" s="438">
        <v>368.9</v>
      </c>
      <c r="L74" s="438">
        <v>350.1</v>
      </c>
      <c r="M74" s="438">
        <v>1.8269899999999999</v>
      </c>
    </row>
    <row r="75" spans="1:13">
      <c r="A75" s="245">
        <v>65</v>
      </c>
      <c r="B75" s="441" t="s">
        <v>64</v>
      </c>
      <c r="C75" s="438">
        <v>146.19999999999999</v>
      </c>
      <c r="D75" s="439">
        <v>144.56666666666666</v>
      </c>
      <c r="E75" s="439">
        <v>142.13333333333333</v>
      </c>
      <c r="F75" s="439">
        <v>138.06666666666666</v>
      </c>
      <c r="G75" s="439">
        <v>135.63333333333333</v>
      </c>
      <c r="H75" s="439">
        <v>148.63333333333333</v>
      </c>
      <c r="I75" s="439">
        <v>151.06666666666666</v>
      </c>
      <c r="J75" s="439">
        <v>155.13333333333333</v>
      </c>
      <c r="K75" s="438">
        <v>147</v>
      </c>
      <c r="L75" s="438">
        <v>140.5</v>
      </c>
      <c r="M75" s="438">
        <v>113.63848</v>
      </c>
    </row>
    <row r="76" spans="1:13" s="13" customFormat="1">
      <c r="A76" s="245">
        <v>66</v>
      </c>
      <c r="B76" s="441" t="s">
        <v>66</v>
      </c>
      <c r="C76" s="438">
        <v>726.85</v>
      </c>
      <c r="D76" s="439">
        <v>721.7833333333333</v>
      </c>
      <c r="E76" s="439">
        <v>711.66666666666663</v>
      </c>
      <c r="F76" s="439">
        <v>696.48333333333335</v>
      </c>
      <c r="G76" s="439">
        <v>686.36666666666667</v>
      </c>
      <c r="H76" s="439">
        <v>736.96666666666658</v>
      </c>
      <c r="I76" s="439">
        <v>747.08333333333337</v>
      </c>
      <c r="J76" s="439">
        <v>762.26666666666654</v>
      </c>
      <c r="K76" s="438">
        <v>731.9</v>
      </c>
      <c r="L76" s="438">
        <v>706.6</v>
      </c>
      <c r="M76" s="438">
        <v>22.121680000000001</v>
      </c>
    </row>
    <row r="77" spans="1:13" s="13" customFormat="1">
      <c r="A77" s="245">
        <v>67</v>
      </c>
      <c r="B77" s="441" t="s">
        <v>69</v>
      </c>
      <c r="C77" s="438">
        <v>64.25</v>
      </c>
      <c r="D77" s="439">
        <v>64.11666666666666</v>
      </c>
      <c r="E77" s="439">
        <v>60.73333333333332</v>
      </c>
      <c r="F77" s="439">
        <v>57.216666666666661</v>
      </c>
      <c r="G77" s="439">
        <v>53.833333333333321</v>
      </c>
      <c r="H77" s="439">
        <v>67.633333333333326</v>
      </c>
      <c r="I77" s="439">
        <v>71.01666666666668</v>
      </c>
      <c r="J77" s="439">
        <v>74.533333333333317</v>
      </c>
      <c r="K77" s="438">
        <v>67.5</v>
      </c>
      <c r="L77" s="438">
        <v>60.6</v>
      </c>
      <c r="M77" s="438">
        <v>854.18573000000004</v>
      </c>
    </row>
    <row r="78" spans="1:13" s="13" customFormat="1">
      <c r="A78" s="245">
        <v>68</v>
      </c>
      <c r="B78" s="441" t="s">
        <v>73</v>
      </c>
      <c r="C78" s="438">
        <v>472.35</v>
      </c>
      <c r="D78" s="439">
        <v>473.06666666666666</v>
      </c>
      <c r="E78" s="439">
        <v>466.0333333333333</v>
      </c>
      <c r="F78" s="439">
        <v>459.71666666666664</v>
      </c>
      <c r="G78" s="439">
        <v>452.68333333333328</v>
      </c>
      <c r="H78" s="439">
        <v>479.38333333333333</v>
      </c>
      <c r="I78" s="439">
        <v>486.41666666666674</v>
      </c>
      <c r="J78" s="439">
        <v>492.73333333333335</v>
      </c>
      <c r="K78" s="438">
        <v>480.1</v>
      </c>
      <c r="L78" s="438">
        <v>466.75</v>
      </c>
      <c r="M78" s="438">
        <v>52.918880000000001</v>
      </c>
    </row>
    <row r="79" spans="1:13" s="13" customFormat="1">
      <c r="A79" s="245">
        <v>69</v>
      </c>
      <c r="B79" s="441" t="s">
        <v>739</v>
      </c>
      <c r="C79" s="438">
        <v>12336.65</v>
      </c>
      <c r="D79" s="439">
        <v>12419.85</v>
      </c>
      <c r="E79" s="439">
        <v>12093.25</v>
      </c>
      <c r="F79" s="439">
        <v>11849.85</v>
      </c>
      <c r="G79" s="439">
        <v>11523.25</v>
      </c>
      <c r="H79" s="439">
        <v>12663.25</v>
      </c>
      <c r="I79" s="439">
        <v>12989.850000000002</v>
      </c>
      <c r="J79" s="439">
        <v>13233.25</v>
      </c>
      <c r="K79" s="438">
        <v>12746.45</v>
      </c>
      <c r="L79" s="438">
        <v>12176.45</v>
      </c>
      <c r="M79" s="438">
        <v>3.4209999999999997E-2</v>
      </c>
    </row>
    <row r="80" spans="1:13" s="13" customFormat="1">
      <c r="A80" s="245">
        <v>70</v>
      </c>
      <c r="B80" s="441" t="s">
        <v>68</v>
      </c>
      <c r="C80" s="438">
        <v>538.75</v>
      </c>
      <c r="D80" s="439">
        <v>533.2166666666667</v>
      </c>
      <c r="E80" s="439">
        <v>524.53333333333342</v>
      </c>
      <c r="F80" s="439">
        <v>510.31666666666672</v>
      </c>
      <c r="G80" s="439">
        <v>501.63333333333344</v>
      </c>
      <c r="H80" s="439">
        <v>547.43333333333339</v>
      </c>
      <c r="I80" s="439">
        <v>556.11666666666679</v>
      </c>
      <c r="J80" s="439">
        <v>570.33333333333337</v>
      </c>
      <c r="K80" s="438">
        <v>541.9</v>
      </c>
      <c r="L80" s="438">
        <v>519</v>
      </c>
      <c r="M80" s="438">
        <v>147.23907</v>
      </c>
    </row>
    <row r="81" spans="1:13" s="13" customFormat="1">
      <c r="A81" s="245">
        <v>71</v>
      </c>
      <c r="B81" s="441" t="s">
        <v>70</v>
      </c>
      <c r="C81" s="438">
        <v>398.95</v>
      </c>
      <c r="D81" s="439">
        <v>396.63333333333327</v>
      </c>
      <c r="E81" s="439">
        <v>391.36666666666656</v>
      </c>
      <c r="F81" s="439">
        <v>383.7833333333333</v>
      </c>
      <c r="G81" s="439">
        <v>378.51666666666659</v>
      </c>
      <c r="H81" s="439">
        <v>404.21666666666653</v>
      </c>
      <c r="I81" s="439">
        <v>409.48333333333329</v>
      </c>
      <c r="J81" s="439">
        <v>417.06666666666649</v>
      </c>
      <c r="K81" s="438">
        <v>401.9</v>
      </c>
      <c r="L81" s="438">
        <v>389.05</v>
      </c>
      <c r="M81" s="438">
        <v>40.096229999999998</v>
      </c>
    </row>
    <row r="82" spans="1:13" s="13" customFormat="1">
      <c r="A82" s="245">
        <v>72</v>
      </c>
      <c r="B82" s="441" t="s">
        <v>313</v>
      </c>
      <c r="C82" s="438">
        <v>1180.05</v>
      </c>
      <c r="D82" s="439">
        <v>1184.2833333333333</v>
      </c>
      <c r="E82" s="439">
        <v>1140.7666666666667</v>
      </c>
      <c r="F82" s="439">
        <v>1101.4833333333333</v>
      </c>
      <c r="G82" s="439">
        <v>1057.9666666666667</v>
      </c>
      <c r="H82" s="439">
        <v>1223.5666666666666</v>
      </c>
      <c r="I82" s="439">
        <v>1267.083333333333</v>
      </c>
      <c r="J82" s="439">
        <v>1306.3666666666666</v>
      </c>
      <c r="K82" s="438">
        <v>1227.8</v>
      </c>
      <c r="L82" s="438">
        <v>1145</v>
      </c>
      <c r="M82" s="438">
        <v>2.43465</v>
      </c>
    </row>
    <row r="83" spans="1:13" s="13" customFormat="1">
      <c r="A83" s="245">
        <v>73</v>
      </c>
      <c r="B83" s="441" t="s">
        <v>314</v>
      </c>
      <c r="C83" s="438">
        <v>394</v>
      </c>
      <c r="D83" s="439">
        <v>392.01666666666665</v>
      </c>
      <c r="E83" s="439">
        <v>376.98333333333329</v>
      </c>
      <c r="F83" s="439">
        <v>359.96666666666664</v>
      </c>
      <c r="G83" s="439">
        <v>344.93333333333328</v>
      </c>
      <c r="H83" s="439">
        <v>409.0333333333333</v>
      </c>
      <c r="I83" s="439">
        <v>424.06666666666661</v>
      </c>
      <c r="J83" s="439">
        <v>441.08333333333331</v>
      </c>
      <c r="K83" s="438">
        <v>407.05</v>
      </c>
      <c r="L83" s="438">
        <v>375</v>
      </c>
      <c r="M83" s="438">
        <v>20.15934</v>
      </c>
    </row>
    <row r="84" spans="1:13" s="13" customFormat="1">
      <c r="A84" s="245">
        <v>74</v>
      </c>
      <c r="B84" s="441" t="s">
        <v>315</v>
      </c>
      <c r="C84" s="438">
        <v>108.55</v>
      </c>
      <c r="D84" s="439">
        <v>109.56666666666666</v>
      </c>
      <c r="E84" s="439">
        <v>106.53333333333333</v>
      </c>
      <c r="F84" s="439">
        <v>104.51666666666667</v>
      </c>
      <c r="G84" s="439">
        <v>101.48333333333333</v>
      </c>
      <c r="H84" s="439">
        <v>111.58333333333333</v>
      </c>
      <c r="I84" s="439">
        <v>114.61666666666666</v>
      </c>
      <c r="J84" s="439">
        <v>116.63333333333333</v>
      </c>
      <c r="K84" s="438">
        <v>112.6</v>
      </c>
      <c r="L84" s="438">
        <v>107.55</v>
      </c>
      <c r="M84" s="438">
        <v>4.7692300000000003</v>
      </c>
    </row>
    <row r="85" spans="1:13" s="13" customFormat="1">
      <c r="A85" s="245">
        <v>75</v>
      </c>
      <c r="B85" s="441" t="s">
        <v>316</v>
      </c>
      <c r="C85" s="438">
        <v>5588.85</v>
      </c>
      <c r="D85" s="439">
        <v>5662.6833333333334</v>
      </c>
      <c r="E85" s="439">
        <v>5481.166666666667</v>
      </c>
      <c r="F85" s="439">
        <v>5373.4833333333336</v>
      </c>
      <c r="G85" s="439">
        <v>5191.9666666666672</v>
      </c>
      <c r="H85" s="439">
        <v>5770.3666666666668</v>
      </c>
      <c r="I85" s="439">
        <v>5951.8833333333332</v>
      </c>
      <c r="J85" s="439">
        <v>6059.5666666666666</v>
      </c>
      <c r="K85" s="438">
        <v>5844.2</v>
      </c>
      <c r="L85" s="438">
        <v>5555</v>
      </c>
      <c r="M85" s="438">
        <v>0.35727999999999999</v>
      </c>
    </row>
    <row r="86" spans="1:13" s="13" customFormat="1">
      <c r="A86" s="245">
        <v>76</v>
      </c>
      <c r="B86" s="441" t="s">
        <v>317</v>
      </c>
      <c r="C86" s="438">
        <v>820.6</v>
      </c>
      <c r="D86" s="439">
        <v>815.5333333333333</v>
      </c>
      <c r="E86" s="439">
        <v>806.06666666666661</v>
      </c>
      <c r="F86" s="439">
        <v>791.5333333333333</v>
      </c>
      <c r="G86" s="439">
        <v>782.06666666666661</v>
      </c>
      <c r="H86" s="439">
        <v>830.06666666666661</v>
      </c>
      <c r="I86" s="439">
        <v>839.5333333333333</v>
      </c>
      <c r="J86" s="439">
        <v>854.06666666666661</v>
      </c>
      <c r="K86" s="438">
        <v>825</v>
      </c>
      <c r="L86" s="438">
        <v>801</v>
      </c>
      <c r="M86" s="438">
        <v>1.08622</v>
      </c>
    </row>
    <row r="87" spans="1:13" s="13" customFormat="1">
      <c r="A87" s="245">
        <v>77</v>
      </c>
      <c r="B87" s="441" t="s">
        <v>230</v>
      </c>
      <c r="C87" s="438">
        <v>1307.3</v>
      </c>
      <c r="D87" s="439">
        <v>1318.6833333333334</v>
      </c>
      <c r="E87" s="439">
        <v>1285.1166666666668</v>
      </c>
      <c r="F87" s="439">
        <v>1262.9333333333334</v>
      </c>
      <c r="G87" s="439">
        <v>1229.3666666666668</v>
      </c>
      <c r="H87" s="439">
        <v>1340.8666666666668</v>
      </c>
      <c r="I87" s="439">
        <v>1374.4333333333334</v>
      </c>
      <c r="J87" s="439">
        <v>1396.6166666666668</v>
      </c>
      <c r="K87" s="438">
        <v>1352.25</v>
      </c>
      <c r="L87" s="438">
        <v>1296.5</v>
      </c>
      <c r="M87" s="438">
        <v>1.4055800000000001</v>
      </c>
    </row>
    <row r="88" spans="1:13" s="13" customFormat="1">
      <c r="A88" s="245">
        <v>78</v>
      </c>
      <c r="B88" s="441" t="s">
        <v>318</v>
      </c>
      <c r="C88" s="438">
        <v>92.05</v>
      </c>
      <c r="D88" s="439">
        <v>91.916666666666671</v>
      </c>
      <c r="E88" s="439">
        <v>87.433333333333337</v>
      </c>
      <c r="F88" s="439">
        <v>82.816666666666663</v>
      </c>
      <c r="G88" s="439">
        <v>78.333333333333329</v>
      </c>
      <c r="H88" s="439">
        <v>96.533333333333346</v>
      </c>
      <c r="I88" s="439">
        <v>101.01666666666667</v>
      </c>
      <c r="J88" s="439">
        <v>105.63333333333335</v>
      </c>
      <c r="K88" s="438">
        <v>96.4</v>
      </c>
      <c r="L88" s="438">
        <v>87.3</v>
      </c>
      <c r="M88" s="438">
        <v>111.18051</v>
      </c>
    </row>
    <row r="89" spans="1:13" s="13" customFormat="1">
      <c r="A89" s="245">
        <v>79</v>
      </c>
      <c r="B89" s="441" t="s">
        <v>71</v>
      </c>
      <c r="C89" s="438">
        <v>15211.3</v>
      </c>
      <c r="D89" s="439">
        <v>15281.766666666668</v>
      </c>
      <c r="E89" s="439">
        <v>15018.533333333336</v>
      </c>
      <c r="F89" s="439">
        <v>14825.766666666668</v>
      </c>
      <c r="G89" s="439">
        <v>14562.533333333336</v>
      </c>
      <c r="H89" s="439">
        <v>15474.533333333336</v>
      </c>
      <c r="I89" s="439">
        <v>15737.76666666667</v>
      </c>
      <c r="J89" s="439">
        <v>15930.533333333336</v>
      </c>
      <c r="K89" s="438">
        <v>15545</v>
      </c>
      <c r="L89" s="438">
        <v>15089</v>
      </c>
      <c r="M89" s="438">
        <v>0.55027999999999999</v>
      </c>
    </row>
    <row r="90" spans="1:13" s="13" customFormat="1">
      <c r="A90" s="245">
        <v>80</v>
      </c>
      <c r="B90" s="441" t="s">
        <v>319</v>
      </c>
      <c r="C90" s="438">
        <v>275.2</v>
      </c>
      <c r="D90" s="439">
        <v>272.71666666666664</v>
      </c>
      <c r="E90" s="439">
        <v>261.98333333333329</v>
      </c>
      <c r="F90" s="439">
        <v>248.76666666666665</v>
      </c>
      <c r="G90" s="439">
        <v>238.0333333333333</v>
      </c>
      <c r="H90" s="439">
        <v>285.93333333333328</v>
      </c>
      <c r="I90" s="439">
        <v>296.66666666666663</v>
      </c>
      <c r="J90" s="439">
        <v>309.88333333333327</v>
      </c>
      <c r="K90" s="438">
        <v>283.45</v>
      </c>
      <c r="L90" s="438">
        <v>259.5</v>
      </c>
      <c r="M90" s="438">
        <v>4.5174599999999998</v>
      </c>
    </row>
    <row r="91" spans="1:13" s="13" customFormat="1">
      <c r="A91" s="245">
        <v>81</v>
      </c>
      <c r="B91" s="441" t="s">
        <v>74</v>
      </c>
      <c r="C91" s="438">
        <v>3619.2</v>
      </c>
      <c r="D91" s="439">
        <v>3631.0666666666671</v>
      </c>
      <c r="E91" s="439">
        <v>3583.1333333333341</v>
      </c>
      <c r="F91" s="439">
        <v>3547.0666666666671</v>
      </c>
      <c r="G91" s="439">
        <v>3499.1333333333341</v>
      </c>
      <c r="H91" s="439">
        <v>3667.1333333333341</v>
      </c>
      <c r="I91" s="439">
        <v>3715.0666666666675</v>
      </c>
      <c r="J91" s="439">
        <v>3751.1333333333341</v>
      </c>
      <c r="K91" s="438">
        <v>3679</v>
      </c>
      <c r="L91" s="438">
        <v>3595</v>
      </c>
      <c r="M91" s="438">
        <v>7.3180699999999996</v>
      </c>
    </row>
    <row r="92" spans="1:13" s="13" customFormat="1">
      <c r="A92" s="245">
        <v>82</v>
      </c>
      <c r="B92" s="441" t="s">
        <v>320</v>
      </c>
      <c r="C92" s="438">
        <v>720.55</v>
      </c>
      <c r="D92" s="439">
        <v>711.04999999999984</v>
      </c>
      <c r="E92" s="439">
        <v>687.1999999999997</v>
      </c>
      <c r="F92" s="439">
        <v>653.84999999999991</v>
      </c>
      <c r="G92" s="439">
        <v>629.99999999999977</v>
      </c>
      <c r="H92" s="439">
        <v>744.39999999999964</v>
      </c>
      <c r="I92" s="439">
        <v>768.24999999999977</v>
      </c>
      <c r="J92" s="439">
        <v>801.59999999999957</v>
      </c>
      <c r="K92" s="438">
        <v>734.9</v>
      </c>
      <c r="L92" s="438">
        <v>677.7</v>
      </c>
      <c r="M92" s="438">
        <v>8.8493999999999993</v>
      </c>
    </row>
    <row r="93" spans="1:13" s="13" customFormat="1">
      <c r="A93" s="245">
        <v>83</v>
      </c>
      <c r="B93" s="441" t="s">
        <v>321</v>
      </c>
      <c r="C93" s="438">
        <v>341.65</v>
      </c>
      <c r="D93" s="439">
        <v>338.59999999999997</v>
      </c>
      <c r="E93" s="439">
        <v>328.69999999999993</v>
      </c>
      <c r="F93" s="439">
        <v>315.74999999999994</v>
      </c>
      <c r="G93" s="439">
        <v>305.84999999999991</v>
      </c>
      <c r="H93" s="439">
        <v>351.54999999999995</v>
      </c>
      <c r="I93" s="439">
        <v>361.44999999999993</v>
      </c>
      <c r="J93" s="439">
        <v>374.4</v>
      </c>
      <c r="K93" s="438">
        <v>348.5</v>
      </c>
      <c r="L93" s="438">
        <v>325.64999999999998</v>
      </c>
      <c r="M93" s="438">
        <v>9.8588199999999997</v>
      </c>
    </row>
    <row r="94" spans="1:13" s="13" customFormat="1">
      <c r="A94" s="245">
        <v>84</v>
      </c>
      <c r="B94" s="441" t="s">
        <v>80</v>
      </c>
      <c r="C94" s="438">
        <v>764.5</v>
      </c>
      <c r="D94" s="439">
        <v>770.16666666666663</v>
      </c>
      <c r="E94" s="439">
        <v>750.43333333333328</v>
      </c>
      <c r="F94" s="439">
        <v>736.36666666666667</v>
      </c>
      <c r="G94" s="439">
        <v>716.63333333333333</v>
      </c>
      <c r="H94" s="439">
        <v>784.23333333333323</v>
      </c>
      <c r="I94" s="439">
        <v>803.96666666666658</v>
      </c>
      <c r="J94" s="439">
        <v>818.03333333333319</v>
      </c>
      <c r="K94" s="438">
        <v>789.9</v>
      </c>
      <c r="L94" s="438">
        <v>756.1</v>
      </c>
      <c r="M94" s="438">
        <v>12.256589999999999</v>
      </c>
    </row>
    <row r="95" spans="1:13" s="13" customFormat="1">
      <c r="A95" s="245">
        <v>85</v>
      </c>
      <c r="B95" s="441" t="s">
        <v>322</v>
      </c>
      <c r="C95" s="438">
        <v>2564.85</v>
      </c>
      <c r="D95" s="439">
        <v>2541.2833333333333</v>
      </c>
      <c r="E95" s="439">
        <v>2484.5666666666666</v>
      </c>
      <c r="F95" s="439">
        <v>2404.2833333333333</v>
      </c>
      <c r="G95" s="439">
        <v>2347.5666666666666</v>
      </c>
      <c r="H95" s="439">
        <v>2621.5666666666666</v>
      </c>
      <c r="I95" s="439">
        <v>2678.2833333333328</v>
      </c>
      <c r="J95" s="439">
        <v>2758.5666666666666</v>
      </c>
      <c r="K95" s="438">
        <v>2598</v>
      </c>
      <c r="L95" s="438">
        <v>2461</v>
      </c>
      <c r="M95" s="438">
        <v>1.47163</v>
      </c>
    </row>
    <row r="96" spans="1:13" s="13" customFormat="1">
      <c r="A96" s="245">
        <v>86</v>
      </c>
      <c r="B96" s="441" t="s">
        <v>783</v>
      </c>
      <c r="C96" s="438">
        <v>317.85000000000002</v>
      </c>
      <c r="D96" s="439">
        <v>315.5</v>
      </c>
      <c r="E96" s="439">
        <v>308.35000000000002</v>
      </c>
      <c r="F96" s="439">
        <v>298.85000000000002</v>
      </c>
      <c r="G96" s="439">
        <v>291.70000000000005</v>
      </c>
      <c r="H96" s="439">
        <v>325</v>
      </c>
      <c r="I96" s="439">
        <v>332.15</v>
      </c>
      <c r="J96" s="439">
        <v>341.65</v>
      </c>
      <c r="K96" s="438">
        <v>322.64999999999998</v>
      </c>
      <c r="L96" s="438">
        <v>306</v>
      </c>
      <c r="M96" s="438">
        <v>2.0517099999999999</v>
      </c>
    </row>
    <row r="97" spans="1:13" s="13" customFormat="1">
      <c r="A97" s="245">
        <v>87</v>
      </c>
      <c r="B97" s="441" t="s">
        <v>75</v>
      </c>
      <c r="C97" s="438">
        <v>620.4</v>
      </c>
      <c r="D97" s="439">
        <v>616.73333333333323</v>
      </c>
      <c r="E97" s="439">
        <v>607.26666666666642</v>
      </c>
      <c r="F97" s="439">
        <v>594.13333333333321</v>
      </c>
      <c r="G97" s="439">
        <v>584.6666666666664</v>
      </c>
      <c r="H97" s="439">
        <v>629.86666666666645</v>
      </c>
      <c r="I97" s="439">
        <v>639.33333333333337</v>
      </c>
      <c r="J97" s="439">
        <v>652.46666666666647</v>
      </c>
      <c r="K97" s="438">
        <v>626.20000000000005</v>
      </c>
      <c r="L97" s="438">
        <v>603.6</v>
      </c>
      <c r="M97" s="438">
        <v>52.188879999999997</v>
      </c>
    </row>
    <row r="98" spans="1:13" s="13" customFormat="1">
      <c r="A98" s="245">
        <v>88</v>
      </c>
      <c r="B98" s="441" t="s">
        <v>323</v>
      </c>
      <c r="C98" s="438">
        <v>513.35</v>
      </c>
      <c r="D98" s="439">
        <v>511.2166666666667</v>
      </c>
      <c r="E98" s="439">
        <v>503.63333333333344</v>
      </c>
      <c r="F98" s="439">
        <v>493.91666666666674</v>
      </c>
      <c r="G98" s="439">
        <v>486.33333333333348</v>
      </c>
      <c r="H98" s="439">
        <v>520.93333333333339</v>
      </c>
      <c r="I98" s="439">
        <v>528.51666666666665</v>
      </c>
      <c r="J98" s="439">
        <v>538.23333333333335</v>
      </c>
      <c r="K98" s="438">
        <v>518.79999999999995</v>
      </c>
      <c r="L98" s="438">
        <v>501.5</v>
      </c>
      <c r="M98" s="438">
        <v>9.9385700000000003</v>
      </c>
    </row>
    <row r="99" spans="1:13" s="13" customFormat="1">
      <c r="A99" s="245">
        <v>89</v>
      </c>
      <c r="B99" s="441" t="s">
        <v>76</v>
      </c>
      <c r="C99" s="438">
        <v>147.4</v>
      </c>
      <c r="D99" s="439">
        <v>147.25</v>
      </c>
      <c r="E99" s="439">
        <v>141.6</v>
      </c>
      <c r="F99" s="439">
        <v>135.79999999999998</v>
      </c>
      <c r="G99" s="439">
        <v>130.14999999999998</v>
      </c>
      <c r="H99" s="439">
        <v>153.05000000000001</v>
      </c>
      <c r="I99" s="439">
        <v>158.69999999999999</v>
      </c>
      <c r="J99" s="439">
        <v>164.50000000000003</v>
      </c>
      <c r="K99" s="438">
        <v>152.9</v>
      </c>
      <c r="L99" s="438">
        <v>141.44999999999999</v>
      </c>
      <c r="M99" s="438">
        <v>190.30439999999999</v>
      </c>
    </row>
    <row r="100" spans="1:13" s="13" customFormat="1">
      <c r="A100" s="245">
        <v>90</v>
      </c>
      <c r="B100" s="441" t="s">
        <v>324</v>
      </c>
      <c r="C100" s="438">
        <v>653.20000000000005</v>
      </c>
      <c r="D100" s="439">
        <v>649.83333333333337</v>
      </c>
      <c r="E100" s="439">
        <v>625.01666666666677</v>
      </c>
      <c r="F100" s="439">
        <v>596.83333333333337</v>
      </c>
      <c r="G100" s="439">
        <v>572.01666666666677</v>
      </c>
      <c r="H100" s="439">
        <v>678.01666666666677</v>
      </c>
      <c r="I100" s="439">
        <v>702.83333333333337</v>
      </c>
      <c r="J100" s="439">
        <v>731.01666666666677</v>
      </c>
      <c r="K100" s="438">
        <v>674.65</v>
      </c>
      <c r="L100" s="438">
        <v>621.65</v>
      </c>
      <c r="M100" s="438">
        <v>2.9578600000000002</v>
      </c>
    </row>
    <row r="101" spans="1:13">
      <c r="A101" s="245">
        <v>91</v>
      </c>
      <c r="B101" s="441" t="s">
        <v>325</v>
      </c>
      <c r="C101" s="438">
        <v>530.75</v>
      </c>
      <c r="D101" s="439">
        <v>530.41666666666663</v>
      </c>
      <c r="E101" s="439">
        <v>527.33333333333326</v>
      </c>
      <c r="F101" s="439">
        <v>523.91666666666663</v>
      </c>
      <c r="G101" s="439">
        <v>520.83333333333326</v>
      </c>
      <c r="H101" s="439">
        <v>533.83333333333326</v>
      </c>
      <c r="I101" s="439">
        <v>536.91666666666652</v>
      </c>
      <c r="J101" s="439">
        <v>540.33333333333326</v>
      </c>
      <c r="K101" s="438">
        <v>533.5</v>
      </c>
      <c r="L101" s="438">
        <v>527</v>
      </c>
      <c r="M101" s="438">
        <v>1.3363100000000001</v>
      </c>
    </row>
    <row r="102" spans="1:13">
      <c r="A102" s="245">
        <v>92</v>
      </c>
      <c r="B102" s="441" t="s">
        <v>326</v>
      </c>
      <c r="C102" s="438">
        <v>593.20000000000005</v>
      </c>
      <c r="D102" s="439">
        <v>589.36666666666667</v>
      </c>
      <c r="E102" s="439">
        <v>581.43333333333339</v>
      </c>
      <c r="F102" s="439">
        <v>569.66666666666674</v>
      </c>
      <c r="G102" s="439">
        <v>561.73333333333346</v>
      </c>
      <c r="H102" s="439">
        <v>601.13333333333333</v>
      </c>
      <c r="I102" s="439">
        <v>609.06666666666649</v>
      </c>
      <c r="J102" s="439">
        <v>620.83333333333326</v>
      </c>
      <c r="K102" s="438">
        <v>597.29999999999995</v>
      </c>
      <c r="L102" s="438">
        <v>577.6</v>
      </c>
      <c r="M102" s="438">
        <v>2.4161700000000002</v>
      </c>
    </row>
    <row r="103" spans="1:13">
      <c r="A103" s="245">
        <v>93</v>
      </c>
      <c r="B103" s="441" t="s">
        <v>77</v>
      </c>
      <c r="C103" s="438">
        <v>147.19999999999999</v>
      </c>
      <c r="D103" s="439">
        <v>145.88333333333333</v>
      </c>
      <c r="E103" s="439">
        <v>142.31666666666666</v>
      </c>
      <c r="F103" s="439">
        <v>137.43333333333334</v>
      </c>
      <c r="G103" s="439">
        <v>133.86666666666667</v>
      </c>
      <c r="H103" s="439">
        <v>150.76666666666665</v>
      </c>
      <c r="I103" s="439">
        <v>154.33333333333331</v>
      </c>
      <c r="J103" s="439">
        <v>159.21666666666664</v>
      </c>
      <c r="K103" s="438">
        <v>149.44999999999999</v>
      </c>
      <c r="L103" s="438">
        <v>141</v>
      </c>
      <c r="M103" s="438">
        <v>16.1419</v>
      </c>
    </row>
    <row r="104" spans="1:13">
      <c r="A104" s="245">
        <v>94</v>
      </c>
      <c r="B104" s="441" t="s">
        <v>327</v>
      </c>
      <c r="C104" s="438">
        <v>1359.15</v>
      </c>
      <c r="D104" s="439">
        <v>1353.1833333333334</v>
      </c>
      <c r="E104" s="439">
        <v>1317.5166666666669</v>
      </c>
      <c r="F104" s="439">
        <v>1275.8833333333334</v>
      </c>
      <c r="G104" s="439">
        <v>1240.2166666666669</v>
      </c>
      <c r="H104" s="439">
        <v>1394.8166666666668</v>
      </c>
      <c r="I104" s="439">
        <v>1430.4833333333333</v>
      </c>
      <c r="J104" s="439">
        <v>1472.1166666666668</v>
      </c>
      <c r="K104" s="438">
        <v>1388.85</v>
      </c>
      <c r="L104" s="438">
        <v>1311.55</v>
      </c>
      <c r="M104" s="438">
        <v>2.73631</v>
      </c>
    </row>
    <row r="105" spans="1:13">
      <c r="A105" s="245">
        <v>95</v>
      </c>
      <c r="B105" s="441" t="s">
        <v>328</v>
      </c>
      <c r="C105" s="438">
        <v>20.2</v>
      </c>
      <c r="D105" s="439">
        <v>20.216666666666669</v>
      </c>
      <c r="E105" s="439">
        <v>19.433333333333337</v>
      </c>
      <c r="F105" s="439">
        <v>18.666666666666668</v>
      </c>
      <c r="G105" s="439">
        <v>17.883333333333336</v>
      </c>
      <c r="H105" s="439">
        <v>20.983333333333338</v>
      </c>
      <c r="I105" s="439">
        <v>21.766666666666669</v>
      </c>
      <c r="J105" s="439">
        <v>22.533333333333339</v>
      </c>
      <c r="K105" s="438">
        <v>21</v>
      </c>
      <c r="L105" s="438">
        <v>19.45</v>
      </c>
      <c r="M105" s="438">
        <v>77.85736</v>
      </c>
    </row>
    <row r="106" spans="1:13">
      <c r="A106" s="245">
        <v>96</v>
      </c>
      <c r="B106" s="441" t="s">
        <v>329</v>
      </c>
      <c r="C106" s="438">
        <v>984.9</v>
      </c>
      <c r="D106" s="439">
        <v>977.98333333333323</v>
      </c>
      <c r="E106" s="439">
        <v>956.96666666666647</v>
      </c>
      <c r="F106" s="439">
        <v>929.03333333333319</v>
      </c>
      <c r="G106" s="439">
        <v>908.01666666666642</v>
      </c>
      <c r="H106" s="439">
        <v>1005.9166666666665</v>
      </c>
      <c r="I106" s="439">
        <v>1026.9333333333332</v>
      </c>
      <c r="J106" s="439">
        <v>1054.8666666666666</v>
      </c>
      <c r="K106" s="438">
        <v>999</v>
      </c>
      <c r="L106" s="438">
        <v>950.05</v>
      </c>
      <c r="M106" s="438">
        <v>7.8465499999999997</v>
      </c>
    </row>
    <row r="107" spans="1:13">
      <c r="A107" s="245">
        <v>97</v>
      </c>
      <c r="B107" s="441" t="s">
        <v>330</v>
      </c>
      <c r="C107" s="438">
        <v>414.05</v>
      </c>
      <c r="D107" s="439">
        <v>413.34999999999997</v>
      </c>
      <c r="E107" s="439">
        <v>408.69999999999993</v>
      </c>
      <c r="F107" s="439">
        <v>403.34999999999997</v>
      </c>
      <c r="G107" s="439">
        <v>398.69999999999993</v>
      </c>
      <c r="H107" s="439">
        <v>418.69999999999993</v>
      </c>
      <c r="I107" s="439">
        <v>423.34999999999991</v>
      </c>
      <c r="J107" s="439">
        <v>428.69999999999993</v>
      </c>
      <c r="K107" s="438">
        <v>418</v>
      </c>
      <c r="L107" s="438">
        <v>408</v>
      </c>
      <c r="M107" s="438">
        <v>2.5720900000000002</v>
      </c>
    </row>
    <row r="108" spans="1:13">
      <c r="A108" s="245">
        <v>98</v>
      </c>
      <c r="B108" s="441" t="s">
        <v>79</v>
      </c>
      <c r="C108" s="438">
        <v>566.15</v>
      </c>
      <c r="D108" s="439">
        <v>562.58333333333337</v>
      </c>
      <c r="E108" s="439">
        <v>548.7166666666667</v>
      </c>
      <c r="F108" s="439">
        <v>531.2833333333333</v>
      </c>
      <c r="G108" s="439">
        <v>517.41666666666663</v>
      </c>
      <c r="H108" s="439">
        <v>580.01666666666677</v>
      </c>
      <c r="I108" s="439">
        <v>593.88333333333333</v>
      </c>
      <c r="J108" s="439">
        <v>611.31666666666683</v>
      </c>
      <c r="K108" s="438">
        <v>576.45000000000005</v>
      </c>
      <c r="L108" s="438">
        <v>545.15</v>
      </c>
      <c r="M108" s="438">
        <v>5.6008800000000001</v>
      </c>
    </row>
    <row r="109" spans="1:13">
      <c r="A109" s="245">
        <v>99</v>
      </c>
      <c r="B109" s="441" t="s">
        <v>331</v>
      </c>
      <c r="C109" s="438">
        <v>4315.05</v>
      </c>
      <c r="D109" s="439">
        <v>4329.0166666666664</v>
      </c>
      <c r="E109" s="439">
        <v>4236.0333333333328</v>
      </c>
      <c r="F109" s="439">
        <v>4157.0166666666664</v>
      </c>
      <c r="G109" s="439">
        <v>4064.0333333333328</v>
      </c>
      <c r="H109" s="439">
        <v>4408.0333333333328</v>
      </c>
      <c r="I109" s="439">
        <v>4501.0166666666664</v>
      </c>
      <c r="J109" s="439">
        <v>4580.0333333333328</v>
      </c>
      <c r="K109" s="438">
        <v>4422</v>
      </c>
      <c r="L109" s="438">
        <v>4250</v>
      </c>
      <c r="M109" s="438">
        <v>0.10241</v>
      </c>
    </row>
    <row r="110" spans="1:13">
      <c r="A110" s="245">
        <v>100</v>
      </c>
      <c r="B110" s="441" t="s">
        <v>332</v>
      </c>
      <c r="C110" s="438">
        <v>179.15</v>
      </c>
      <c r="D110" s="439">
        <v>178.71666666666667</v>
      </c>
      <c r="E110" s="439">
        <v>173.68333333333334</v>
      </c>
      <c r="F110" s="439">
        <v>168.21666666666667</v>
      </c>
      <c r="G110" s="439">
        <v>163.18333333333334</v>
      </c>
      <c r="H110" s="439">
        <v>184.18333333333334</v>
      </c>
      <c r="I110" s="439">
        <v>189.2166666666667</v>
      </c>
      <c r="J110" s="439">
        <v>194.68333333333334</v>
      </c>
      <c r="K110" s="438">
        <v>183.75</v>
      </c>
      <c r="L110" s="438">
        <v>173.25</v>
      </c>
      <c r="M110" s="438">
        <v>1.7972300000000001</v>
      </c>
    </row>
    <row r="111" spans="1:13">
      <c r="A111" s="245">
        <v>101</v>
      </c>
      <c r="B111" s="441" t="s">
        <v>333</v>
      </c>
      <c r="C111" s="438">
        <v>311</v>
      </c>
      <c r="D111" s="439">
        <v>305.4666666666667</v>
      </c>
      <c r="E111" s="439">
        <v>296.73333333333341</v>
      </c>
      <c r="F111" s="439">
        <v>282.4666666666667</v>
      </c>
      <c r="G111" s="439">
        <v>273.73333333333341</v>
      </c>
      <c r="H111" s="439">
        <v>319.73333333333341</v>
      </c>
      <c r="I111" s="439">
        <v>328.46666666666675</v>
      </c>
      <c r="J111" s="439">
        <v>342.73333333333341</v>
      </c>
      <c r="K111" s="438">
        <v>314.2</v>
      </c>
      <c r="L111" s="438">
        <v>291.2</v>
      </c>
      <c r="M111" s="438">
        <v>41.046109999999999</v>
      </c>
    </row>
    <row r="112" spans="1:13">
      <c r="A112" s="245">
        <v>102</v>
      </c>
      <c r="B112" s="441" t="s">
        <v>334</v>
      </c>
      <c r="C112" s="438">
        <v>130.05000000000001</v>
      </c>
      <c r="D112" s="439">
        <v>128.96666666666667</v>
      </c>
      <c r="E112" s="439">
        <v>125.38333333333333</v>
      </c>
      <c r="F112" s="439">
        <v>120.71666666666665</v>
      </c>
      <c r="G112" s="439">
        <v>117.13333333333331</v>
      </c>
      <c r="H112" s="439">
        <v>133.63333333333333</v>
      </c>
      <c r="I112" s="439">
        <v>137.21666666666664</v>
      </c>
      <c r="J112" s="439">
        <v>141.88333333333335</v>
      </c>
      <c r="K112" s="438">
        <v>132.55000000000001</v>
      </c>
      <c r="L112" s="438">
        <v>124.3</v>
      </c>
      <c r="M112" s="438">
        <v>8.2882099999999994</v>
      </c>
    </row>
    <row r="113" spans="1:13">
      <c r="A113" s="245">
        <v>103</v>
      </c>
      <c r="B113" s="441" t="s">
        <v>335</v>
      </c>
      <c r="C113" s="438">
        <v>616.1</v>
      </c>
      <c r="D113" s="439">
        <v>622.94999999999993</v>
      </c>
      <c r="E113" s="439">
        <v>599.14999999999986</v>
      </c>
      <c r="F113" s="439">
        <v>582.19999999999993</v>
      </c>
      <c r="G113" s="439">
        <v>558.39999999999986</v>
      </c>
      <c r="H113" s="439">
        <v>639.89999999999986</v>
      </c>
      <c r="I113" s="439">
        <v>663.69999999999982</v>
      </c>
      <c r="J113" s="439">
        <v>680.64999999999986</v>
      </c>
      <c r="K113" s="438">
        <v>646.75</v>
      </c>
      <c r="L113" s="438">
        <v>606</v>
      </c>
      <c r="M113" s="438">
        <v>4.0890399999999998</v>
      </c>
    </row>
    <row r="114" spans="1:13">
      <c r="A114" s="245">
        <v>104</v>
      </c>
      <c r="B114" s="441" t="s">
        <v>81</v>
      </c>
      <c r="C114" s="438">
        <v>538.5</v>
      </c>
      <c r="D114" s="439">
        <v>536.91666666666663</v>
      </c>
      <c r="E114" s="439">
        <v>519.58333333333326</v>
      </c>
      <c r="F114" s="439">
        <v>500.66666666666663</v>
      </c>
      <c r="G114" s="439">
        <v>483.33333333333326</v>
      </c>
      <c r="H114" s="439">
        <v>555.83333333333326</v>
      </c>
      <c r="I114" s="439">
        <v>573.16666666666652</v>
      </c>
      <c r="J114" s="439">
        <v>592.08333333333326</v>
      </c>
      <c r="K114" s="438">
        <v>554.25</v>
      </c>
      <c r="L114" s="438">
        <v>518</v>
      </c>
      <c r="M114" s="438">
        <v>55.049149999999997</v>
      </c>
    </row>
    <row r="115" spans="1:13">
      <c r="A115" s="245">
        <v>105</v>
      </c>
      <c r="B115" s="441" t="s">
        <v>82</v>
      </c>
      <c r="C115" s="438">
        <v>960.9</v>
      </c>
      <c r="D115" s="439">
        <v>957.9666666666667</v>
      </c>
      <c r="E115" s="439">
        <v>948.28333333333342</v>
      </c>
      <c r="F115" s="439">
        <v>935.66666666666674</v>
      </c>
      <c r="G115" s="439">
        <v>925.98333333333346</v>
      </c>
      <c r="H115" s="439">
        <v>970.58333333333337</v>
      </c>
      <c r="I115" s="439">
        <v>980.26666666666677</v>
      </c>
      <c r="J115" s="439">
        <v>992.88333333333333</v>
      </c>
      <c r="K115" s="438">
        <v>967.65</v>
      </c>
      <c r="L115" s="438">
        <v>945.35</v>
      </c>
      <c r="M115" s="438">
        <v>49.782879999999999</v>
      </c>
    </row>
    <row r="116" spans="1:13">
      <c r="A116" s="245">
        <v>106</v>
      </c>
      <c r="B116" s="441" t="s">
        <v>231</v>
      </c>
      <c r="C116" s="438">
        <v>164.3</v>
      </c>
      <c r="D116" s="439">
        <v>164.03333333333333</v>
      </c>
      <c r="E116" s="439">
        <v>161.26666666666665</v>
      </c>
      <c r="F116" s="439">
        <v>158.23333333333332</v>
      </c>
      <c r="G116" s="439">
        <v>155.46666666666664</v>
      </c>
      <c r="H116" s="439">
        <v>167.06666666666666</v>
      </c>
      <c r="I116" s="439">
        <v>169.83333333333337</v>
      </c>
      <c r="J116" s="439">
        <v>172.86666666666667</v>
      </c>
      <c r="K116" s="438">
        <v>166.8</v>
      </c>
      <c r="L116" s="438">
        <v>161</v>
      </c>
      <c r="M116" s="438">
        <v>23.189920000000001</v>
      </c>
    </row>
    <row r="117" spans="1:13">
      <c r="A117" s="245">
        <v>107</v>
      </c>
      <c r="B117" s="441" t="s">
        <v>83</v>
      </c>
      <c r="C117" s="438">
        <v>146.4</v>
      </c>
      <c r="D117" s="439">
        <v>148.43333333333337</v>
      </c>
      <c r="E117" s="439">
        <v>143.06666666666672</v>
      </c>
      <c r="F117" s="439">
        <v>139.73333333333335</v>
      </c>
      <c r="G117" s="439">
        <v>134.3666666666667</v>
      </c>
      <c r="H117" s="439">
        <v>151.76666666666674</v>
      </c>
      <c r="I117" s="439">
        <v>157.13333333333335</v>
      </c>
      <c r="J117" s="439">
        <v>160.46666666666675</v>
      </c>
      <c r="K117" s="438">
        <v>153.80000000000001</v>
      </c>
      <c r="L117" s="438">
        <v>145.1</v>
      </c>
      <c r="M117" s="438">
        <v>248.23176000000001</v>
      </c>
    </row>
    <row r="118" spans="1:13">
      <c r="A118" s="245">
        <v>108</v>
      </c>
      <c r="B118" s="441" t="s">
        <v>336</v>
      </c>
      <c r="C118" s="438">
        <v>410.2</v>
      </c>
      <c r="D118" s="439">
        <v>411.66666666666669</v>
      </c>
      <c r="E118" s="439">
        <v>400.78333333333336</v>
      </c>
      <c r="F118" s="439">
        <v>391.36666666666667</v>
      </c>
      <c r="G118" s="439">
        <v>380.48333333333335</v>
      </c>
      <c r="H118" s="439">
        <v>421.08333333333337</v>
      </c>
      <c r="I118" s="439">
        <v>431.9666666666667</v>
      </c>
      <c r="J118" s="439">
        <v>441.38333333333338</v>
      </c>
      <c r="K118" s="438">
        <v>422.55</v>
      </c>
      <c r="L118" s="438">
        <v>402.25</v>
      </c>
      <c r="M118" s="438">
        <v>6.9167899999999998</v>
      </c>
    </row>
    <row r="119" spans="1:13">
      <c r="A119" s="245">
        <v>109</v>
      </c>
      <c r="B119" s="441" t="s">
        <v>820</v>
      </c>
      <c r="C119" s="438">
        <v>3971.05</v>
      </c>
      <c r="D119" s="439">
        <v>3963.2999999999997</v>
      </c>
      <c r="E119" s="439">
        <v>3877.7499999999995</v>
      </c>
      <c r="F119" s="439">
        <v>3784.45</v>
      </c>
      <c r="G119" s="439">
        <v>3698.8999999999996</v>
      </c>
      <c r="H119" s="439">
        <v>4056.5999999999995</v>
      </c>
      <c r="I119" s="439">
        <v>4142.1499999999996</v>
      </c>
      <c r="J119" s="439">
        <v>4235.4499999999989</v>
      </c>
      <c r="K119" s="438">
        <v>4048.85</v>
      </c>
      <c r="L119" s="438">
        <v>3870</v>
      </c>
      <c r="M119" s="438">
        <v>4.1247499999999997</v>
      </c>
    </row>
    <row r="120" spans="1:13">
      <c r="A120" s="245">
        <v>110</v>
      </c>
      <c r="B120" s="441" t="s">
        <v>84</v>
      </c>
      <c r="C120" s="438">
        <v>1689.85</v>
      </c>
      <c r="D120" s="439">
        <v>1699.2833333333335</v>
      </c>
      <c r="E120" s="439">
        <v>1670.5666666666671</v>
      </c>
      <c r="F120" s="439">
        <v>1651.2833333333335</v>
      </c>
      <c r="G120" s="439">
        <v>1622.5666666666671</v>
      </c>
      <c r="H120" s="439">
        <v>1718.5666666666671</v>
      </c>
      <c r="I120" s="439">
        <v>1747.2833333333338</v>
      </c>
      <c r="J120" s="439">
        <v>1766.5666666666671</v>
      </c>
      <c r="K120" s="438">
        <v>1728</v>
      </c>
      <c r="L120" s="438">
        <v>1680</v>
      </c>
      <c r="M120" s="438">
        <v>8.5599900000000009</v>
      </c>
    </row>
    <row r="121" spans="1:13">
      <c r="A121" s="245">
        <v>111</v>
      </c>
      <c r="B121" s="441" t="s">
        <v>85</v>
      </c>
      <c r="C121" s="438">
        <v>688.35</v>
      </c>
      <c r="D121" s="439">
        <v>683.0333333333333</v>
      </c>
      <c r="E121" s="439">
        <v>674.31666666666661</v>
      </c>
      <c r="F121" s="439">
        <v>660.2833333333333</v>
      </c>
      <c r="G121" s="439">
        <v>651.56666666666661</v>
      </c>
      <c r="H121" s="439">
        <v>697.06666666666661</v>
      </c>
      <c r="I121" s="439">
        <v>705.7833333333333</v>
      </c>
      <c r="J121" s="439">
        <v>719.81666666666661</v>
      </c>
      <c r="K121" s="438">
        <v>691.75</v>
      </c>
      <c r="L121" s="438">
        <v>669</v>
      </c>
      <c r="M121" s="438">
        <v>36.416820000000001</v>
      </c>
    </row>
    <row r="122" spans="1:13">
      <c r="A122" s="245">
        <v>112</v>
      </c>
      <c r="B122" s="441" t="s">
        <v>232</v>
      </c>
      <c r="C122" s="438">
        <v>877.3</v>
      </c>
      <c r="D122" s="439">
        <v>875.51666666666677</v>
      </c>
      <c r="E122" s="439">
        <v>854.03333333333353</v>
      </c>
      <c r="F122" s="439">
        <v>830.76666666666677</v>
      </c>
      <c r="G122" s="439">
        <v>809.28333333333353</v>
      </c>
      <c r="H122" s="439">
        <v>898.78333333333353</v>
      </c>
      <c r="I122" s="439">
        <v>920.26666666666688</v>
      </c>
      <c r="J122" s="439">
        <v>943.53333333333353</v>
      </c>
      <c r="K122" s="438">
        <v>897</v>
      </c>
      <c r="L122" s="438">
        <v>852.25</v>
      </c>
      <c r="M122" s="438">
        <v>6.3648400000000001</v>
      </c>
    </row>
    <row r="123" spans="1:13">
      <c r="A123" s="245">
        <v>113</v>
      </c>
      <c r="B123" s="441" t="s">
        <v>337</v>
      </c>
      <c r="C123" s="438">
        <v>744.55</v>
      </c>
      <c r="D123" s="439">
        <v>750.26666666666677</v>
      </c>
      <c r="E123" s="439">
        <v>721.28333333333353</v>
      </c>
      <c r="F123" s="439">
        <v>698.01666666666677</v>
      </c>
      <c r="G123" s="439">
        <v>669.03333333333353</v>
      </c>
      <c r="H123" s="439">
        <v>773.53333333333353</v>
      </c>
      <c r="I123" s="439">
        <v>802.51666666666688</v>
      </c>
      <c r="J123" s="439">
        <v>825.78333333333353</v>
      </c>
      <c r="K123" s="438">
        <v>779.25</v>
      </c>
      <c r="L123" s="438">
        <v>727</v>
      </c>
      <c r="M123" s="438">
        <v>3.5674399999999999</v>
      </c>
    </row>
    <row r="124" spans="1:13">
      <c r="A124" s="245">
        <v>114</v>
      </c>
      <c r="B124" s="441" t="s">
        <v>233</v>
      </c>
      <c r="C124" s="438">
        <v>421.2</v>
      </c>
      <c r="D124" s="439">
        <v>421.9666666666667</v>
      </c>
      <c r="E124" s="439">
        <v>414.43333333333339</v>
      </c>
      <c r="F124" s="439">
        <v>407.66666666666669</v>
      </c>
      <c r="G124" s="439">
        <v>400.13333333333338</v>
      </c>
      <c r="H124" s="439">
        <v>428.73333333333341</v>
      </c>
      <c r="I124" s="439">
        <v>436.26666666666671</v>
      </c>
      <c r="J124" s="439">
        <v>443.03333333333342</v>
      </c>
      <c r="K124" s="438">
        <v>429.5</v>
      </c>
      <c r="L124" s="438">
        <v>415.2</v>
      </c>
      <c r="M124" s="438">
        <v>14.81724</v>
      </c>
    </row>
    <row r="125" spans="1:13">
      <c r="A125" s="245">
        <v>115</v>
      </c>
      <c r="B125" s="441" t="s">
        <v>86</v>
      </c>
      <c r="C125" s="438">
        <v>833.05</v>
      </c>
      <c r="D125" s="439">
        <v>832.01666666666677</v>
      </c>
      <c r="E125" s="439">
        <v>819.03333333333353</v>
      </c>
      <c r="F125" s="439">
        <v>805.01666666666677</v>
      </c>
      <c r="G125" s="439">
        <v>792.03333333333353</v>
      </c>
      <c r="H125" s="439">
        <v>846.03333333333353</v>
      </c>
      <c r="I125" s="439">
        <v>859.01666666666688</v>
      </c>
      <c r="J125" s="439">
        <v>873.03333333333353</v>
      </c>
      <c r="K125" s="438">
        <v>845</v>
      </c>
      <c r="L125" s="438">
        <v>818</v>
      </c>
      <c r="M125" s="438">
        <v>10.79697</v>
      </c>
    </row>
    <row r="126" spans="1:13">
      <c r="A126" s="245">
        <v>116</v>
      </c>
      <c r="B126" s="441" t="s">
        <v>338</v>
      </c>
      <c r="C126" s="438">
        <v>862.1</v>
      </c>
      <c r="D126" s="439">
        <v>854.46666666666658</v>
      </c>
      <c r="E126" s="439">
        <v>822.68333333333317</v>
      </c>
      <c r="F126" s="439">
        <v>783.26666666666654</v>
      </c>
      <c r="G126" s="439">
        <v>751.48333333333312</v>
      </c>
      <c r="H126" s="439">
        <v>893.88333333333321</v>
      </c>
      <c r="I126" s="439">
        <v>925.66666666666674</v>
      </c>
      <c r="J126" s="439">
        <v>965.08333333333326</v>
      </c>
      <c r="K126" s="438">
        <v>886.25</v>
      </c>
      <c r="L126" s="438">
        <v>815.05</v>
      </c>
      <c r="M126" s="438">
        <v>2.8189799999999998</v>
      </c>
    </row>
    <row r="127" spans="1:13">
      <c r="A127" s="245">
        <v>117</v>
      </c>
      <c r="B127" s="441" t="s">
        <v>339</v>
      </c>
      <c r="C127" s="438">
        <v>107.75</v>
      </c>
      <c r="D127" s="439">
        <v>108.89999999999999</v>
      </c>
      <c r="E127" s="439">
        <v>102.84999999999998</v>
      </c>
      <c r="F127" s="439">
        <v>97.949999999999989</v>
      </c>
      <c r="G127" s="439">
        <v>91.899999999999977</v>
      </c>
      <c r="H127" s="439">
        <v>113.79999999999998</v>
      </c>
      <c r="I127" s="439">
        <v>119.85</v>
      </c>
      <c r="J127" s="439">
        <v>124.74999999999999</v>
      </c>
      <c r="K127" s="438">
        <v>114.95</v>
      </c>
      <c r="L127" s="438">
        <v>104</v>
      </c>
      <c r="M127" s="438">
        <v>12.80218</v>
      </c>
    </row>
    <row r="128" spans="1:13">
      <c r="A128" s="245">
        <v>118</v>
      </c>
      <c r="B128" s="441" t="s">
        <v>340</v>
      </c>
      <c r="C128" s="438">
        <v>108.25</v>
      </c>
      <c r="D128" s="439">
        <v>108.81666666666666</v>
      </c>
      <c r="E128" s="439">
        <v>105.43333333333332</v>
      </c>
      <c r="F128" s="439">
        <v>102.61666666666666</v>
      </c>
      <c r="G128" s="439">
        <v>99.23333333333332</v>
      </c>
      <c r="H128" s="439">
        <v>111.63333333333333</v>
      </c>
      <c r="I128" s="439">
        <v>115.01666666666665</v>
      </c>
      <c r="J128" s="439">
        <v>117.83333333333333</v>
      </c>
      <c r="K128" s="438">
        <v>112.2</v>
      </c>
      <c r="L128" s="438">
        <v>106</v>
      </c>
      <c r="M128" s="438">
        <v>20.125450000000001</v>
      </c>
    </row>
    <row r="129" spans="1:13">
      <c r="A129" s="245">
        <v>119</v>
      </c>
      <c r="B129" s="441" t="s">
        <v>341</v>
      </c>
      <c r="C129" s="438">
        <v>728</v>
      </c>
      <c r="D129" s="439">
        <v>727.08333333333337</v>
      </c>
      <c r="E129" s="439">
        <v>704.16666666666674</v>
      </c>
      <c r="F129" s="439">
        <v>680.33333333333337</v>
      </c>
      <c r="G129" s="439">
        <v>657.41666666666674</v>
      </c>
      <c r="H129" s="439">
        <v>750.91666666666674</v>
      </c>
      <c r="I129" s="439">
        <v>773.83333333333348</v>
      </c>
      <c r="J129" s="439">
        <v>797.66666666666674</v>
      </c>
      <c r="K129" s="438">
        <v>750</v>
      </c>
      <c r="L129" s="438">
        <v>703.25</v>
      </c>
      <c r="M129" s="438">
        <v>2.1609500000000001</v>
      </c>
    </row>
    <row r="130" spans="1:13">
      <c r="A130" s="245">
        <v>120</v>
      </c>
      <c r="B130" s="441" t="s">
        <v>92</v>
      </c>
      <c r="C130" s="438">
        <v>294.85000000000002</v>
      </c>
      <c r="D130" s="439">
        <v>292.16666666666669</v>
      </c>
      <c r="E130" s="439">
        <v>285.18333333333339</v>
      </c>
      <c r="F130" s="439">
        <v>275.51666666666671</v>
      </c>
      <c r="G130" s="439">
        <v>268.53333333333342</v>
      </c>
      <c r="H130" s="439">
        <v>301.83333333333337</v>
      </c>
      <c r="I130" s="439">
        <v>308.81666666666661</v>
      </c>
      <c r="J130" s="439">
        <v>318.48333333333335</v>
      </c>
      <c r="K130" s="438">
        <v>299.14999999999998</v>
      </c>
      <c r="L130" s="438">
        <v>282.5</v>
      </c>
      <c r="M130" s="438">
        <v>125.63202</v>
      </c>
    </row>
    <row r="131" spans="1:13">
      <c r="A131" s="245">
        <v>121</v>
      </c>
      <c r="B131" s="441" t="s">
        <v>87</v>
      </c>
      <c r="C131" s="438">
        <v>577.1</v>
      </c>
      <c r="D131" s="439">
        <v>576.86666666666667</v>
      </c>
      <c r="E131" s="439">
        <v>571.83333333333337</v>
      </c>
      <c r="F131" s="439">
        <v>566.56666666666672</v>
      </c>
      <c r="G131" s="439">
        <v>561.53333333333342</v>
      </c>
      <c r="H131" s="439">
        <v>582.13333333333333</v>
      </c>
      <c r="I131" s="439">
        <v>587.16666666666663</v>
      </c>
      <c r="J131" s="439">
        <v>592.43333333333328</v>
      </c>
      <c r="K131" s="438">
        <v>581.9</v>
      </c>
      <c r="L131" s="438">
        <v>571.6</v>
      </c>
      <c r="M131" s="438">
        <v>39.013620000000003</v>
      </c>
    </row>
    <row r="132" spans="1:13">
      <c r="A132" s="245">
        <v>122</v>
      </c>
      <c r="B132" s="441" t="s">
        <v>234</v>
      </c>
      <c r="C132" s="438">
        <v>1789.8</v>
      </c>
      <c r="D132" s="439">
        <v>1785.2833333333335</v>
      </c>
      <c r="E132" s="439">
        <v>1732.5166666666671</v>
      </c>
      <c r="F132" s="439">
        <v>1675.2333333333336</v>
      </c>
      <c r="G132" s="439">
        <v>1622.4666666666672</v>
      </c>
      <c r="H132" s="439">
        <v>1842.5666666666671</v>
      </c>
      <c r="I132" s="439">
        <v>1895.3333333333335</v>
      </c>
      <c r="J132" s="439">
        <v>1952.616666666667</v>
      </c>
      <c r="K132" s="438">
        <v>1838.05</v>
      </c>
      <c r="L132" s="438">
        <v>1728</v>
      </c>
      <c r="M132" s="438">
        <v>1.40222</v>
      </c>
    </row>
    <row r="133" spans="1:13">
      <c r="A133" s="245">
        <v>123</v>
      </c>
      <c r="B133" s="441" t="s">
        <v>342</v>
      </c>
      <c r="C133" s="438">
        <v>1754.8</v>
      </c>
      <c r="D133" s="439">
        <v>1753.9333333333334</v>
      </c>
      <c r="E133" s="439">
        <v>1715.8666666666668</v>
      </c>
      <c r="F133" s="439">
        <v>1676.9333333333334</v>
      </c>
      <c r="G133" s="439">
        <v>1638.8666666666668</v>
      </c>
      <c r="H133" s="439">
        <v>1792.8666666666668</v>
      </c>
      <c r="I133" s="439">
        <v>1830.9333333333334</v>
      </c>
      <c r="J133" s="439">
        <v>1869.8666666666668</v>
      </c>
      <c r="K133" s="438">
        <v>1792</v>
      </c>
      <c r="L133" s="438">
        <v>1715</v>
      </c>
      <c r="M133" s="438">
        <v>11.699070000000001</v>
      </c>
    </row>
    <row r="134" spans="1:13">
      <c r="A134" s="245">
        <v>124</v>
      </c>
      <c r="B134" s="441" t="s">
        <v>343</v>
      </c>
      <c r="C134" s="438">
        <v>177.4</v>
      </c>
      <c r="D134" s="439">
        <v>176.4</v>
      </c>
      <c r="E134" s="439">
        <v>171.10000000000002</v>
      </c>
      <c r="F134" s="439">
        <v>164.8</v>
      </c>
      <c r="G134" s="439">
        <v>159.50000000000003</v>
      </c>
      <c r="H134" s="439">
        <v>182.70000000000002</v>
      </c>
      <c r="I134" s="439">
        <v>188.00000000000003</v>
      </c>
      <c r="J134" s="439">
        <v>194.3</v>
      </c>
      <c r="K134" s="438">
        <v>181.7</v>
      </c>
      <c r="L134" s="438">
        <v>170.1</v>
      </c>
      <c r="M134" s="438">
        <v>23.572379999999999</v>
      </c>
    </row>
    <row r="135" spans="1:13">
      <c r="A135" s="245">
        <v>125</v>
      </c>
      <c r="B135" s="441" t="s">
        <v>828</v>
      </c>
      <c r="C135" s="438">
        <v>186.1</v>
      </c>
      <c r="D135" s="439">
        <v>189.81666666666669</v>
      </c>
      <c r="E135" s="439">
        <v>181.83333333333337</v>
      </c>
      <c r="F135" s="439">
        <v>177.56666666666669</v>
      </c>
      <c r="G135" s="439">
        <v>169.58333333333337</v>
      </c>
      <c r="H135" s="439">
        <v>194.08333333333337</v>
      </c>
      <c r="I135" s="439">
        <v>202.06666666666666</v>
      </c>
      <c r="J135" s="439">
        <v>206.33333333333337</v>
      </c>
      <c r="K135" s="438">
        <v>197.8</v>
      </c>
      <c r="L135" s="438">
        <v>185.55</v>
      </c>
      <c r="M135" s="438">
        <v>19.698779999999999</v>
      </c>
    </row>
    <row r="136" spans="1:13">
      <c r="A136" s="245">
        <v>126</v>
      </c>
      <c r="B136" s="441" t="s">
        <v>740</v>
      </c>
      <c r="C136" s="438">
        <v>968.65</v>
      </c>
      <c r="D136" s="439">
        <v>955.75</v>
      </c>
      <c r="E136" s="439">
        <v>933.8</v>
      </c>
      <c r="F136" s="439">
        <v>898.94999999999993</v>
      </c>
      <c r="G136" s="439">
        <v>876.99999999999989</v>
      </c>
      <c r="H136" s="439">
        <v>990.6</v>
      </c>
      <c r="I136" s="439">
        <v>1012.5500000000001</v>
      </c>
      <c r="J136" s="439">
        <v>1047.4000000000001</v>
      </c>
      <c r="K136" s="438">
        <v>977.7</v>
      </c>
      <c r="L136" s="438">
        <v>920.9</v>
      </c>
      <c r="M136" s="438">
        <v>1.6747700000000001</v>
      </c>
    </row>
    <row r="137" spans="1:13">
      <c r="A137" s="245">
        <v>127</v>
      </c>
      <c r="B137" s="441" t="s">
        <v>345</v>
      </c>
      <c r="C137" s="438">
        <v>553.79999999999995</v>
      </c>
      <c r="D137" s="439">
        <v>547.83333333333337</v>
      </c>
      <c r="E137" s="439">
        <v>535.9666666666667</v>
      </c>
      <c r="F137" s="439">
        <v>518.13333333333333</v>
      </c>
      <c r="G137" s="439">
        <v>506.26666666666665</v>
      </c>
      <c r="H137" s="439">
        <v>565.66666666666674</v>
      </c>
      <c r="I137" s="439">
        <v>577.5333333333333</v>
      </c>
      <c r="J137" s="439">
        <v>595.36666666666679</v>
      </c>
      <c r="K137" s="438">
        <v>559.70000000000005</v>
      </c>
      <c r="L137" s="438">
        <v>530</v>
      </c>
      <c r="M137" s="438">
        <v>3.1617899999999999</v>
      </c>
    </row>
    <row r="138" spans="1:13">
      <c r="A138" s="245">
        <v>128</v>
      </c>
      <c r="B138" s="441" t="s">
        <v>89</v>
      </c>
      <c r="C138" s="438">
        <v>14.8</v>
      </c>
      <c r="D138" s="439">
        <v>14.566666666666668</v>
      </c>
      <c r="E138" s="439">
        <v>13.933333333333337</v>
      </c>
      <c r="F138" s="439">
        <v>13.066666666666668</v>
      </c>
      <c r="G138" s="439">
        <v>12.433333333333337</v>
      </c>
      <c r="H138" s="439">
        <v>15.433333333333337</v>
      </c>
      <c r="I138" s="439">
        <v>16.066666666666666</v>
      </c>
      <c r="J138" s="439">
        <v>16.933333333333337</v>
      </c>
      <c r="K138" s="438">
        <v>15.2</v>
      </c>
      <c r="L138" s="438">
        <v>13.7</v>
      </c>
      <c r="M138" s="438">
        <v>149.31431000000001</v>
      </c>
    </row>
    <row r="139" spans="1:13">
      <c r="A139" s="245">
        <v>129</v>
      </c>
      <c r="B139" s="441" t="s">
        <v>346</v>
      </c>
      <c r="C139" s="438">
        <v>198.05</v>
      </c>
      <c r="D139" s="439">
        <v>198.54999999999998</v>
      </c>
      <c r="E139" s="439">
        <v>190.09999999999997</v>
      </c>
      <c r="F139" s="439">
        <v>182.14999999999998</v>
      </c>
      <c r="G139" s="439">
        <v>173.69999999999996</v>
      </c>
      <c r="H139" s="439">
        <v>206.49999999999997</v>
      </c>
      <c r="I139" s="439">
        <v>214.94999999999996</v>
      </c>
      <c r="J139" s="439">
        <v>222.89999999999998</v>
      </c>
      <c r="K139" s="438">
        <v>207</v>
      </c>
      <c r="L139" s="438">
        <v>190.6</v>
      </c>
      <c r="M139" s="438">
        <v>5.1161399999999997</v>
      </c>
    </row>
    <row r="140" spans="1:13">
      <c r="A140" s="245">
        <v>130</v>
      </c>
      <c r="B140" s="441" t="s">
        <v>90</v>
      </c>
      <c r="C140" s="438">
        <v>4197.3</v>
      </c>
      <c r="D140" s="439">
        <v>4235.916666666667</v>
      </c>
      <c r="E140" s="439">
        <v>4107.8833333333341</v>
      </c>
      <c r="F140" s="439">
        <v>4018.4666666666672</v>
      </c>
      <c r="G140" s="439">
        <v>3890.4333333333343</v>
      </c>
      <c r="H140" s="439">
        <v>4325.3333333333339</v>
      </c>
      <c r="I140" s="439">
        <v>4453.3666666666668</v>
      </c>
      <c r="J140" s="439">
        <v>4542.7833333333338</v>
      </c>
      <c r="K140" s="438">
        <v>4363.95</v>
      </c>
      <c r="L140" s="438">
        <v>4146.5</v>
      </c>
      <c r="M140" s="438">
        <v>15.86031</v>
      </c>
    </row>
    <row r="141" spans="1:13">
      <c r="A141" s="245">
        <v>131</v>
      </c>
      <c r="B141" s="441" t="s">
        <v>347</v>
      </c>
      <c r="C141" s="438">
        <v>4427.1499999999996</v>
      </c>
      <c r="D141" s="439">
        <v>4397.3833333333332</v>
      </c>
      <c r="E141" s="439">
        <v>4314.7666666666664</v>
      </c>
      <c r="F141" s="439">
        <v>4202.3833333333332</v>
      </c>
      <c r="G141" s="439">
        <v>4119.7666666666664</v>
      </c>
      <c r="H141" s="439">
        <v>4509.7666666666664</v>
      </c>
      <c r="I141" s="439">
        <v>4592.3833333333332</v>
      </c>
      <c r="J141" s="439">
        <v>4704.7666666666664</v>
      </c>
      <c r="K141" s="438">
        <v>4480</v>
      </c>
      <c r="L141" s="438">
        <v>4285</v>
      </c>
      <c r="M141" s="438">
        <v>5.8040000000000003</v>
      </c>
    </row>
    <row r="142" spans="1:13">
      <c r="A142" s="245">
        <v>132</v>
      </c>
      <c r="B142" s="441" t="s">
        <v>348</v>
      </c>
      <c r="C142" s="438">
        <v>3176.2</v>
      </c>
      <c r="D142" s="439">
        <v>3192.7166666666667</v>
      </c>
      <c r="E142" s="439">
        <v>3093.4833333333336</v>
      </c>
      <c r="F142" s="439">
        <v>3010.7666666666669</v>
      </c>
      <c r="G142" s="439">
        <v>2911.5333333333338</v>
      </c>
      <c r="H142" s="439">
        <v>3275.4333333333334</v>
      </c>
      <c r="I142" s="439">
        <v>3374.6666666666661</v>
      </c>
      <c r="J142" s="439">
        <v>3457.3833333333332</v>
      </c>
      <c r="K142" s="438">
        <v>3291.95</v>
      </c>
      <c r="L142" s="438">
        <v>3110</v>
      </c>
      <c r="M142" s="438">
        <v>12.287319999999999</v>
      </c>
    </row>
    <row r="143" spans="1:13">
      <c r="A143" s="245">
        <v>133</v>
      </c>
      <c r="B143" s="441" t="s">
        <v>93</v>
      </c>
      <c r="C143" s="438">
        <v>5283.9</v>
      </c>
      <c r="D143" s="439">
        <v>5287.9000000000005</v>
      </c>
      <c r="E143" s="439">
        <v>5230.8000000000011</v>
      </c>
      <c r="F143" s="439">
        <v>5177.7000000000007</v>
      </c>
      <c r="G143" s="439">
        <v>5120.6000000000013</v>
      </c>
      <c r="H143" s="439">
        <v>5341.0000000000009</v>
      </c>
      <c r="I143" s="439">
        <v>5398.1000000000013</v>
      </c>
      <c r="J143" s="439">
        <v>5451.2000000000007</v>
      </c>
      <c r="K143" s="438">
        <v>5345</v>
      </c>
      <c r="L143" s="438">
        <v>5234.8</v>
      </c>
      <c r="M143" s="438">
        <v>6.9742800000000003</v>
      </c>
    </row>
    <row r="144" spans="1:13">
      <c r="A144" s="245">
        <v>134</v>
      </c>
      <c r="B144" s="441" t="s">
        <v>349</v>
      </c>
      <c r="C144" s="438">
        <v>424.35</v>
      </c>
      <c r="D144" s="439">
        <v>420.81666666666666</v>
      </c>
      <c r="E144" s="439">
        <v>407.13333333333333</v>
      </c>
      <c r="F144" s="439">
        <v>389.91666666666669</v>
      </c>
      <c r="G144" s="439">
        <v>376.23333333333335</v>
      </c>
      <c r="H144" s="439">
        <v>438.0333333333333</v>
      </c>
      <c r="I144" s="439">
        <v>451.71666666666658</v>
      </c>
      <c r="J144" s="439">
        <v>468.93333333333328</v>
      </c>
      <c r="K144" s="438">
        <v>434.5</v>
      </c>
      <c r="L144" s="438">
        <v>403.6</v>
      </c>
      <c r="M144" s="438">
        <v>8.2160499999999992</v>
      </c>
    </row>
    <row r="145" spans="1:13">
      <c r="A145" s="245">
        <v>135</v>
      </c>
      <c r="B145" s="441" t="s">
        <v>350</v>
      </c>
      <c r="C145" s="438">
        <v>110.7</v>
      </c>
      <c r="D145" s="439">
        <v>111.31666666666666</v>
      </c>
      <c r="E145" s="439">
        <v>107.68333333333332</v>
      </c>
      <c r="F145" s="439">
        <v>104.66666666666666</v>
      </c>
      <c r="G145" s="439">
        <v>101.03333333333332</v>
      </c>
      <c r="H145" s="439">
        <v>114.33333333333333</v>
      </c>
      <c r="I145" s="439">
        <v>117.96666666666665</v>
      </c>
      <c r="J145" s="439">
        <v>120.98333333333333</v>
      </c>
      <c r="K145" s="438">
        <v>114.95</v>
      </c>
      <c r="L145" s="438">
        <v>108.3</v>
      </c>
      <c r="M145" s="438">
        <v>16.67202</v>
      </c>
    </row>
    <row r="146" spans="1:13">
      <c r="A146" s="245">
        <v>136</v>
      </c>
      <c r="B146" s="441" t="s">
        <v>829</v>
      </c>
      <c r="C146" s="438">
        <v>278.85000000000002</v>
      </c>
      <c r="D146" s="439">
        <v>276.55</v>
      </c>
      <c r="E146" s="439">
        <v>269.45000000000005</v>
      </c>
      <c r="F146" s="439">
        <v>260.05</v>
      </c>
      <c r="G146" s="439">
        <v>252.95000000000005</v>
      </c>
      <c r="H146" s="439">
        <v>285.95000000000005</v>
      </c>
      <c r="I146" s="439">
        <v>293.05000000000007</v>
      </c>
      <c r="J146" s="439">
        <v>302.45000000000005</v>
      </c>
      <c r="K146" s="438">
        <v>283.64999999999998</v>
      </c>
      <c r="L146" s="438">
        <v>267.14999999999998</v>
      </c>
      <c r="M146" s="438">
        <v>28.007719999999999</v>
      </c>
    </row>
    <row r="147" spans="1:13">
      <c r="A147" s="245">
        <v>137</v>
      </c>
      <c r="B147" s="441" t="s">
        <v>742</v>
      </c>
      <c r="C147" s="438">
        <v>1834.35</v>
      </c>
      <c r="D147" s="439">
        <v>1827.8833333333332</v>
      </c>
      <c r="E147" s="439">
        <v>1800.7666666666664</v>
      </c>
      <c r="F147" s="439">
        <v>1767.1833333333332</v>
      </c>
      <c r="G147" s="439">
        <v>1740.0666666666664</v>
      </c>
      <c r="H147" s="439">
        <v>1861.4666666666665</v>
      </c>
      <c r="I147" s="439">
        <v>1888.5833333333333</v>
      </c>
      <c r="J147" s="439">
        <v>1922.1666666666665</v>
      </c>
      <c r="K147" s="438">
        <v>1855</v>
      </c>
      <c r="L147" s="438">
        <v>1794.3</v>
      </c>
      <c r="M147" s="438">
        <v>5.4699999999999999E-2</v>
      </c>
    </row>
    <row r="148" spans="1:13">
      <c r="A148" s="245">
        <v>138</v>
      </c>
      <c r="B148" s="441" t="s">
        <v>235</v>
      </c>
      <c r="C148" s="438">
        <v>73.099999999999994</v>
      </c>
      <c r="D148" s="439">
        <v>71.116666666666674</v>
      </c>
      <c r="E148" s="439">
        <v>68.533333333333346</v>
      </c>
      <c r="F148" s="439">
        <v>63.966666666666669</v>
      </c>
      <c r="G148" s="439">
        <v>61.38333333333334</v>
      </c>
      <c r="H148" s="439">
        <v>75.683333333333351</v>
      </c>
      <c r="I148" s="439">
        <v>78.266666666666666</v>
      </c>
      <c r="J148" s="439">
        <v>82.833333333333357</v>
      </c>
      <c r="K148" s="438">
        <v>73.7</v>
      </c>
      <c r="L148" s="438">
        <v>66.55</v>
      </c>
      <c r="M148" s="438">
        <v>46.788139999999999</v>
      </c>
    </row>
    <row r="149" spans="1:13">
      <c r="A149" s="245">
        <v>139</v>
      </c>
      <c r="B149" s="441" t="s">
        <v>94</v>
      </c>
      <c r="C149" s="438">
        <v>2707.55</v>
      </c>
      <c r="D149" s="439">
        <v>2688.9166666666665</v>
      </c>
      <c r="E149" s="439">
        <v>2662.833333333333</v>
      </c>
      <c r="F149" s="439">
        <v>2618.1166666666663</v>
      </c>
      <c r="G149" s="439">
        <v>2592.0333333333328</v>
      </c>
      <c r="H149" s="439">
        <v>2733.6333333333332</v>
      </c>
      <c r="I149" s="439">
        <v>2759.7166666666662</v>
      </c>
      <c r="J149" s="439">
        <v>2804.4333333333334</v>
      </c>
      <c r="K149" s="438">
        <v>2715</v>
      </c>
      <c r="L149" s="438">
        <v>2644.2</v>
      </c>
      <c r="M149" s="438">
        <v>6.49498</v>
      </c>
    </row>
    <row r="150" spans="1:13">
      <c r="A150" s="245">
        <v>140</v>
      </c>
      <c r="B150" s="441" t="s">
        <v>351</v>
      </c>
      <c r="C150" s="438">
        <v>209.55</v>
      </c>
      <c r="D150" s="439">
        <v>208.88333333333333</v>
      </c>
      <c r="E150" s="439">
        <v>205.76666666666665</v>
      </c>
      <c r="F150" s="439">
        <v>201.98333333333332</v>
      </c>
      <c r="G150" s="439">
        <v>198.86666666666665</v>
      </c>
      <c r="H150" s="439">
        <v>212.66666666666666</v>
      </c>
      <c r="I150" s="439">
        <v>215.78333333333333</v>
      </c>
      <c r="J150" s="439">
        <v>219.56666666666666</v>
      </c>
      <c r="K150" s="438">
        <v>212</v>
      </c>
      <c r="L150" s="438">
        <v>205.1</v>
      </c>
      <c r="M150" s="438">
        <v>0.62941000000000003</v>
      </c>
    </row>
    <row r="151" spans="1:13">
      <c r="A151" s="245">
        <v>141</v>
      </c>
      <c r="B151" s="441" t="s">
        <v>236</v>
      </c>
      <c r="C151" s="438">
        <v>542.70000000000005</v>
      </c>
      <c r="D151" s="439">
        <v>541.76666666666677</v>
      </c>
      <c r="E151" s="439">
        <v>528.03333333333353</v>
      </c>
      <c r="F151" s="439">
        <v>513.36666666666679</v>
      </c>
      <c r="G151" s="439">
        <v>499.63333333333355</v>
      </c>
      <c r="H151" s="439">
        <v>556.43333333333351</v>
      </c>
      <c r="I151" s="439">
        <v>570.16666666666686</v>
      </c>
      <c r="J151" s="439">
        <v>584.83333333333348</v>
      </c>
      <c r="K151" s="438">
        <v>555.5</v>
      </c>
      <c r="L151" s="438">
        <v>527.1</v>
      </c>
      <c r="M151" s="438">
        <v>9.1845199999999991</v>
      </c>
    </row>
    <row r="152" spans="1:13">
      <c r="A152" s="245">
        <v>142</v>
      </c>
      <c r="B152" s="441" t="s">
        <v>237</v>
      </c>
      <c r="C152" s="438">
        <v>1571.5</v>
      </c>
      <c r="D152" s="439">
        <v>1564.3166666666666</v>
      </c>
      <c r="E152" s="439">
        <v>1537.4833333333331</v>
      </c>
      <c r="F152" s="439">
        <v>1503.4666666666665</v>
      </c>
      <c r="G152" s="439">
        <v>1476.633333333333</v>
      </c>
      <c r="H152" s="439">
        <v>1598.3333333333333</v>
      </c>
      <c r="I152" s="439">
        <v>1625.1666666666667</v>
      </c>
      <c r="J152" s="439">
        <v>1659.1833333333334</v>
      </c>
      <c r="K152" s="438">
        <v>1591.15</v>
      </c>
      <c r="L152" s="438">
        <v>1530.3</v>
      </c>
      <c r="M152" s="438">
        <v>1.1115600000000001</v>
      </c>
    </row>
    <row r="153" spans="1:13">
      <c r="A153" s="245">
        <v>143</v>
      </c>
      <c r="B153" s="441" t="s">
        <v>238</v>
      </c>
      <c r="C153" s="438">
        <v>81</v>
      </c>
      <c r="D153" s="439">
        <v>81.566666666666663</v>
      </c>
      <c r="E153" s="439">
        <v>79.883333333333326</v>
      </c>
      <c r="F153" s="439">
        <v>78.766666666666666</v>
      </c>
      <c r="G153" s="439">
        <v>77.083333333333329</v>
      </c>
      <c r="H153" s="439">
        <v>82.683333333333323</v>
      </c>
      <c r="I153" s="439">
        <v>84.36666666666666</v>
      </c>
      <c r="J153" s="439">
        <v>85.48333333333332</v>
      </c>
      <c r="K153" s="438">
        <v>83.25</v>
      </c>
      <c r="L153" s="438">
        <v>80.45</v>
      </c>
      <c r="M153" s="438">
        <v>31.955069999999999</v>
      </c>
    </row>
    <row r="154" spans="1:13">
      <c r="A154" s="245">
        <v>144</v>
      </c>
      <c r="B154" s="441" t="s">
        <v>95</v>
      </c>
      <c r="C154" s="438">
        <v>91.9</v>
      </c>
      <c r="D154" s="439">
        <v>92.600000000000009</v>
      </c>
      <c r="E154" s="439">
        <v>90.500000000000014</v>
      </c>
      <c r="F154" s="439">
        <v>89.100000000000009</v>
      </c>
      <c r="G154" s="439">
        <v>87.000000000000014</v>
      </c>
      <c r="H154" s="439">
        <v>94.000000000000014</v>
      </c>
      <c r="I154" s="439">
        <v>96.100000000000009</v>
      </c>
      <c r="J154" s="439">
        <v>97.500000000000014</v>
      </c>
      <c r="K154" s="438">
        <v>94.7</v>
      </c>
      <c r="L154" s="438">
        <v>91.2</v>
      </c>
      <c r="M154" s="438">
        <v>14.19351</v>
      </c>
    </row>
    <row r="155" spans="1:13">
      <c r="A155" s="245">
        <v>145</v>
      </c>
      <c r="B155" s="441" t="s">
        <v>352</v>
      </c>
      <c r="C155" s="438">
        <v>711.45</v>
      </c>
      <c r="D155" s="439">
        <v>702.6</v>
      </c>
      <c r="E155" s="439">
        <v>691.2</v>
      </c>
      <c r="F155" s="439">
        <v>670.95</v>
      </c>
      <c r="G155" s="439">
        <v>659.55000000000007</v>
      </c>
      <c r="H155" s="439">
        <v>722.85</v>
      </c>
      <c r="I155" s="439">
        <v>734.24999999999989</v>
      </c>
      <c r="J155" s="439">
        <v>754.5</v>
      </c>
      <c r="K155" s="438">
        <v>714</v>
      </c>
      <c r="L155" s="438">
        <v>682.35</v>
      </c>
      <c r="M155" s="438">
        <v>1.27688</v>
      </c>
    </row>
    <row r="156" spans="1:13">
      <c r="A156" s="245">
        <v>146</v>
      </c>
      <c r="B156" s="441" t="s">
        <v>96</v>
      </c>
      <c r="C156" s="438">
        <v>1169.95</v>
      </c>
      <c r="D156" s="439">
        <v>1159.2333333333333</v>
      </c>
      <c r="E156" s="439">
        <v>1141.8166666666666</v>
      </c>
      <c r="F156" s="439">
        <v>1113.6833333333332</v>
      </c>
      <c r="G156" s="439">
        <v>1096.2666666666664</v>
      </c>
      <c r="H156" s="439">
        <v>1187.3666666666668</v>
      </c>
      <c r="I156" s="439">
        <v>1204.7833333333333</v>
      </c>
      <c r="J156" s="439">
        <v>1232.916666666667</v>
      </c>
      <c r="K156" s="438">
        <v>1176.6500000000001</v>
      </c>
      <c r="L156" s="438">
        <v>1131.0999999999999</v>
      </c>
      <c r="M156" s="438">
        <v>13.44781</v>
      </c>
    </row>
    <row r="157" spans="1:13">
      <c r="A157" s="245">
        <v>147</v>
      </c>
      <c r="B157" s="441" t="s">
        <v>97</v>
      </c>
      <c r="C157" s="438">
        <v>184.9</v>
      </c>
      <c r="D157" s="439">
        <v>185.35000000000002</v>
      </c>
      <c r="E157" s="439">
        <v>181.40000000000003</v>
      </c>
      <c r="F157" s="439">
        <v>177.9</v>
      </c>
      <c r="G157" s="439">
        <v>173.95000000000002</v>
      </c>
      <c r="H157" s="439">
        <v>188.85000000000005</v>
      </c>
      <c r="I157" s="439">
        <v>192.80000000000004</v>
      </c>
      <c r="J157" s="439">
        <v>196.30000000000007</v>
      </c>
      <c r="K157" s="438">
        <v>189.3</v>
      </c>
      <c r="L157" s="438">
        <v>181.85</v>
      </c>
      <c r="M157" s="438">
        <v>39.936169999999997</v>
      </c>
    </row>
    <row r="158" spans="1:13">
      <c r="A158" s="245">
        <v>148</v>
      </c>
      <c r="B158" s="441" t="s">
        <v>354</v>
      </c>
      <c r="C158" s="438">
        <v>345.45</v>
      </c>
      <c r="D158" s="439">
        <v>348.06666666666666</v>
      </c>
      <c r="E158" s="439">
        <v>337.63333333333333</v>
      </c>
      <c r="F158" s="439">
        <v>329.81666666666666</v>
      </c>
      <c r="G158" s="439">
        <v>319.38333333333333</v>
      </c>
      <c r="H158" s="439">
        <v>355.88333333333333</v>
      </c>
      <c r="I158" s="439">
        <v>366.31666666666661</v>
      </c>
      <c r="J158" s="439">
        <v>374.13333333333333</v>
      </c>
      <c r="K158" s="438">
        <v>358.5</v>
      </c>
      <c r="L158" s="438">
        <v>340.25</v>
      </c>
      <c r="M158" s="438">
        <v>5.6230799999999999</v>
      </c>
    </row>
    <row r="159" spans="1:13">
      <c r="A159" s="245">
        <v>149</v>
      </c>
      <c r="B159" s="441" t="s">
        <v>98</v>
      </c>
      <c r="C159" s="438">
        <v>83.85</v>
      </c>
      <c r="D159" s="439">
        <v>83.7</v>
      </c>
      <c r="E159" s="439">
        <v>81.400000000000006</v>
      </c>
      <c r="F159" s="439">
        <v>78.95</v>
      </c>
      <c r="G159" s="439">
        <v>76.650000000000006</v>
      </c>
      <c r="H159" s="439">
        <v>86.15</v>
      </c>
      <c r="I159" s="439">
        <v>88.449999999999989</v>
      </c>
      <c r="J159" s="439">
        <v>90.9</v>
      </c>
      <c r="K159" s="438">
        <v>86</v>
      </c>
      <c r="L159" s="438">
        <v>81.25</v>
      </c>
      <c r="M159" s="438">
        <v>202.69918000000001</v>
      </c>
    </row>
    <row r="160" spans="1:13">
      <c r="A160" s="245">
        <v>150</v>
      </c>
      <c r="B160" s="441" t="s">
        <v>355</v>
      </c>
      <c r="C160" s="438">
        <v>2826.1</v>
      </c>
      <c r="D160" s="439">
        <v>2834.6</v>
      </c>
      <c r="E160" s="439">
        <v>2781.5</v>
      </c>
      <c r="F160" s="439">
        <v>2736.9</v>
      </c>
      <c r="G160" s="439">
        <v>2683.8</v>
      </c>
      <c r="H160" s="439">
        <v>2879.2</v>
      </c>
      <c r="I160" s="439">
        <v>2932.2999999999993</v>
      </c>
      <c r="J160" s="439">
        <v>2976.8999999999996</v>
      </c>
      <c r="K160" s="438">
        <v>2887.7</v>
      </c>
      <c r="L160" s="438">
        <v>2790</v>
      </c>
      <c r="M160" s="438">
        <v>0.3886</v>
      </c>
    </row>
    <row r="161" spans="1:13">
      <c r="A161" s="245">
        <v>151</v>
      </c>
      <c r="B161" s="441" t="s">
        <v>356</v>
      </c>
      <c r="C161" s="438">
        <v>481.6</v>
      </c>
      <c r="D161" s="439">
        <v>476.34999999999997</v>
      </c>
      <c r="E161" s="439">
        <v>461.24999999999994</v>
      </c>
      <c r="F161" s="439">
        <v>440.9</v>
      </c>
      <c r="G161" s="439">
        <v>425.79999999999995</v>
      </c>
      <c r="H161" s="439">
        <v>496.69999999999993</v>
      </c>
      <c r="I161" s="439">
        <v>511.79999999999995</v>
      </c>
      <c r="J161" s="439">
        <v>532.14999999999986</v>
      </c>
      <c r="K161" s="438">
        <v>491.45</v>
      </c>
      <c r="L161" s="438">
        <v>456</v>
      </c>
      <c r="M161" s="438">
        <v>4.3774600000000001</v>
      </c>
    </row>
    <row r="162" spans="1:13">
      <c r="A162" s="245">
        <v>152</v>
      </c>
      <c r="B162" s="441" t="s">
        <v>357</v>
      </c>
      <c r="C162" s="438">
        <v>169.35</v>
      </c>
      <c r="D162" s="439">
        <v>168.03333333333333</v>
      </c>
      <c r="E162" s="439">
        <v>164.06666666666666</v>
      </c>
      <c r="F162" s="439">
        <v>158.78333333333333</v>
      </c>
      <c r="G162" s="439">
        <v>154.81666666666666</v>
      </c>
      <c r="H162" s="439">
        <v>173.31666666666666</v>
      </c>
      <c r="I162" s="439">
        <v>177.2833333333333</v>
      </c>
      <c r="J162" s="439">
        <v>182.56666666666666</v>
      </c>
      <c r="K162" s="438">
        <v>172</v>
      </c>
      <c r="L162" s="438">
        <v>162.75</v>
      </c>
      <c r="M162" s="438">
        <v>4.9746300000000003</v>
      </c>
    </row>
    <row r="163" spans="1:13">
      <c r="A163" s="245">
        <v>153</v>
      </c>
      <c r="B163" s="441" t="s">
        <v>358</v>
      </c>
      <c r="C163" s="438">
        <v>163.9</v>
      </c>
      <c r="D163" s="439">
        <v>162.41666666666666</v>
      </c>
      <c r="E163" s="439">
        <v>156.83333333333331</v>
      </c>
      <c r="F163" s="439">
        <v>149.76666666666665</v>
      </c>
      <c r="G163" s="439">
        <v>144.18333333333331</v>
      </c>
      <c r="H163" s="439">
        <v>169.48333333333332</v>
      </c>
      <c r="I163" s="439">
        <v>175.06666666666663</v>
      </c>
      <c r="J163" s="439">
        <v>182.13333333333333</v>
      </c>
      <c r="K163" s="438">
        <v>168</v>
      </c>
      <c r="L163" s="438">
        <v>155.35</v>
      </c>
      <c r="M163" s="438">
        <v>31.41292</v>
      </c>
    </row>
    <row r="164" spans="1:13">
      <c r="A164" s="245">
        <v>154</v>
      </c>
      <c r="B164" s="441" t="s">
        <v>359</v>
      </c>
      <c r="C164" s="438">
        <v>232</v>
      </c>
      <c r="D164" s="439">
        <v>232.1</v>
      </c>
      <c r="E164" s="439">
        <v>226.89999999999998</v>
      </c>
      <c r="F164" s="439">
        <v>221.79999999999998</v>
      </c>
      <c r="G164" s="439">
        <v>216.59999999999997</v>
      </c>
      <c r="H164" s="439">
        <v>237.2</v>
      </c>
      <c r="I164" s="439">
        <v>242.39999999999998</v>
      </c>
      <c r="J164" s="439">
        <v>247.5</v>
      </c>
      <c r="K164" s="438">
        <v>237.3</v>
      </c>
      <c r="L164" s="438">
        <v>227</v>
      </c>
      <c r="M164" s="438">
        <v>42.629939999999998</v>
      </c>
    </row>
    <row r="165" spans="1:13">
      <c r="A165" s="245">
        <v>155</v>
      </c>
      <c r="B165" s="441" t="s">
        <v>239</v>
      </c>
      <c r="C165" s="438">
        <v>10.15</v>
      </c>
      <c r="D165" s="439">
        <v>9.7833333333333332</v>
      </c>
      <c r="E165" s="439">
        <v>9.2666666666666657</v>
      </c>
      <c r="F165" s="439">
        <v>8.3833333333333329</v>
      </c>
      <c r="G165" s="439">
        <v>7.8666666666666654</v>
      </c>
      <c r="H165" s="439">
        <v>10.666666666666666</v>
      </c>
      <c r="I165" s="439">
        <v>11.183333333333335</v>
      </c>
      <c r="J165" s="439">
        <v>12.066666666666666</v>
      </c>
      <c r="K165" s="438">
        <v>10.3</v>
      </c>
      <c r="L165" s="438">
        <v>8.9</v>
      </c>
      <c r="M165" s="438">
        <v>425.49700999999999</v>
      </c>
    </row>
    <row r="166" spans="1:13">
      <c r="A166" s="245">
        <v>156</v>
      </c>
      <c r="B166" s="441" t="s">
        <v>240</v>
      </c>
      <c r="C166" s="438">
        <v>65.2</v>
      </c>
      <c r="D166" s="439">
        <v>64.75</v>
      </c>
      <c r="E166" s="439">
        <v>62.8</v>
      </c>
      <c r="F166" s="439">
        <v>60.4</v>
      </c>
      <c r="G166" s="439">
        <v>58.449999999999996</v>
      </c>
      <c r="H166" s="439">
        <v>67.150000000000006</v>
      </c>
      <c r="I166" s="439">
        <v>69.099999999999994</v>
      </c>
      <c r="J166" s="439">
        <v>71.5</v>
      </c>
      <c r="K166" s="438">
        <v>66.7</v>
      </c>
      <c r="L166" s="438">
        <v>62.35</v>
      </c>
      <c r="M166" s="438">
        <v>157.70724999999999</v>
      </c>
    </row>
    <row r="167" spans="1:13">
      <c r="A167" s="245">
        <v>157</v>
      </c>
      <c r="B167" s="441" t="s">
        <v>99</v>
      </c>
      <c r="C167" s="438">
        <v>155.05000000000001</v>
      </c>
      <c r="D167" s="439">
        <v>156.53333333333333</v>
      </c>
      <c r="E167" s="439">
        <v>151.11666666666667</v>
      </c>
      <c r="F167" s="439">
        <v>147.18333333333334</v>
      </c>
      <c r="G167" s="439">
        <v>141.76666666666668</v>
      </c>
      <c r="H167" s="439">
        <v>160.46666666666667</v>
      </c>
      <c r="I167" s="439">
        <v>165.88333333333335</v>
      </c>
      <c r="J167" s="439">
        <v>169.81666666666666</v>
      </c>
      <c r="K167" s="438">
        <v>161.94999999999999</v>
      </c>
      <c r="L167" s="438">
        <v>152.6</v>
      </c>
      <c r="M167" s="438">
        <v>181.84052</v>
      </c>
    </row>
    <row r="168" spans="1:13">
      <c r="A168" s="245">
        <v>158</v>
      </c>
      <c r="B168" s="441" t="s">
        <v>360</v>
      </c>
      <c r="C168" s="438">
        <v>346.95</v>
      </c>
      <c r="D168" s="439">
        <v>340.38333333333333</v>
      </c>
      <c r="E168" s="439">
        <v>326.56666666666666</v>
      </c>
      <c r="F168" s="439">
        <v>306.18333333333334</v>
      </c>
      <c r="G168" s="439">
        <v>292.36666666666667</v>
      </c>
      <c r="H168" s="439">
        <v>360.76666666666665</v>
      </c>
      <c r="I168" s="439">
        <v>374.58333333333326</v>
      </c>
      <c r="J168" s="439">
        <v>394.96666666666664</v>
      </c>
      <c r="K168" s="438">
        <v>354.2</v>
      </c>
      <c r="L168" s="438">
        <v>320</v>
      </c>
      <c r="M168" s="438">
        <v>10.951639999999999</v>
      </c>
    </row>
    <row r="169" spans="1:13">
      <c r="A169" s="245">
        <v>159</v>
      </c>
      <c r="B169" s="441" t="s">
        <v>361</v>
      </c>
      <c r="C169" s="438">
        <v>286.95</v>
      </c>
      <c r="D169" s="439">
        <v>283.06666666666666</v>
      </c>
      <c r="E169" s="439">
        <v>275.2833333333333</v>
      </c>
      <c r="F169" s="439">
        <v>263.61666666666662</v>
      </c>
      <c r="G169" s="439">
        <v>255.83333333333326</v>
      </c>
      <c r="H169" s="439">
        <v>294.73333333333335</v>
      </c>
      <c r="I169" s="439">
        <v>302.51666666666677</v>
      </c>
      <c r="J169" s="439">
        <v>314.18333333333339</v>
      </c>
      <c r="K169" s="438">
        <v>290.85000000000002</v>
      </c>
      <c r="L169" s="438">
        <v>271.39999999999998</v>
      </c>
      <c r="M169" s="438">
        <v>2.7549899999999998</v>
      </c>
    </row>
    <row r="170" spans="1:13">
      <c r="A170" s="245">
        <v>160</v>
      </c>
      <c r="B170" s="441" t="s">
        <v>744</v>
      </c>
      <c r="C170" s="438">
        <v>4525.8500000000004</v>
      </c>
      <c r="D170" s="439">
        <v>4546.95</v>
      </c>
      <c r="E170" s="439">
        <v>4433.8999999999996</v>
      </c>
      <c r="F170" s="439">
        <v>4341.95</v>
      </c>
      <c r="G170" s="439">
        <v>4228.8999999999996</v>
      </c>
      <c r="H170" s="439">
        <v>4638.8999999999996</v>
      </c>
      <c r="I170" s="439">
        <v>4751.9500000000007</v>
      </c>
      <c r="J170" s="439">
        <v>4843.8999999999996</v>
      </c>
      <c r="K170" s="438">
        <v>4660</v>
      </c>
      <c r="L170" s="438">
        <v>4455</v>
      </c>
      <c r="M170" s="438">
        <v>0.6411</v>
      </c>
    </row>
    <row r="171" spans="1:13">
      <c r="A171" s="245">
        <v>161</v>
      </c>
      <c r="B171" s="441" t="s">
        <v>102</v>
      </c>
      <c r="C171" s="438">
        <v>28.2</v>
      </c>
      <c r="D171" s="439">
        <v>28.25</v>
      </c>
      <c r="E171" s="439">
        <v>27.35</v>
      </c>
      <c r="F171" s="439">
        <v>26.5</v>
      </c>
      <c r="G171" s="439">
        <v>25.6</v>
      </c>
      <c r="H171" s="439">
        <v>29.1</v>
      </c>
      <c r="I171" s="439">
        <v>30</v>
      </c>
      <c r="J171" s="439">
        <v>30.85</v>
      </c>
      <c r="K171" s="438">
        <v>29.15</v>
      </c>
      <c r="L171" s="438">
        <v>27.4</v>
      </c>
      <c r="M171" s="438">
        <v>339.75886000000003</v>
      </c>
    </row>
    <row r="172" spans="1:13">
      <c r="A172" s="245">
        <v>162</v>
      </c>
      <c r="B172" s="441" t="s">
        <v>362</v>
      </c>
      <c r="C172" s="438">
        <v>3010.05</v>
      </c>
      <c r="D172" s="439">
        <v>3010.3666666666668</v>
      </c>
      <c r="E172" s="439">
        <v>2976.6833333333334</v>
      </c>
      <c r="F172" s="439">
        <v>2943.3166666666666</v>
      </c>
      <c r="G172" s="439">
        <v>2909.6333333333332</v>
      </c>
      <c r="H172" s="439">
        <v>3043.7333333333336</v>
      </c>
      <c r="I172" s="439">
        <v>3077.416666666667</v>
      </c>
      <c r="J172" s="439">
        <v>3110.7833333333338</v>
      </c>
      <c r="K172" s="438">
        <v>3044.05</v>
      </c>
      <c r="L172" s="438">
        <v>2977</v>
      </c>
      <c r="M172" s="438">
        <v>0.20437</v>
      </c>
    </row>
    <row r="173" spans="1:13">
      <c r="A173" s="245">
        <v>163</v>
      </c>
      <c r="B173" s="441" t="s">
        <v>745</v>
      </c>
      <c r="C173" s="438">
        <v>194.2</v>
      </c>
      <c r="D173" s="439">
        <v>195.88333333333333</v>
      </c>
      <c r="E173" s="439">
        <v>191.06666666666666</v>
      </c>
      <c r="F173" s="439">
        <v>187.93333333333334</v>
      </c>
      <c r="G173" s="439">
        <v>183.11666666666667</v>
      </c>
      <c r="H173" s="439">
        <v>199.01666666666665</v>
      </c>
      <c r="I173" s="439">
        <v>203.83333333333331</v>
      </c>
      <c r="J173" s="439">
        <v>206.96666666666664</v>
      </c>
      <c r="K173" s="438">
        <v>200.7</v>
      </c>
      <c r="L173" s="438">
        <v>192.75</v>
      </c>
      <c r="M173" s="438">
        <v>2.25325</v>
      </c>
    </row>
    <row r="174" spans="1:13">
      <c r="A174" s="245">
        <v>164</v>
      </c>
      <c r="B174" s="441" t="s">
        <v>363</v>
      </c>
      <c r="C174" s="438">
        <v>3064.8</v>
      </c>
      <c r="D174" s="439">
        <v>3047.2666666666664</v>
      </c>
      <c r="E174" s="439">
        <v>3002.5333333333328</v>
      </c>
      <c r="F174" s="439">
        <v>2940.2666666666664</v>
      </c>
      <c r="G174" s="439">
        <v>2895.5333333333328</v>
      </c>
      <c r="H174" s="439">
        <v>3109.5333333333328</v>
      </c>
      <c r="I174" s="439">
        <v>3154.2666666666664</v>
      </c>
      <c r="J174" s="439">
        <v>3216.5333333333328</v>
      </c>
      <c r="K174" s="438">
        <v>3092</v>
      </c>
      <c r="L174" s="438">
        <v>2985</v>
      </c>
      <c r="M174" s="438">
        <v>9.4589999999999994E-2</v>
      </c>
    </row>
    <row r="175" spans="1:13">
      <c r="A175" s="245">
        <v>165</v>
      </c>
      <c r="B175" s="441" t="s">
        <v>241</v>
      </c>
      <c r="C175" s="438">
        <v>201.65</v>
      </c>
      <c r="D175" s="439">
        <v>200.01666666666665</v>
      </c>
      <c r="E175" s="439">
        <v>192.6333333333333</v>
      </c>
      <c r="F175" s="439">
        <v>183.61666666666665</v>
      </c>
      <c r="G175" s="439">
        <v>176.23333333333329</v>
      </c>
      <c r="H175" s="439">
        <v>209.0333333333333</v>
      </c>
      <c r="I175" s="439">
        <v>216.41666666666663</v>
      </c>
      <c r="J175" s="439">
        <v>225.43333333333331</v>
      </c>
      <c r="K175" s="438">
        <v>207.4</v>
      </c>
      <c r="L175" s="438">
        <v>191</v>
      </c>
      <c r="M175" s="438">
        <v>16.224360000000001</v>
      </c>
    </row>
    <row r="176" spans="1:13">
      <c r="A176" s="245">
        <v>166</v>
      </c>
      <c r="B176" s="441" t="s">
        <v>364</v>
      </c>
      <c r="C176" s="438">
        <v>5599.15</v>
      </c>
      <c r="D176" s="439">
        <v>5626.3499999999995</v>
      </c>
      <c r="E176" s="439">
        <v>5542.7999999999993</v>
      </c>
      <c r="F176" s="439">
        <v>5486.45</v>
      </c>
      <c r="G176" s="439">
        <v>5402.9</v>
      </c>
      <c r="H176" s="439">
        <v>5682.6999999999989</v>
      </c>
      <c r="I176" s="439">
        <v>5766.25</v>
      </c>
      <c r="J176" s="439">
        <v>5822.5999999999985</v>
      </c>
      <c r="K176" s="438">
        <v>5709.9</v>
      </c>
      <c r="L176" s="438">
        <v>5570</v>
      </c>
      <c r="M176" s="438">
        <v>5.2650000000000002E-2</v>
      </c>
    </row>
    <row r="177" spans="1:13">
      <c r="A177" s="245">
        <v>167</v>
      </c>
      <c r="B177" s="441" t="s">
        <v>365</v>
      </c>
      <c r="C177" s="438">
        <v>1517.2</v>
      </c>
      <c r="D177" s="439">
        <v>1525.6833333333332</v>
      </c>
      <c r="E177" s="439">
        <v>1492.6166666666663</v>
      </c>
      <c r="F177" s="439">
        <v>1468.0333333333331</v>
      </c>
      <c r="G177" s="439">
        <v>1434.9666666666662</v>
      </c>
      <c r="H177" s="439">
        <v>1550.2666666666664</v>
      </c>
      <c r="I177" s="439">
        <v>1583.3333333333335</v>
      </c>
      <c r="J177" s="439">
        <v>1607.9166666666665</v>
      </c>
      <c r="K177" s="438">
        <v>1558.75</v>
      </c>
      <c r="L177" s="438">
        <v>1501.1</v>
      </c>
      <c r="M177" s="438">
        <v>0.45568999999999998</v>
      </c>
    </row>
    <row r="178" spans="1:13">
      <c r="A178" s="245">
        <v>168</v>
      </c>
      <c r="B178" s="441" t="s">
        <v>100</v>
      </c>
      <c r="C178" s="438">
        <v>640.4</v>
      </c>
      <c r="D178" s="439">
        <v>637.85</v>
      </c>
      <c r="E178" s="439">
        <v>628.55000000000007</v>
      </c>
      <c r="F178" s="439">
        <v>616.70000000000005</v>
      </c>
      <c r="G178" s="439">
        <v>607.40000000000009</v>
      </c>
      <c r="H178" s="439">
        <v>649.70000000000005</v>
      </c>
      <c r="I178" s="439">
        <v>659</v>
      </c>
      <c r="J178" s="439">
        <v>670.85</v>
      </c>
      <c r="K178" s="438">
        <v>647.15</v>
      </c>
      <c r="L178" s="438">
        <v>626</v>
      </c>
      <c r="M178" s="438">
        <v>19.21799</v>
      </c>
    </row>
    <row r="179" spans="1:13">
      <c r="A179" s="245">
        <v>169</v>
      </c>
      <c r="B179" s="441" t="s">
        <v>366</v>
      </c>
      <c r="C179" s="438">
        <v>911.75</v>
      </c>
      <c r="D179" s="439">
        <v>915.0333333333333</v>
      </c>
      <c r="E179" s="439">
        <v>900.71666666666658</v>
      </c>
      <c r="F179" s="439">
        <v>889.68333333333328</v>
      </c>
      <c r="G179" s="439">
        <v>875.36666666666656</v>
      </c>
      <c r="H179" s="439">
        <v>926.06666666666661</v>
      </c>
      <c r="I179" s="439">
        <v>940.38333333333321</v>
      </c>
      <c r="J179" s="439">
        <v>951.41666666666663</v>
      </c>
      <c r="K179" s="438">
        <v>929.35</v>
      </c>
      <c r="L179" s="438">
        <v>904</v>
      </c>
      <c r="M179" s="438">
        <v>0.61460999999999999</v>
      </c>
    </row>
    <row r="180" spans="1:13">
      <c r="A180" s="245">
        <v>170</v>
      </c>
      <c r="B180" s="441" t="s">
        <v>242</v>
      </c>
      <c r="C180" s="438">
        <v>555</v>
      </c>
      <c r="D180" s="439">
        <v>554.93333333333328</v>
      </c>
      <c r="E180" s="439">
        <v>543.86666666666656</v>
      </c>
      <c r="F180" s="439">
        <v>532.73333333333323</v>
      </c>
      <c r="G180" s="439">
        <v>521.66666666666652</v>
      </c>
      <c r="H180" s="439">
        <v>566.06666666666661</v>
      </c>
      <c r="I180" s="439">
        <v>577.13333333333344</v>
      </c>
      <c r="J180" s="439">
        <v>588.26666666666665</v>
      </c>
      <c r="K180" s="438">
        <v>566</v>
      </c>
      <c r="L180" s="438">
        <v>543.79999999999995</v>
      </c>
      <c r="M180" s="438">
        <v>2.1898900000000001</v>
      </c>
    </row>
    <row r="181" spans="1:13">
      <c r="A181" s="245">
        <v>171</v>
      </c>
      <c r="B181" s="441" t="s">
        <v>103</v>
      </c>
      <c r="C181" s="438">
        <v>892.95</v>
      </c>
      <c r="D181" s="439">
        <v>895.4666666666667</v>
      </c>
      <c r="E181" s="439">
        <v>877.48333333333335</v>
      </c>
      <c r="F181" s="439">
        <v>862.01666666666665</v>
      </c>
      <c r="G181" s="439">
        <v>844.0333333333333</v>
      </c>
      <c r="H181" s="439">
        <v>910.93333333333339</v>
      </c>
      <c r="I181" s="439">
        <v>928.91666666666674</v>
      </c>
      <c r="J181" s="439">
        <v>944.38333333333344</v>
      </c>
      <c r="K181" s="438">
        <v>913.45</v>
      </c>
      <c r="L181" s="438">
        <v>880</v>
      </c>
      <c r="M181" s="438">
        <v>14.257669999999999</v>
      </c>
    </row>
    <row r="182" spans="1:13">
      <c r="A182" s="245">
        <v>172</v>
      </c>
      <c r="B182" s="441" t="s">
        <v>243</v>
      </c>
      <c r="C182" s="438">
        <v>537.65</v>
      </c>
      <c r="D182" s="439">
        <v>534.41666666666663</v>
      </c>
      <c r="E182" s="439">
        <v>524.43333333333328</v>
      </c>
      <c r="F182" s="439">
        <v>511.2166666666667</v>
      </c>
      <c r="G182" s="439">
        <v>501.23333333333335</v>
      </c>
      <c r="H182" s="439">
        <v>547.63333333333321</v>
      </c>
      <c r="I182" s="439">
        <v>557.61666666666656</v>
      </c>
      <c r="J182" s="439">
        <v>570.83333333333314</v>
      </c>
      <c r="K182" s="438">
        <v>544.4</v>
      </c>
      <c r="L182" s="438">
        <v>521.20000000000005</v>
      </c>
      <c r="M182" s="438">
        <v>1.3807</v>
      </c>
    </row>
    <row r="183" spans="1:13">
      <c r="A183" s="245">
        <v>173</v>
      </c>
      <c r="B183" s="441" t="s">
        <v>244</v>
      </c>
      <c r="C183" s="438">
        <v>1387.1</v>
      </c>
      <c r="D183" s="439">
        <v>1374.3499999999997</v>
      </c>
      <c r="E183" s="439">
        <v>1344.0999999999995</v>
      </c>
      <c r="F183" s="439">
        <v>1301.0999999999997</v>
      </c>
      <c r="G183" s="439">
        <v>1270.8499999999995</v>
      </c>
      <c r="H183" s="439">
        <v>1417.3499999999995</v>
      </c>
      <c r="I183" s="439">
        <v>1447.6</v>
      </c>
      <c r="J183" s="439">
        <v>1490.5999999999995</v>
      </c>
      <c r="K183" s="438">
        <v>1404.6</v>
      </c>
      <c r="L183" s="438">
        <v>1331.35</v>
      </c>
      <c r="M183" s="438">
        <v>8.8784200000000002</v>
      </c>
    </row>
    <row r="184" spans="1:13">
      <c r="A184" s="245">
        <v>174</v>
      </c>
      <c r="B184" s="441" t="s">
        <v>367</v>
      </c>
      <c r="C184" s="438">
        <v>310.8</v>
      </c>
      <c r="D184" s="439">
        <v>313.18333333333334</v>
      </c>
      <c r="E184" s="439">
        <v>306.06666666666666</v>
      </c>
      <c r="F184" s="439">
        <v>301.33333333333331</v>
      </c>
      <c r="G184" s="439">
        <v>294.21666666666664</v>
      </c>
      <c r="H184" s="439">
        <v>317.91666666666669</v>
      </c>
      <c r="I184" s="439">
        <v>325.03333333333336</v>
      </c>
      <c r="J184" s="439">
        <v>329.76666666666671</v>
      </c>
      <c r="K184" s="438">
        <v>320.3</v>
      </c>
      <c r="L184" s="438">
        <v>308.45</v>
      </c>
      <c r="M184" s="438">
        <v>30.69117</v>
      </c>
    </row>
    <row r="185" spans="1:13">
      <c r="A185" s="245">
        <v>175</v>
      </c>
      <c r="B185" s="441" t="s">
        <v>245</v>
      </c>
      <c r="C185" s="438">
        <v>603.35</v>
      </c>
      <c r="D185" s="439">
        <v>615.08333333333337</v>
      </c>
      <c r="E185" s="439">
        <v>552.16666666666674</v>
      </c>
      <c r="F185" s="439">
        <v>500.98333333333335</v>
      </c>
      <c r="G185" s="439">
        <v>438.06666666666672</v>
      </c>
      <c r="H185" s="439">
        <v>666.26666666666677</v>
      </c>
      <c r="I185" s="439">
        <v>729.18333333333351</v>
      </c>
      <c r="J185" s="439">
        <v>780.36666666666679</v>
      </c>
      <c r="K185" s="438">
        <v>678</v>
      </c>
      <c r="L185" s="438">
        <v>563.9</v>
      </c>
      <c r="M185" s="438">
        <v>40.727209999999999</v>
      </c>
    </row>
    <row r="186" spans="1:13">
      <c r="A186" s="245">
        <v>176</v>
      </c>
      <c r="B186" s="441" t="s">
        <v>104</v>
      </c>
      <c r="C186" s="438">
        <v>1480.75</v>
      </c>
      <c r="D186" s="439">
        <v>1463.3333333333333</v>
      </c>
      <c r="E186" s="439">
        <v>1437.4666666666665</v>
      </c>
      <c r="F186" s="439">
        <v>1394.1833333333332</v>
      </c>
      <c r="G186" s="439">
        <v>1368.3166666666664</v>
      </c>
      <c r="H186" s="439">
        <v>1506.6166666666666</v>
      </c>
      <c r="I186" s="439">
        <v>1532.4833333333333</v>
      </c>
      <c r="J186" s="439">
        <v>1575.7666666666667</v>
      </c>
      <c r="K186" s="438">
        <v>1489.2</v>
      </c>
      <c r="L186" s="438">
        <v>1420.05</v>
      </c>
      <c r="M186" s="438">
        <v>14.85497</v>
      </c>
    </row>
    <row r="187" spans="1:13">
      <c r="A187" s="245">
        <v>177</v>
      </c>
      <c r="B187" s="441" t="s">
        <v>368</v>
      </c>
      <c r="C187" s="438">
        <v>403.8</v>
      </c>
      <c r="D187" s="439">
        <v>405.55</v>
      </c>
      <c r="E187" s="439">
        <v>400.25</v>
      </c>
      <c r="F187" s="439">
        <v>396.7</v>
      </c>
      <c r="G187" s="439">
        <v>391.4</v>
      </c>
      <c r="H187" s="439">
        <v>409.1</v>
      </c>
      <c r="I187" s="439">
        <v>414.40000000000009</v>
      </c>
      <c r="J187" s="439">
        <v>417.95000000000005</v>
      </c>
      <c r="K187" s="438">
        <v>410.85</v>
      </c>
      <c r="L187" s="438">
        <v>402</v>
      </c>
      <c r="M187" s="438">
        <v>9.2843199999999992</v>
      </c>
    </row>
    <row r="188" spans="1:13">
      <c r="A188" s="245">
        <v>178</v>
      </c>
      <c r="B188" s="441" t="s">
        <v>369</v>
      </c>
      <c r="C188" s="438">
        <v>156</v>
      </c>
      <c r="D188" s="439">
        <v>157.46666666666667</v>
      </c>
      <c r="E188" s="439">
        <v>146.58333333333334</v>
      </c>
      <c r="F188" s="439">
        <v>137.16666666666669</v>
      </c>
      <c r="G188" s="439">
        <v>126.28333333333336</v>
      </c>
      <c r="H188" s="439">
        <v>166.88333333333333</v>
      </c>
      <c r="I188" s="439">
        <v>177.76666666666665</v>
      </c>
      <c r="J188" s="439">
        <v>187.18333333333331</v>
      </c>
      <c r="K188" s="438">
        <v>168.35</v>
      </c>
      <c r="L188" s="438">
        <v>148.05000000000001</v>
      </c>
      <c r="M188" s="438">
        <v>85.986689999999996</v>
      </c>
    </row>
    <row r="189" spans="1:13">
      <c r="A189" s="245">
        <v>179</v>
      </c>
      <c r="B189" s="441" t="s">
        <v>370</v>
      </c>
      <c r="C189" s="438">
        <v>1154.5</v>
      </c>
      <c r="D189" s="439">
        <v>1151.2666666666667</v>
      </c>
      <c r="E189" s="439">
        <v>1133.5833333333333</v>
      </c>
      <c r="F189" s="439">
        <v>1112.6666666666665</v>
      </c>
      <c r="G189" s="439">
        <v>1094.9833333333331</v>
      </c>
      <c r="H189" s="439">
        <v>1172.1833333333334</v>
      </c>
      <c r="I189" s="439">
        <v>1189.8666666666668</v>
      </c>
      <c r="J189" s="439">
        <v>1210.7833333333335</v>
      </c>
      <c r="K189" s="438">
        <v>1168.95</v>
      </c>
      <c r="L189" s="438">
        <v>1130.3499999999999</v>
      </c>
      <c r="M189" s="438">
        <v>3.1609500000000001</v>
      </c>
    </row>
    <row r="190" spans="1:13">
      <c r="A190" s="245">
        <v>180</v>
      </c>
      <c r="B190" s="441" t="s">
        <v>371</v>
      </c>
      <c r="C190" s="438">
        <v>404.7</v>
      </c>
      <c r="D190" s="439">
        <v>405.0333333333333</v>
      </c>
      <c r="E190" s="439">
        <v>396.66666666666663</v>
      </c>
      <c r="F190" s="439">
        <v>388.63333333333333</v>
      </c>
      <c r="G190" s="439">
        <v>380.26666666666665</v>
      </c>
      <c r="H190" s="439">
        <v>413.06666666666661</v>
      </c>
      <c r="I190" s="439">
        <v>421.43333333333328</v>
      </c>
      <c r="J190" s="439">
        <v>429.46666666666658</v>
      </c>
      <c r="K190" s="438">
        <v>413.4</v>
      </c>
      <c r="L190" s="438">
        <v>397</v>
      </c>
      <c r="M190" s="438">
        <v>2.6875599999999999</v>
      </c>
    </row>
    <row r="191" spans="1:13">
      <c r="A191" s="245">
        <v>181</v>
      </c>
      <c r="B191" s="441" t="s">
        <v>743</v>
      </c>
      <c r="C191" s="438">
        <v>165.65</v>
      </c>
      <c r="D191" s="439">
        <v>164.93333333333334</v>
      </c>
      <c r="E191" s="439">
        <v>159.41666666666669</v>
      </c>
      <c r="F191" s="439">
        <v>153.18333333333334</v>
      </c>
      <c r="G191" s="439">
        <v>147.66666666666669</v>
      </c>
      <c r="H191" s="439">
        <v>171.16666666666669</v>
      </c>
      <c r="I191" s="439">
        <v>176.68333333333334</v>
      </c>
      <c r="J191" s="439">
        <v>182.91666666666669</v>
      </c>
      <c r="K191" s="438">
        <v>170.45</v>
      </c>
      <c r="L191" s="438">
        <v>158.69999999999999</v>
      </c>
      <c r="M191" s="438">
        <v>4.5710100000000002</v>
      </c>
    </row>
    <row r="192" spans="1:13">
      <c r="A192" s="245">
        <v>182</v>
      </c>
      <c r="B192" s="441" t="s">
        <v>773</v>
      </c>
      <c r="C192" s="438">
        <v>1141</v>
      </c>
      <c r="D192" s="439">
        <v>1159.7</v>
      </c>
      <c r="E192" s="439">
        <v>1081.4000000000001</v>
      </c>
      <c r="F192" s="439">
        <v>1021.8</v>
      </c>
      <c r="G192" s="439">
        <v>943.5</v>
      </c>
      <c r="H192" s="439">
        <v>1219.3000000000002</v>
      </c>
      <c r="I192" s="439">
        <v>1297.5999999999999</v>
      </c>
      <c r="J192" s="439">
        <v>1357.2000000000003</v>
      </c>
      <c r="K192" s="438">
        <v>1238</v>
      </c>
      <c r="L192" s="438">
        <v>1100.0999999999999</v>
      </c>
      <c r="M192" s="438">
        <v>7.1963900000000001</v>
      </c>
    </row>
    <row r="193" spans="1:13">
      <c r="A193" s="245">
        <v>183</v>
      </c>
      <c r="B193" s="441" t="s">
        <v>372</v>
      </c>
      <c r="C193" s="438">
        <v>658.05</v>
      </c>
      <c r="D193" s="439">
        <v>655.66666666666663</v>
      </c>
      <c r="E193" s="439">
        <v>638.38333333333321</v>
      </c>
      <c r="F193" s="439">
        <v>618.71666666666658</v>
      </c>
      <c r="G193" s="439">
        <v>601.43333333333317</v>
      </c>
      <c r="H193" s="439">
        <v>675.33333333333326</v>
      </c>
      <c r="I193" s="439">
        <v>692.61666666666679</v>
      </c>
      <c r="J193" s="439">
        <v>712.2833333333333</v>
      </c>
      <c r="K193" s="438">
        <v>672.95</v>
      </c>
      <c r="L193" s="438">
        <v>636</v>
      </c>
      <c r="M193" s="438">
        <v>37.906999999999996</v>
      </c>
    </row>
    <row r="194" spans="1:13">
      <c r="A194" s="245">
        <v>184</v>
      </c>
      <c r="B194" s="441" t="s">
        <v>373</v>
      </c>
      <c r="C194" s="438">
        <v>72.900000000000006</v>
      </c>
      <c r="D194" s="439">
        <v>73.333333333333343</v>
      </c>
      <c r="E194" s="439">
        <v>70.216666666666683</v>
      </c>
      <c r="F194" s="439">
        <v>67.533333333333346</v>
      </c>
      <c r="G194" s="439">
        <v>64.416666666666686</v>
      </c>
      <c r="H194" s="439">
        <v>76.01666666666668</v>
      </c>
      <c r="I194" s="439">
        <v>79.133333333333354</v>
      </c>
      <c r="J194" s="439">
        <v>81.816666666666677</v>
      </c>
      <c r="K194" s="438">
        <v>76.45</v>
      </c>
      <c r="L194" s="438">
        <v>70.650000000000006</v>
      </c>
      <c r="M194" s="438">
        <v>17.058430000000001</v>
      </c>
    </row>
    <row r="195" spans="1:13">
      <c r="A195" s="245">
        <v>185</v>
      </c>
      <c r="B195" s="441" t="s">
        <v>374</v>
      </c>
      <c r="C195" s="438">
        <v>358.95</v>
      </c>
      <c r="D195" s="439">
        <v>359.2166666666667</v>
      </c>
      <c r="E195" s="439">
        <v>350.73333333333341</v>
      </c>
      <c r="F195" s="439">
        <v>342.51666666666671</v>
      </c>
      <c r="G195" s="439">
        <v>334.03333333333342</v>
      </c>
      <c r="H195" s="439">
        <v>367.43333333333339</v>
      </c>
      <c r="I195" s="439">
        <v>375.91666666666674</v>
      </c>
      <c r="J195" s="439">
        <v>384.13333333333338</v>
      </c>
      <c r="K195" s="438">
        <v>367.7</v>
      </c>
      <c r="L195" s="438">
        <v>351</v>
      </c>
      <c r="M195" s="438">
        <v>7.5066600000000001</v>
      </c>
    </row>
    <row r="196" spans="1:13">
      <c r="A196" s="245">
        <v>186</v>
      </c>
      <c r="B196" s="441" t="s">
        <v>375</v>
      </c>
      <c r="C196" s="438">
        <v>110.35</v>
      </c>
      <c r="D196" s="439">
        <v>110.53333333333335</v>
      </c>
      <c r="E196" s="439">
        <v>106.36666666666669</v>
      </c>
      <c r="F196" s="439">
        <v>102.38333333333334</v>
      </c>
      <c r="G196" s="439">
        <v>98.216666666666683</v>
      </c>
      <c r="H196" s="439">
        <v>114.51666666666669</v>
      </c>
      <c r="I196" s="439">
        <v>118.68333333333335</v>
      </c>
      <c r="J196" s="439">
        <v>122.6666666666667</v>
      </c>
      <c r="K196" s="438">
        <v>114.7</v>
      </c>
      <c r="L196" s="438">
        <v>106.55</v>
      </c>
      <c r="M196" s="438">
        <v>25.598320000000001</v>
      </c>
    </row>
    <row r="197" spans="1:13">
      <c r="A197" s="245">
        <v>187</v>
      </c>
      <c r="B197" s="441" t="s">
        <v>376</v>
      </c>
      <c r="C197" s="438">
        <v>115.9</v>
      </c>
      <c r="D197" s="439">
        <v>116.03333333333335</v>
      </c>
      <c r="E197" s="439">
        <v>112.16666666666669</v>
      </c>
      <c r="F197" s="439">
        <v>108.43333333333334</v>
      </c>
      <c r="G197" s="439">
        <v>104.56666666666668</v>
      </c>
      <c r="H197" s="439">
        <v>119.76666666666669</v>
      </c>
      <c r="I197" s="439">
        <v>123.63333333333334</v>
      </c>
      <c r="J197" s="439">
        <v>127.3666666666667</v>
      </c>
      <c r="K197" s="438">
        <v>119.9</v>
      </c>
      <c r="L197" s="438">
        <v>112.3</v>
      </c>
      <c r="M197" s="438">
        <v>21.553709999999999</v>
      </c>
    </row>
    <row r="198" spans="1:13">
      <c r="A198" s="245">
        <v>188</v>
      </c>
      <c r="B198" s="441" t="s">
        <v>246</v>
      </c>
      <c r="C198" s="438">
        <v>325.25</v>
      </c>
      <c r="D198" s="439">
        <v>321.96666666666664</v>
      </c>
      <c r="E198" s="439">
        <v>314.5333333333333</v>
      </c>
      <c r="F198" s="439">
        <v>303.81666666666666</v>
      </c>
      <c r="G198" s="439">
        <v>296.38333333333333</v>
      </c>
      <c r="H198" s="439">
        <v>332.68333333333328</v>
      </c>
      <c r="I198" s="439">
        <v>340.11666666666656</v>
      </c>
      <c r="J198" s="439">
        <v>350.83333333333326</v>
      </c>
      <c r="K198" s="438">
        <v>329.4</v>
      </c>
      <c r="L198" s="438">
        <v>311.25</v>
      </c>
      <c r="M198" s="438">
        <v>29.491219999999998</v>
      </c>
    </row>
    <row r="199" spans="1:13">
      <c r="A199" s="245">
        <v>189</v>
      </c>
      <c r="B199" s="441" t="s">
        <v>377</v>
      </c>
      <c r="C199" s="438">
        <v>690.7</v>
      </c>
      <c r="D199" s="439">
        <v>691.2166666666667</v>
      </c>
      <c r="E199" s="439">
        <v>682.63333333333344</v>
      </c>
      <c r="F199" s="439">
        <v>674.56666666666672</v>
      </c>
      <c r="G199" s="439">
        <v>665.98333333333346</v>
      </c>
      <c r="H199" s="439">
        <v>699.28333333333342</v>
      </c>
      <c r="I199" s="439">
        <v>707.86666666666667</v>
      </c>
      <c r="J199" s="439">
        <v>715.93333333333339</v>
      </c>
      <c r="K199" s="438">
        <v>699.8</v>
      </c>
      <c r="L199" s="438">
        <v>683.15</v>
      </c>
      <c r="M199" s="438">
        <v>0.35427999999999998</v>
      </c>
    </row>
    <row r="200" spans="1:13">
      <c r="A200" s="245">
        <v>190</v>
      </c>
      <c r="B200" s="441" t="s">
        <v>247</v>
      </c>
      <c r="C200" s="438">
        <v>2052.9</v>
      </c>
      <c r="D200" s="439">
        <v>2057.65</v>
      </c>
      <c r="E200" s="439">
        <v>1920.3000000000002</v>
      </c>
      <c r="F200" s="439">
        <v>1787.7</v>
      </c>
      <c r="G200" s="439">
        <v>1650.3500000000001</v>
      </c>
      <c r="H200" s="439">
        <v>2190.25</v>
      </c>
      <c r="I200" s="439">
        <v>2327.5999999999995</v>
      </c>
      <c r="J200" s="439">
        <v>2460.2000000000003</v>
      </c>
      <c r="K200" s="438">
        <v>2195</v>
      </c>
      <c r="L200" s="438">
        <v>1925.05</v>
      </c>
      <c r="M200" s="438">
        <v>4.90137</v>
      </c>
    </row>
    <row r="201" spans="1:13">
      <c r="A201" s="245">
        <v>191</v>
      </c>
      <c r="B201" s="441" t="s">
        <v>107</v>
      </c>
      <c r="C201" s="438">
        <v>975.25</v>
      </c>
      <c r="D201" s="439">
        <v>980.68333333333339</v>
      </c>
      <c r="E201" s="439">
        <v>964.66666666666674</v>
      </c>
      <c r="F201" s="439">
        <v>954.08333333333337</v>
      </c>
      <c r="G201" s="439">
        <v>938.06666666666672</v>
      </c>
      <c r="H201" s="439">
        <v>991.26666666666677</v>
      </c>
      <c r="I201" s="439">
        <v>1007.2833333333334</v>
      </c>
      <c r="J201" s="439">
        <v>1017.8666666666668</v>
      </c>
      <c r="K201" s="438">
        <v>996.7</v>
      </c>
      <c r="L201" s="438">
        <v>970.1</v>
      </c>
      <c r="M201" s="438">
        <v>56.227829999999997</v>
      </c>
    </row>
    <row r="202" spans="1:13">
      <c r="A202" s="245">
        <v>192</v>
      </c>
      <c r="B202" s="441" t="s">
        <v>248</v>
      </c>
      <c r="C202" s="438">
        <v>2945</v>
      </c>
      <c r="D202" s="439">
        <v>2964.6666666666665</v>
      </c>
      <c r="E202" s="439">
        <v>2900.333333333333</v>
      </c>
      <c r="F202" s="439">
        <v>2855.6666666666665</v>
      </c>
      <c r="G202" s="439">
        <v>2791.333333333333</v>
      </c>
      <c r="H202" s="439">
        <v>3009.333333333333</v>
      </c>
      <c r="I202" s="439">
        <v>3073.6666666666661</v>
      </c>
      <c r="J202" s="439">
        <v>3118.333333333333</v>
      </c>
      <c r="K202" s="438">
        <v>3029</v>
      </c>
      <c r="L202" s="438">
        <v>2920</v>
      </c>
      <c r="M202" s="438">
        <v>3.1044100000000001</v>
      </c>
    </row>
    <row r="203" spans="1:13">
      <c r="A203" s="245">
        <v>193</v>
      </c>
      <c r="B203" s="441" t="s">
        <v>109</v>
      </c>
      <c r="C203" s="438">
        <v>1479.8</v>
      </c>
      <c r="D203" s="439">
        <v>1474.9333333333334</v>
      </c>
      <c r="E203" s="439">
        <v>1459.8666666666668</v>
      </c>
      <c r="F203" s="439">
        <v>1439.9333333333334</v>
      </c>
      <c r="G203" s="439">
        <v>1424.8666666666668</v>
      </c>
      <c r="H203" s="439">
        <v>1494.8666666666668</v>
      </c>
      <c r="I203" s="439">
        <v>1509.9333333333334</v>
      </c>
      <c r="J203" s="439">
        <v>1529.8666666666668</v>
      </c>
      <c r="K203" s="438">
        <v>1490</v>
      </c>
      <c r="L203" s="438">
        <v>1455</v>
      </c>
      <c r="M203" s="438">
        <v>59.690300000000001</v>
      </c>
    </row>
    <row r="204" spans="1:13">
      <c r="A204" s="245">
        <v>194</v>
      </c>
      <c r="B204" s="441" t="s">
        <v>249</v>
      </c>
      <c r="C204" s="438">
        <v>709.2</v>
      </c>
      <c r="D204" s="439">
        <v>704.26666666666677</v>
      </c>
      <c r="E204" s="439">
        <v>697.53333333333353</v>
      </c>
      <c r="F204" s="439">
        <v>685.86666666666679</v>
      </c>
      <c r="G204" s="439">
        <v>679.13333333333355</v>
      </c>
      <c r="H204" s="439">
        <v>715.93333333333351</v>
      </c>
      <c r="I204" s="439">
        <v>722.66666666666686</v>
      </c>
      <c r="J204" s="439">
        <v>734.33333333333348</v>
      </c>
      <c r="K204" s="438">
        <v>711</v>
      </c>
      <c r="L204" s="438">
        <v>692.6</v>
      </c>
      <c r="M204" s="438">
        <v>65.805040000000005</v>
      </c>
    </row>
    <row r="205" spans="1:13">
      <c r="A205" s="245">
        <v>195</v>
      </c>
      <c r="B205" s="441" t="s">
        <v>382</v>
      </c>
      <c r="C205" s="438">
        <v>52.7</v>
      </c>
      <c r="D205" s="439">
        <v>52.4</v>
      </c>
      <c r="E205" s="439">
        <v>50.4</v>
      </c>
      <c r="F205" s="439">
        <v>48.1</v>
      </c>
      <c r="G205" s="439">
        <v>46.1</v>
      </c>
      <c r="H205" s="439">
        <v>54.699999999999996</v>
      </c>
      <c r="I205" s="439">
        <v>56.699999999999996</v>
      </c>
      <c r="J205" s="439">
        <v>58.999999999999993</v>
      </c>
      <c r="K205" s="438">
        <v>54.4</v>
      </c>
      <c r="L205" s="438">
        <v>50.1</v>
      </c>
      <c r="M205" s="438">
        <v>372.08157</v>
      </c>
    </row>
    <row r="206" spans="1:13">
      <c r="A206" s="245">
        <v>196</v>
      </c>
      <c r="B206" s="441" t="s">
        <v>378</v>
      </c>
      <c r="C206" s="438">
        <v>25.95</v>
      </c>
      <c r="D206" s="439">
        <v>26.116666666666664</v>
      </c>
      <c r="E206" s="439">
        <v>24.983333333333327</v>
      </c>
      <c r="F206" s="439">
        <v>24.016666666666662</v>
      </c>
      <c r="G206" s="439">
        <v>22.883333333333326</v>
      </c>
      <c r="H206" s="439">
        <v>27.083333333333329</v>
      </c>
      <c r="I206" s="439">
        <v>28.216666666666661</v>
      </c>
      <c r="J206" s="439">
        <v>29.18333333333333</v>
      </c>
      <c r="K206" s="438">
        <v>27.25</v>
      </c>
      <c r="L206" s="438">
        <v>25.15</v>
      </c>
      <c r="M206" s="438">
        <v>133.76068000000001</v>
      </c>
    </row>
    <row r="207" spans="1:13">
      <c r="A207" s="245">
        <v>197</v>
      </c>
      <c r="B207" s="441" t="s">
        <v>379</v>
      </c>
      <c r="C207" s="438">
        <v>894.7</v>
      </c>
      <c r="D207" s="439">
        <v>903.9</v>
      </c>
      <c r="E207" s="439">
        <v>871.8</v>
      </c>
      <c r="F207" s="439">
        <v>848.9</v>
      </c>
      <c r="G207" s="439">
        <v>816.8</v>
      </c>
      <c r="H207" s="439">
        <v>926.8</v>
      </c>
      <c r="I207" s="439">
        <v>958.90000000000009</v>
      </c>
      <c r="J207" s="439">
        <v>981.8</v>
      </c>
      <c r="K207" s="438">
        <v>936</v>
      </c>
      <c r="L207" s="438">
        <v>881</v>
      </c>
      <c r="M207" s="438">
        <v>0.55595000000000006</v>
      </c>
    </row>
    <row r="208" spans="1:13">
      <c r="A208" s="245">
        <v>198</v>
      </c>
      <c r="B208" s="441" t="s">
        <v>105</v>
      </c>
      <c r="C208" s="438">
        <v>996.5</v>
      </c>
      <c r="D208" s="439">
        <v>994.05000000000007</v>
      </c>
      <c r="E208" s="439">
        <v>979.55000000000018</v>
      </c>
      <c r="F208" s="439">
        <v>962.60000000000014</v>
      </c>
      <c r="G208" s="439">
        <v>948.10000000000025</v>
      </c>
      <c r="H208" s="439">
        <v>1011.0000000000001</v>
      </c>
      <c r="I208" s="439">
        <v>1025.5</v>
      </c>
      <c r="J208" s="439">
        <v>1042.45</v>
      </c>
      <c r="K208" s="438">
        <v>1008.55</v>
      </c>
      <c r="L208" s="438">
        <v>977.1</v>
      </c>
      <c r="M208" s="438">
        <v>13.749969999999999</v>
      </c>
    </row>
    <row r="209" spans="1:13">
      <c r="A209" s="245">
        <v>199</v>
      </c>
      <c r="B209" s="441" t="s">
        <v>380</v>
      </c>
      <c r="C209" s="438">
        <v>258.2</v>
      </c>
      <c r="D209" s="439">
        <v>256.3</v>
      </c>
      <c r="E209" s="439">
        <v>251.85000000000002</v>
      </c>
      <c r="F209" s="439">
        <v>245.5</v>
      </c>
      <c r="G209" s="439">
        <v>241.05</v>
      </c>
      <c r="H209" s="439">
        <v>262.65000000000003</v>
      </c>
      <c r="I209" s="439">
        <v>267.09999999999997</v>
      </c>
      <c r="J209" s="439">
        <v>273.45000000000005</v>
      </c>
      <c r="K209" s="438">
        <v>260.75</v>
      </c>
      <c r="L209" s="438">
        <v>249.95</v>
      </c>
      <c r="M209" s="438">
        <v>19.831119999999999</v>
      </c>
    </row>
    <row r="210" spans="1:13">
      <c r="A210" s="245">
        <v>200</v>
      </c>
      <c r="B210" s="441" t="s">
        <v>381</v>
      </c>
      <c r="C210" s="438">
        <v>411.1</v>
      </c>
      <c r="D210" s="439">
        <v>409.81666666666666</v>
      </c>
      <c r="E210" s="439">
        <v>397.2833333333333</v>
      </c>
      <c r="F210" s="439">
        <v>383.46666666666664</v>
      </c>
      <c r="G210" s="439">
        <v>370.93333333333328</v>
      </c>
      <c r="H210" s="439">
        <v>423.63333333333333</v>
      </c>
      <c r="I210" s="439">
        <v>436.16666666666674</v>
      </c>
      <c r="J210" s="439">
        <v>449.98333333333335</v>
      </c>
      <c r="K210" s="438">
        <v>422.35</v>
      </c>
      <c r="L210" s="438">
        <v>396</v>
      </c>
      <c r="M210" s="438">
        <v>2.2928299999999999</v>
      </c>
    </row>
    <row r="211" spans="1:13">
      <c r="A211" s="245">
        <v>201</v>
      </c>
      <c r="B211" s="441" t="s">
        <v>110</v>
      </c>
      <c r="C211" s="438">
        <v>2891.35</v>
      </c>
      <c r="D211" s="439">
        <v>2896.1166666666668</v>
      </c>
      <c r="E211" s="439">
        <v>2847.2333333333336</v>
      </c>
      <c r="F211" s="439">
        <v>2803.1166666666668</v>
      </c>
      <c r="G211" s="439">
        <v>2754.2333333333336</v>
      </c>
      <c r="H211" s="439">
        <v>2940.2333333333336</v>
      </c>
      <c r="I211" s="439">
        <v>2989.1166666666668</v>
      </c>
      <c r="J211" s="439">
        <v>3033.2333333333336</v>
      </c>
      <c r="K211" s="438">
        <v>2945</v>
      </c>
      <c r="L211" s="438">
        <v>2852</v>
      </c>
      <c r="M211" s="438">
        <v>9.0420300000000005</v>
      </c>
    </row>
    <row r="212" spans="1:13">
      <c r="A212" s="245">
        <v>202</v>
      </c>
      <c r="B212" s="441" t="s">
        <v>383</v>
      </c>
      <c r="C212" s="438">
        <v>56.3</v>
      </c>
      <c r="D212" s="439">
        <v>56.633333333333333</v>
      </c>
      <c r="E212" s="439">
        <v>53.666666666666664</v>
      </c>
      <c r="F212" s="439">
        <v>51.033333333333331</v>
      </c>
      <c r="G212" s="439">
        <v>48.066666666666663</v>
      </c>
      <c r="H212" s="439">
        <v>59.266666666666666</v>
      </c>
      <c r="I212" s="439">
        <v>62.233333333333334</v>
      </c>
      <c r="J212" s="439">
        <v>64.866666666666674</v>
      </c>
      <c r="K212" s="438">
        <v>59.6</v>
      </c>
      <c r="L212" s="438">
        <v>54</v>
      </c>
      <c r="M212" s="438">
        <v>319.74034999999998</v>
      </c>
    </row>
    <row r="213" spans="1:13">
      <c r="A213" s="245">
        <v>203</v>
      </c>
      <c r="B213" s="441" t="s">
        <v>112</v>
      </c>
      <c r="C213" s="438">
        <v>371.35</v>
      </c>
      <c r="D213" s="439">
        <v>368.16666666666669</v>
      </c>
      <c r="E213" s="439">
        <v>362.98333333333335</v>
      </c>
      <c r="F213" s="439">
        <v>354.61666666666667</v>
      </c>
      <c r="G213" s="439">
        <v>349.43333333333334</v>
      </c>
      <c r="H213" s="439">
        <v>376.53333333333336</v>
      </c>
      <c r="I213" s="439">
        <v>381.71666666666664</v>
      </c>
      <c r="J213" s="439">
        <v>390.08333333333337</v>
      </c>
      <c r="K213" s="438">
        <v>373.35</v>
      </c>
      <c r="L213" s="438">
        <v>359.8</v>
      </c>
      <c r="M213" s="438">
        <v>227.23111</v>
      </c>
    </row>
    <row r="214" spans="1:13">
      <c r="A214" s="245">
        <v>204</v>
      </c>
      <c r="B214" s="441" t="s">
        <v>384</v>
      </c>
      <c r="C214" s="438">
        <v>1016.45</v>
      </c>
      <c r="D214" s="439">
        <v>1016.5166666666668</v>
      </c>
      <c r="E214" s="439">
        <v>995.33333333333348</v>
      </c>
      <c r="F214" s="439">
        <v>974.2166666666667</v>
      </c>
      <c r="G214" s="439">
        <v>953.03333333333342</v>
      </c>
      <c r="H214" s="439">
        <v>1037.6333333333337</v>
      </c>
      <c r="I214" s="439">
        <v>1058.8166666666666</v>
      </c>
      <c r="J214" s="439">
        <v>1079.9333333333336</v>
      </c>
      <c r="K214" s="438">
        <v>1037.7</v>
      </c>
      <c r="L214" s="438">
        <v>995.4</v>
      </c>
      <c r="M214" s="438">
        <v>1.27905</v>
      </c>
    </row>
    <row r="215" spans="1:13">
      <c r="A215" s="245">
        <v>205</v>
      </c>
      <c r="B215" s="441" t="s">
        <v>385</v>
      </c>
      <c r="C215" s="438">
        <v>144.15</v>
      </c>
      <c r="D215" s="439">
        <v>145.66666666666666</v>
      </c>
      <c r="E215" s="439">
        <v>139.83333333333331</v>
      </c>
      <c r="F215" s="439">
        <v>135.51666666666665</v>
      </c>
      <c r="G215" s="439">
        <v>129.68333333333331</v>
      </c>
      <c r="H215" s="439">
        <v>149.98333333333332</v>
      </c>
      <c r="I215" s="439">
        <v>155.81666666666663</v>
      </c>
      <c r="J215" s="439">
        <v>160.13333333333333</v>
      </c>
      <c r="K215" s="438">
        <v>151.5</v>
      </c>
      <c r="L215" s="438">
        <v>141.35</v>
      </c>
      <c r="M215" s="438">
        <v>103.17206</v>
      </c>
    </row>
    <row r="216" spans="1:13">
      <c r="A216" s="245">
        <v>206</v>
      </c>
      <c r="B216" s="441" t="s">
        <v>113</v>
      </c>
      <c r="C216" s="438">
        <v>295.75</v>
      </c>
      <c r="D216" s="439">
        <v>299.68333333333334</v>
      </c>
      <c r="E216" s="439">
        <v>288.81666666666666</v>
      </c>
      <c r="F216" s="439">
        <v>281.88333333333333</v>
      </c>
      <c r="G216" s="439">
        <v>271.01666666666665</v>
      </c>
      <c r="H216" s="439">
        <v>306.61666666666667</v>
      </c>
      <c r="I216" s="439">
        <v>317.48333333333335</v>
      </c>
      <c r="J216" s="439">
        <v>324.41666666666669</v>
      </c>
      <c r="K216" s="438">
        <v>310.55</v>
      </c>
      <c r="L216" s="438">
        <v>292.75</v>
      </c>
      <c r="M216" s="438">
        <v>72.224249999999998</v>
      </c>
    </row>
    <row r="217" spans="1:13">
      <c r="A217" s="245">
        <v>207</v>
      </c>
      <c r="B217" s="441" t="s">
        <v>114</v>
      </c>
      <c r="C217" s="438">
        <v>2482.9</v>
      </c>
      <c r="D217" s="439">
        <v>2461.5333333333333</v>
      </c>
      <c r="E217" s="439">
        <v>2426.3666666666668</v>
      </c>
      <c r="F217" s="439">
        <v>2369.8333333333335</v>
      </c>
      <c r="G217" s="439">
        <v>2334.666666666667</v>
      </c>
      <c r="H217" s="439">
        <v>2518.0666666666666</v>
      </c>
      <c r="I217" s="439">
        <v>2553.2333333333336</v>
      </c>
      <c r="J217" s="439">
        <v>2609.7666666666664</v>
      </c>
      <c r="K217" s="438">
        <v>2496.6999999999998</v>
      </c>
      <c r="L217" s="438">
        <v>2405</v>
      </c>
      <c r="M217" s="438">
        <v>39.377510000000001</v>
      </c>
    </row>
    <row r="218" spans="1:13">
      <c r="A218" s="245">
        <v>208</v>
      </c>
      <c r="B218" s="441" t="s">
        <v>250</v>
      </c>
      <c r="C218" s="438">
        <v>328.9</v>
      </c>
      <c r="D218" s="439">
        <v>328.34999999999997</v>
      </c>
      <c r="E218" s="439">
        <v>324.04999999999995</v>
      </c>
      <c r="F218" s="439">
        <v>319.2</v>
      </c>
      <c r="G218" s="439">
        <v>314.89999999999998</v>
      </c>
      <c r="H218" s="439">
        <v>333.19999999999993</v>
      </c>
      <c r="I218" s="439">
        <v>337.5</v>
      </c>
      <c r="J218" s="439">
        <v>342.34999999999991</v>
      </c>
      <c r="K218" s="438">
        <v>332.65</v>
      </c>
      <c r="L218" s="438">
        <v>323.5</v>
      </c>
      <c r="M218" s="438">
        <v>21.925820000000002</v>
      </c>
    </row>
    <row r="219" spans="1:13">
      <c r="A219" s="245">
        <v>209</v>
      </c>
      <c r="B219" s="441" t="s">
        <v>386</v>
      </c>
      <c r="C219" s="438">
        <v>40826.949999999997</v>
      </c>
      <c r="D219" s="439">
        <v>40781.76666666667</v>
      </c>
      <c r="E219" s="439">
        <v>40196.133333333339</v>
      </c>
      <c r="F219" s="439">
        <v>39565.316666666666</v>
      </c>
      <c r="G219" s="439">
        <v>38979.683333333334</v>
      </c>
      <c r="H219" s="439">
        <v>41412.583333333343</v>
      </c>
      <c r="I219" s="439">
        <v>41998.216666666674</v>
      </c>
      <c r="J219" s="439">
        <v>42629.033333333347</v>
      </c>
      <c r="K219" s="438">
        <v>41367.4</v>
      </c>
      <c r="L219" s="438">
        <v>40150.949999999997</v>
      </c>
      <c r="M219" s="438">
        <v>4.9110000000000001E-2</v>
      </c>
    </row>
    <row r="220" spans="1:13">
      <c r="A220" s="245">
        <v>210</v>
      </c>
      <c r="B220" s="441" t="s">
        <v>251</v>
      </c>
      <c r="C220" s="438">
        <v>50.3</v>
      </c>
      <c r="D220" s="439">
        <v>50.383333333333333</v>
      </c>
      <c r="E220" s="439">
        <v>48.916666666666664</v>
      </c>
      <c r="F220" s="439">
        <v>47.533333333333331</v>
      </c>
      <c r="G220" s="439">
        <v>46.066666666666663</v>
      </c>
      <c r="H220" s="439">
        <v>51.766666666666666</v>
      </c>
      <c r="I220" s="439">
        <v>53.233333333333334</v>
      </c>
      <c r="J220" s="439">
        <v>54.616666666666667</v>
      </c>
      <c r="K220" s="438">
        <v>51.85</v>
      </c>
      <c r="L220" s="438">
        <v>49</v>
      </c>
      <c r="M220" s="438">
        <v>32.350920000000002</v>
      </c>
    </row>
    <row r="221" spans="1:13">
      <c r="A221" s="245">
        <v>211</v>
      </c>
      <c r="B221" s="441" t="s">
        <v>108</v>
      </c>
      <c r="C221" s="438">
        <v>2488.1</v>
      </c>
      <c r="D221" s="439">
        <v>2484.0500000000002</v>
      </c>
      <c r="E221" s="439">
        <v>2457.1000000000004</v>
      </c>
      <c r="F221" s="439">
        <v>2426.1000000000004</v>
      </c>
      <c r="G221" s="439">
        <v>2399.1500000000005</v>
      </c>
      <c r="H221" s="439">
        <v>2515.0500000000002</v>
      </c>
      <c r="I221" s="439">
        <v>2542</v>
      </c>
      <c r="J221" s="439">
        <v>2573</v>
      </c>
      <c r="K221" s="438">
        <v>2511</v>
      </c>
      <c r="L221" s="438">
        <v>2453.0500000000002</v>
      </c>
      <c r="M221" s="438">
        <v>30.827470000000002</v>
      </c>
    </row>
    <row r="222" spans="1:13">
      <c r="A222" s="245">
        <v>212</v>
      </c>
      <c r="B222" s="441" t="s">
        <v>830</v>
      </c>
      <c r="C222" s="438">
        <v>291.35000000000002</v>
      </c>
      <c r="D222" s="439">
        <v>293.3</v>
      </c>
      <c r="E222" s="439">
        <v>287.85000000000002</v>
      </c>
      <c r="F222" s="439">
        <v>284.35000000000002</v>
      </c>
      <c r="G222" s="439">
        <v>278.90000000000003</v>
      </c>
      <c r="H222" s="439">
        <v>296.8</v>
      </c>
      <c r="I222" s="439">
        <v>302.24999999999994</v>
      </c>
      <c r="J222" s="439">
        <v>305.75</v>
      </c>
      <c r="K222" s="438">
        <v>298.75</v>
      </c>
      <c r="L222" s="438">
        <v>289.8</v>
      </c>
      <c r="M222" s="438">
        <v>2.4756800000000001</v>
      </c>
    </row>
    <row r="223" spans="1:13">
      <c r="A223" s="245">
        <v>213</v>
      </c>
      <c r="B223" s="441" t="s">
        <v>116</v>
      </c>
      <c r="C223" s="438">
        <v>630.4</v>
      </c>
      <c r="D223" s="439">
        <v>629.23333333333335</v>
      </c>
      <c r="E223" s="439">
        <v>621.86666666666667</v>
      </c>
      <c r="F223" s="439">
        <v>613.33333333333337</v>
      </c>
      <c r="G223" s="439">
        <v>605.9666666666667</v>
      </c>
      <c r="H223" s="439">
        <v>637.76666666666665</v>
      </c>
      <c r="I223" s="439">
        <v>645.13333333333344</v>
      </c>
      <c r="J223" s="439">
        <v>653.66666666666663</v>
      </c>
      <c r="K223" s="438">
        <v>636.6</v>
      </c>
      <c r="L223" s="438">
        <v>620.70000000000005</v>
      </c>
      <c r="M223" s="438">
        <v>138.20689999999999</v>
      </c>
    </row>
    <row r="224" spans="1:13">
      <c r="A224" s="245">
        <v>214</v>
      </c>
      <c r="B224" s="441" t="s">
        <v>252</v>
      </c>
      <c r="C224" s="438">
        <v>1534</v>
      </c>
      <c r="D224" s="439">
        <v>1520.0666666666666</v>
      </c>
      <c r="E224" s="439">
        <v>1499.0333333333333</v>
      </c>
      <c r="F224" s="439">
        <v>1464.0666666666666</v>
      </c>
      <c r="G224" s="439">
        <v>1443.0333333333333</v>
      </c>
      <c r="H224" s="439">
        <v>1555.0333333333333</v>
      </c>
      <c r="I224" s="439">
        <v>1576.0666666666666</v>
      </c>
      <c r="J224" s="439">
        <v>1611.0333333333333</v>
      </c>
      <c r="K224" s="438">
        <v>1541.1</v>
      </c>
      <c r="L224" s="438">
        <v>1485.1</v>
      </c>
      <c r="M224" s="438">
        <v>7.0432199999999998</v>
      </c>
    </row>
    <row r="225" spans="1:13">
      <c r="A225" s="245">
        <v>215</v>
      </c>
      <c r="B225" s="441" t="s">
        <v>117</v>
      </c>
      <c r="C225" s="438">
        <v>580</v>
      </c>
      <c r="D225" s="439">
        <v>584.4</v>
      </c>
      <c r="E225" s="439">
        <v>571.84999999999991</v>
      </c>
      <c r="F225" s="439">
        <v>563.69999999999993</v>
      </c>
      <c r="G225" s="439">
        <v>551.14999999999986</v>
      </c>
      <c r="H225" s="439">
        <v>592.54999999999995</v>
      </c>
      <c r="I225" s="439">
        <v>605.09999999999991</v>
      </c>
      <c r="J225" s="439">
        <v>613.25</v>
      </c>
      <c r="K225" s="438">
        <v>596.95000000000005</v>
      </c>
      <c r="L225" s="438">
        <v>576.25</v>
      </c>
      <c r="M225" s="438">
        <v>21.136299999999999</v>
      </c>
    </row>
    <row r="226" spans="1:13">
      <c r="A226" s="245">
        <v>216</v>
      </c>
      <c r="B226" s="441" t="s">
        <v>387</v>
      </c>
      <c r="C226" s="438">
        <v>639.29999999999995</v>
      </c>
      <c r="D226" s="439">
        <v>634.6</v>
      </c>
      <c r="E226" s="439">
        <v>619.70000000000005</v>
      </c>
      <c r="F226" s="439">
        <v>600.1</v>
      </c>
      <c r="G226" s="439">
        <v>585.20000000000005</v>
      </c>
      <c r="H226" s="439">
        <v>654.20000000000005</v>
      </c>
      <c r="I226" s="439">
        <v>669.09999999999991</v>
      </c>
      <c r="J226" s="439">
        <v>688.7</v>
      </c>
      <c r="K226" s="438">
        <v>649.5</v>
      </c>
      <c r="L226" s="438">
        <v>615</v>
      </c>
      <c r="M226" s="438">
        <v>6.8272000000000004</v>
      </c>
    </row>
    <row r="227" spans="1:13">
      <c r="A227" s="245">
        <v>217</v>
      </c>
      <c r="B227" s="441" t="s">
        <v>388</v>
      </c>
      <c r="C227" s="438">
        <v>3246.25</v>
      </c>
      <c r="D227" s="439">
        <v>3290.8666666666668</v>
      </c>
      <c r="E227" s="439">
        <v>3191.7333333333336</v>
      </c>
      <c r="F227" s="439">
        <v>3137.2166666666667</v>
      </c>
      <c r="G227" s="439">
        <v>3038.0833333333335</v>
      </c>
      <c r="H227" s="439">
        <v>3345.3833333333337</v>
      </c>
      <c r="I227" s="439">
        <v>3444.5166666666669</v>
      </c>
      <c r="J227" s="439">
        <v>3499.0333333333338</v>
      </c>
      <c r="K227" s="438">
        <v>3390</v>
      </c>
      <c r="L227" s="438">
        <v>3236.35</v>
      </c>
      <c r="M227" s="438">
        <v>8.3779999999999993E-2</v>
      </c>
    </row>
    <row r="228" spans="1:13">
      <c r="A228" s="245">
        <v>218</v>
      </c>
      <c r="B228" s="441" t="s">
        <v>253</v>
      </c>
      <c r="C228" s="438">
        <v>37.5</v>
      </c>
      <c r="D228" s="439">
        <v>37.616666666666667</v>
      </c>
      <c r="E228" s="439">
        <v>36.583333333333336</v>
      </c>
      <c r="F228" s="439">
        <v>35.666666666666671</v>
      </c>
      <c r="G228" s="439">
        <v>34.63333333333334</v>
      </c>
      <c r="H228" s="439">
        <v>38.533333333333331</v>
      </c>
      <c r="I228" s="439">
        <v>39.566666666666663</v>
      </c>
      <c r="J228" s="439">
        <v>40.483333333333327</v>
      </c>
      <c r="K228" s="438">
        <v>38.65</v>
      </c>
      <c r="L228" s="438">
        <v>36.700000000000003</v>
      </c>
      <c r="M228" s="438">
        <v>114.73528</v>
      </c>
    </row>
    <row r="229" spans="1:13">
      <c r="A229" s="245">
        <v>219</v>
      </c>
      <c r="B229" s="441" t="s">
        <v>119</v>
      </c>
      <c r="C229" s="438">
        <v>57.6</v>
      </c>
      <c r="D229" s="439">
        <v>57.050000000000004</v>
      </c>
      <c r="E229" s="439">
        <v>55.650000000000006</v>
      </c>
      <c r="F229" s="439">
        <v>53.7</v>
      </c>
      <c r="G229" s="439">
        <v>52.300000000000004</v>
      </c>
      <c r="H229" s="439">
        <v>59.000000000000007</v>
      </c>
      <c r="I229" s="439">
        <v>60.4</v>
      </c>
      <c r="J229" s="439">
        <v>62.350000000000009</v>
      </c>
      <c r="K229" s="438">
        <v>58.45</v>
      </c>
      <c r="L229" s="438">
        <v>55.1</v>
      </c>
      <c r="M229" s="438">
        <v>383.71620999999999</v>
      </c>
    </row>
    <row r="230" spans="1:13">
      <c r="A230" s="245">
        <v>220</v>
      </c>
      <c r="B230" s="441" t="s">
        <v>389</v>
      </c>
      <c r="C230" s="438">
        <v>53.75</v>
      </c>
      <c r="D230" s="439">
        <v>53.916666666666664</v>
      </c>
      <c r="E230" s="439">
        <v>52.833333333333329</v>
      </c>
      <c r="F230" s="439">
        <v>51.916666666666664</v>
      </c>
      <c r="G230" s="439">
        <v>50.833333333333329</v>
      </c>
      <c r="H230" s="439">
        <v>54.833333333333329</v>
      </c>
      <c r="I230" s="439">
        <v>55.916666666666657</v>
      </c>
      <c r="J230" s="439">
        <v>56.833333333333329</v>
      </c>
      <c r="K230" s="438">
        <v>55</v>
      </c>
      <c r="L230" s="438">
        <v>53</v>
      </c>
      <c r="M230" s="438">
        <v>52.52149</v>
      </c>
    </row>
    <row r="231" spans="1:13">
      <c r="A231" s="245">
        <v>221</v>
      </c>
      <c r="B231" s="441" t="s">
        <v>390</v>
      </c>
      <c r="C231" s="438">
        <v>1054.8499999999999</v>
      </c>
      <c r="D231" s="439">
        <v>1058.9333333333334</v>
      </c>
      <c r="E231" s="439">
        <v>1010.9666666666667</v>
      </c>
      <c r="F231" s="439">
        <v>967.08333333333326</v>
      </c>
      <c r="G231" s="439">
        <v>919.11666666666656</v>
      </c>
      <c r="H231" s="439">
        <v>1102.8166666666668</v>
      </c>
      <c r="I231" s="439">
        <v>1150.7833333333335</v>
      </c>
      <c r="J231" s="439">
        <v>1194.666666666667</v>
      </c>
      <c r="K231" s="438">
        <v>1106.9000000000001</v>
      </c>
      <c r="L231" s="438">
        <v>1015.05</v>
      </c>
      <c r="M231" s="438">
        <v>1.1370800000000001</v>
      </c>
    </row>
    <row r="232" spans="1:13">
      <c r="A232" s="245">
        <v>222</v>
      </c>
      <c r="B232" s="441" t="s">
        <v>391</v>
      </c>
      <c r="C232" s="438">
        <v>254.95</v>
      </c>
      <c r="D232" s="439">
        <v>251</v>
      </c>
      <c r="E232" s="439">
        <v>241</v>
      </c>
      <c r="F232" s="439">
        <v>227.05</v>
      </c>
      <c r="G232" s="439">
        <v>217.05</v>
      </c>
      <c r="H232" s="439">
        <v>264.95</v>
      </c>
      <c r="I232" s="439">
        <v>274.95</v>
      </c>
      <c r="J232" s="439">
        <v>288.89999999999998</v>
      </c>
      <c r="K232" s="438">
        <v>261</v>
      </c>
      <c r="L232" s="438">
        <v>237.05</v>
      </c>
      <c r="M232" s="438">
        <v>1.25593</v>
      </c>
    </row>
    <row r="233" spans="1:13">
      <c r="A233" s="245">
        <v>223</v>
      </c>
      <c r="B233" s="441" t="s">
        <v>746</v>
      </c>
      <c r="C233" s="438">
        <v>1126.3499999999999</v>
      </c>
      <c r="D233" s="439">
        <v>1132.4666666666665</v>
      </c>
      <c r="E233" s="439">
        <v>1094.9333333333329</v>
      </c>
      <c r="F233" s="439">
        <v>1063.5166666666664</v>
      </c>
      <c r="G233" s="439">
        <v>1025.9833333333329</v>
      </c>
      <c r="H233" s="439">
        <v>1163.883333333333</v>
      </c>
      <c r="I233" s="439">
        <v>1201.4166666666663</v>
      </c>
      <c r="J233" s="439">
        <v>1232.833333333333</v>
      </c>
      <c r="K233" s="438">
        <v>1170</v>
      </c>
      <c r="L233" s="438">
        <v>1101.05</v>
      </c>
      <c r="M233" s="438">
        <v>0.57637000000000005</v>
      </c>
    </row>
    <row r="234" spans="1:13">
      <c r="A234" s="245">
        <v>224</v>
      </c>
      <c r="B234" s="441" t="s">
        <v>750</v>
      </c>
      <c r="C234" s="438">
        <v>620.54999999999995</v>
      </c>
      <c r="D234" s="439">
        <v>619.69999999999993</v>
      </c>
      <c r="E234" s="439">
        <v>603.39999999999986</v>
      </c>
      <c r="F234" s="439">
        <v>586.24999999999989</v>
      </c>
      <c r="G234" s="439">
        <v>569.94999999999982</v>
      </c>
      <c r="H234" s="439">
        <v>636.84999999999991</v>
      </c>
      <c r="I234" s="439">
        <v>653.14999999999986</v>
      </c>
      <c r="J234" s="439">
        <v>670.3</v>
      </c>
      <c r="K234" s="438">
        <v>636</v>
      </c>
      <c r="L234" s="438">
        <v>602.54999999999995</v>
      </c>
      <c r="M234" s="438">
        <v>4.3952299999999997</v>
      </c>
    </row>
    <row r="235" spans="1:13">
      <c r="A235" s="245">
        <v>225</v>
      </c>
      <c r="B235" s="441" t="s">
        <v>392</v>
      </c>
      <c r="C235" s="438">
        <v>143.6</v>
      </c>
      <c r="D235" s="439">
        <v>142.29999999999998</v>
      </c>
      <c r="E235" s="439">
        <v>136.79999999999995</v>
      </c>
      <c r="F235" s="439">
        <v>129.99999999999997</v>
      </c>
      <c r="G235" s="439">
        <v>124.49999999999994</v>
      </c>
      <c r="H235" s="439">
        <v>149.09999999999997</v>
      </c>
      <c r="I235" s="439">
        <v>154.60000000000002</v>
      </c>
      <c r="J235" s="439">
        <v>161.39999999999998</v>
      </c>
      <c r="K235" s="438">
        <v>147.80000000000001</v>
      </c>
      <c r="L235" s="438">
        <v>135.5</v>
      </c>
      <c r="M235" s="438">
        <v>63.752459999999999</v>
      </c>
    </row>
    <row r="236" spans="1:13">
      <c r="A236" s="245">
        <v>226</v>
      </c>
      <c r="B236" s="441" t="s">
        <v>393</v>
      </c>
      <c r="C236" s="438">
        <v>46.15</v>
      </c>
      <c r="D236" s="439">
        <v>46.366666666666667</v>
      </c>
      <c r="E236" s="439">
        <v>45.283333333333331</v>
      </c>
      <c r="F236" s="439">
        <v>44.416666666666664</v>
      </c>
      <c r="G236" s="439">
        <v>43.333333333333329</v>
      </c>
      <c r="H236" s="439">
        <v>47.233333333333334</v>
      </c>
      <c r="I236" s="439">
        <v>48.316666666666663</v>
      </c>
      <c r="J236" s="439">
        <v>49.183333333333337</v>
      </c>
      <c r="K236" s="438">
        <v>47.45</v>
      </c>
      <c r="L236" s="438">
        <v>45.5</v>
      </c>
      <c r="M236" s="438">
        <v>19.338570000000001</v>
      </c>
    </row>
    <row r="237" spans="1:13">
      <c r="A237" s="245">
        <v>227</v>
      </c>
      <c r="B237" s="441" t="s">
        <v>126</v>
      </c>
      <c r="C237" s="438">
        <v>204.55</v>
      </c>
      <c r="D237" s="439">
        <v>204.5</v>
      </c>
      <c r="E237" s="439">
        <v>202.55</v>
      </c>
      <c r="F237" s="439">
        <v>200.55</v>
      </c>
      <c r="G237" s="439">
        <v>198.60000000000002</v>
      </c>
      <c r="H237" s="439">
        <v>206.5</v>
      </c>
      <c r="I237" s="439">
        <v>208.45</v>
      </c>
      <c r="J237" s="439">
        <v>210.45</v>
      </c>
      <c r="K237" s="438">
        <v>206.45</v>
      </c>
      <c r="L237" s="438">
        <v>202.5</v>
      </c>
      <c r="M237" s="438">
        <v>235.67549</v>
      </c>
    </row>
    <row r="238" spans="1:13">
      <c r="A238" s="245">
        <v>228</v>
      </c>
      <c r="B238" s="441" t="s">
        <v>395</v>
      </c>
      <c r="C238" s="438">
        <v>127.6</v>
      </c>
      <c r="D238" s="439">
        <v>128.38333333333333</v>
      </c>
      <c r="E238" s="439">
        <v>123.06666666666666</v>
      </c>
      <c r="F238" s="439">
        <v>118.53333333333333</v>
      </c>
      <c r="G238" s="439">
        <v>113.21666666666667</v>
      </c>
      <c r="H238" s="439">
        <v>132.91666666666666</v>
      </c>
      <c r="I238" s="439">
        <v>138.23333333333332</v>
      </c>
      <c r="J238" s="439">
        <v>142.76666666666665</v>
      </c>
      <c r="K238" s="438">
        <v>133.69999999999999</v>
      </c>
      <c r="L238" s="438">
        <v>123.85</v>
      </c>
      <c r="M238" s="438">
        <v>33.714379999999998</v>
      </c>
    </row>
    <row r="239" spans="1:13">
      <c r="A239" s="245">
        <v>229</v>
      </c>
      <c r="B239" s="441" t="s">
        <v>396</v>
      </c>
      <c r="C239" s="438">
        <v>195.15</v>
      </c>
      <c r="D239" s="439">
        <v>191.6</v>
      </c>
      <c r="E239" s="439">
        <v>186.2</v>
      </c>
      <c r="F239" s="439">
        <v>177.25</v>
      </c>
      <c r="G239" s="439">
        <v>171.85</v>
      </c>
      <c r="H239" s="439">
        <v>200.54999999999998</v>
      </c>
      <c r="I239" s="439">
        <v>205.95000000000002</v>
      </c>
      <c r="J239" s="439">
        <v>214.89999999999998</v>
      </c>
      <c r="K239" s="438">
        <v>197</v>
      </c>
      <c r="L239" s="438">
        <v>182.65</v>
      </c>
      <c r="M239" s="438">
        <v>68.717389999999995</v>
      </c>
    </row>
    <row r="240" spans="1:13">
      <c r="A240" s="245">
        <v>230</v>
      </c>
      <c r="B240" s="441" t="s">
        <v>115</v>
      </c>
      <c r="C240" s="438">
        <v>278.89999999999998</v>
      </c>
      <c r="D240" s="439">
        <v>278.68333333333334</v>
      </c>
      <c r="E240" s="439">
        <v>268.56666666666666</v>
      </c>
      <c r="F240" s="439">
        <v>258.23333333333335</v>
      </c>
      <c r="G240" s="439">
        <v>248.11666666666667</v>
      </c>
      <c r="H240" s="439">
        <v>289.01666666666665</v>
      </c>
      <c r="I240" s="439">
        <v>299.13333333333333</v>
      </c>
      <c r="J240" s="439">
        <v>309.46666666666664</v>
      </c>
      <c r="K240" s="438">
        <v>288.8</v>
      </c>
      <c r="L240" s="438">
        <v>268.35000000000002</v>
      </c>
      <c r="M240" s="438">
        <v>313.40003000000002</v>
      </c>
    </row>
    <row r="241" spans="1:13">
      <c r="A241" s="245">
        <v>231</v>
      </c>
      <c r="B241" s="441" t="s">
        <v>397</v>
      </c>
      <c r="C241" s="438">
        <v>108.1</v>
      </c>
      <c r="D241" s="439">
        <v>106.73333333333333</v>
      </c>
      <c r="E241" s="439">
        <v>101.91666666666667</v>
      </c>
      <c r="F241" s="439">
        <v>95.733333333333334</v>
      </c>
      <c r="G241" s="439">
        <v>90.916666666666671</v>
      </c>
      <c r="H241" s="439">
        <v>112.91666666666667</v>
      </c>
      <c r="I241" s="439">
        <v>117.73333333333333</v>
      </c>
      <c r="J241" s="439">
        <v>123.91666666666667</v>
      </c>
      <c r="K241" s="438">
        <v>111.55</v>
      </c>
      <c r="L241" s="438">
        <v>100.55</v>
      </c>
      <c r="M241" s="438">
        <v>151.62871999999999</v>
      </c>
    </row>
    <row r="242" spans="1:13">
      <c r="A242" s="245">
        <v>232</v>
      </c>
      <c r="B242" s="441" t="s">
        <v>747</v>
      </c>
      <c r="C242" s="438">
        <v>7280.55</v>
      </c>
      <c r="D242" s="439">
        <v>7126.583333333333</v>
      </c>
      <c r="E242" s="439">
        <v>6933.1666666666661</v>
      </c>
      <c r="F242" s="439">
        <v>6585.7833333333328</v>
      </c>
      <c r="G242" s="439">
        <v>6392.3666666666659</v>
      </c>
      <c r="H242" s="439">
        <v>7473.9666666666662</v>
      </c>
      <c r="I242" s="439">
        <v>7667.3833333333323</v>
      </c>
      <c r="J242" s="439">
        <v>8014.7666666666664</v>
      </c>
      <c r="K242" s="438">
        <v>7320</v>
      </c>
      <c r="L242" s="438">
        <v>6779.2</v>
      </c>
      <c r="M242" s="438">
        <v>1.2840800000000001</v>
      </c>
    </row>
    <row r="243" spans="1:13">
      <c r="A243" s="245">
        <v>233</v>
      </c>
      <c r="B243" s="441" t="s">
        <v>254</v>
      </c>
      <c r="C243" s="438">
        <v>139.94999999999999</v>
      </c>
      <c r="D243" s="439">
        <v>138.6</v>
      </c>
      <c r="E243" s="439">
        <v>134.69999999999999</v>
      </c>
      <c r="F243" s="439">
        <v>129.44999999999999</v>
      </c>
      <c r="G243" s="439">
        <v>125.54999999999998</v>
      </c>
      <c r="H243" s="439">
        <v>143.85</v>
      </c>
      <c r="I243" s="439">
        <v>147.75000000000003</v>
      </c>
      <c r="J243" s="439">
        <v>153</v>
      </c>
      <c r="K243" s="438">
        <v>142.5</v>
      </c>
      <c r="L243" s="438">
        <v>133.35</v>
      </c>
      <c r="M243" s="438">
        <v>26.606179999999998</v>
      </c>
    </row>
    <row r="244" spans="1:13">
      <c r="A244" s="245">
        <v>234</v>
      </c>
      <c r="B244" s="441" t="s">
        <v>398</v>
      </c>
      <c r="C244" s="438">
        <v>378.25</v>
      </c>
      <c r="D244" s="439">
        <v>370.98333333333335</v>
      </c>
      <c r="E244" s="439">
        <v>362.4666666666667</v>
      </c>
      <c r="F244" s="439">
        <v>346.68333333333334</v>
      </c>
      <c r="G244" s="439">
        <v>338.16666666666669</v>
      </c>
      <c r="H244" s="439">
        <v>386.76666666666671</v>
      </c>
      <c r="I244" s="439">
        <v>395.28333333333336</v>
      </c>
      <c r="J244" s="439">
        <v>411.06666666666672</v>
      </c>
      <c r="K244" s="438">
        <v>379.5</v>
      </c>
      <c r="L244" s="438">
        <v>355.2</v>
      </c>
      <c r="M244" s="438">
        <v>31.759920000000001</v>
      </c>
    </row>
    <row r="245" spans="1:13">
      <c r="A245" s="245">
        <v>235</v>
      </c>
      <c r="B245" s="441" t="s">
        <v>255</v>
      </c>
      <c r="C245" s="438">
        <v>135.25</v>
      </c>
      <c r="D245" s="439">
        <v>132.5</v>
      </c>
      <c r="E245" s="439">
        <v>127.75</v>
      </c>
      <c r="F245" s="439">
        <v>120.25</v>
      </c>
      <c r="G245" s="439">
        <v>115.5</v>
      </c>
      <c r="H245" s="439">
        <v>140</v>
      </c>
      <c r="I245" s="439">
        <v>144.75</v>
      </c>
      <c r="J245" s="439">
        <v>152.25</v>
      </c>
      <c r="K245" s="438">
        <v>137.25</v>
      </c>
      <c r="L245" s="438">
        <v>125</v>
      </c>
      <c r="M245" s="438">
        <v>70.083179999999999</v>
      </c>
    </row>
    <row r="246" spans="1:13">
      <c r="A246" s="245">
        <v>236</v>
      </c>
      <c r="B246" s="441" t="s">
        <v>125</v>
      </c>
      <c r="C246" s="438">
        <v>112.3</v>
      </c>
      <c r="D246" s="439">
        <v>112.96666666666665</v>
      </c>
      <c r="E246" s="439">
        <v>110.33333333333331</v>
      </c>
      <c r="F246" s="439">
        <v>108.36666666666666</v>
      </c>
      <c r="G246" s="439">
        <v>105.73333333333332</v>
      </c>
      <c r="H246" s="439">
        <v>114.93333333333331</v>
      </c>
      <c r="I246" s="439">
        <v>117.56666666666666</v>
      </c>
      <c r="J246" s="439">
        <v>119.5333333333333</v>
      </c>
      <c r="K246" s="438">
        <v>115.6</v>
      </c>
      <c r="L246" s="438">
        <v>111</v>
      </c>
      <c r="M246" s="438">
        <v>162.11302000000001</v>
      </c>
    </row>
    <row r="247" spans="1:13">
      <c r="A247" s="245">
        <v>237</v>
      </c>
      <c r="B247" s="441" t="s">
        <v>399</v>
      </c>
      <c r="C247" s="438">
        <v>19.7</v>
      </c>
      <c r="D247" s="439">
        <v>19.783333333333331</v>
      </c>
      <c r="E247" s="439">
        <v>19.116666666666664</v>
      </c>
      <c r="F247" s="439">
        <v>18.533333333333331</v>
      </c>
      <c r="G247" s="439">
        <v>17.866666666666664</v>
      </c>
      <c r="H247" s="439">
        <v>20.366666666666664</v>
      </c>
      <c r="I247" s="439">
        <v>21.033333333333335</v>
      </c>
      <c r="J247" s="439">
        <v>21.616666666666664</v>
      </c>
      <c r="K247" s="438">
        <v>20.45</v>
      </c>
      <c r="L247" s="438">
        <v>19.2</v>
      </c>
      <c r="M247" s="438">
        <v>97.326689999999999</v>
      </c>
    </row>
    <row r="248" spans="1:13">
      <c r="A248" s="245">
        <v>238</v>
      </c>
      <c r="B248" s="441" t="s">
        <v>772</v>
      </c>
      <c r="C248" s="438">
        <v>2011.7</v>
      </c>
      <c r="D248" s="439">
        <v>2020.2</v>
      </c>
      <c r="E248" s="439">
        <v>1970.15</v>
      </c>
      <c r="F248" s="439">
        <v>1928.6000000000001</v>
      </c>
      <c r="G248" s="439">
        <v>1878.5500000000002</v>
      </c>
      <c r="H248" s="439">
        <v>2061.75</v>
      </c>
      <c r="I248" s="439">
        <v>2111.7999999999997</v>
      </c>
      <c r="J248" s="439">
        <v>2153.35</v>
      </c>
      <c r="K248" s="438">
        <v>2070.25</v>
      </c>
      <c r="L248" s="438">
        <v>1978.65</v>
      </c>
      <c r="M248" s="438">
        <v>13.043369999999999</v>
      </c>
    </row>
    <row r="249" spans="1:13">
      <c r="A249" s="245">
        <v>239</v>
      </c>
      <c r="B249" s="441" t="s">
        <v>748</v>
      </c>
      <c r="C249" s="438">
        <v>407.25</v>
      </c>
      <c r="D249" s="439">
        <v>407.93333333333334</v>
      </c>
      <c r="E249" s="439">
        <v>396.4666666666667</v>
      </c>
      <c r="F249" s="439">
        <v>385.68333333333334</v>
      </c>
      <c r="G249" s="439">
        <v>374.2166666666667</v>
      </c>
      <c r="H249" s="439">
        <v>418.7166666666667</v>
      </c>
      <c r="I249" s="439">
        <v>430.18333333333328</v>
      </c>
      <c r="J249" s="439">
        <v>440.9666666666667</v>
      </c>
      <c r="K249" s="438">
        <v>419.4</v>
      </c>
      <c r="L249" s="438">
        <v>397.15</v>
      </c>
      <c r="M249" s="438">
        <v>2.61972</v>
      </c>
    </row>
    <row r="250" spans="1:13">
      <c r="A250" s="245">
        <v>240</v>
      </c>
      <c r="B250" s="441" t="s">
        <v>120</v>
      </c>
      <c r="C250" s="438">
        <v>531.95000000000005</v>
      </c>
      <c r="D250" s="439">
        <v>532.5333333333333</v>
      </c>
      <c r="E250" s="439">
        <v>523.06666666666661</v>
      </c>
      <c r="F250" s="439">
        <v>514.18333333333328</v>
      </c>
      <c r="G250" s="439">
        <v>504.71666666666658</v>
      </c>
      <c r="H250" s="439">
        <v>541.41666666666663</v>
      </c>
      <c r="I250" s="439">
        <v>550.88333333333333</v>
      </c>
      <c r="J250" s="439">
        <v>559.76666666666665</v>
      </c>
      <c r="K250" s="438">
        <v>542</v>
      </c>
      <c r="L250" s="438">
        <v>523.65</v>
      </c>
      <c r="M250" s="438">
        <v>36.978360000000002</v>
      </c>
    </row>
    <row r="251" spans="1:13">
      <c r="A251" s="245">
        <v>241</v>
      </c>
      <c r="B251" s="441" t="s">
        <v>822</v>
      </c>
      <c r="C251" s="438">
        <v>246.15</v>
      </c>
      <c r="D251" s="439">
        <v>244.31666666666669</v>
      </c>
      <c r="E251" s="439">
        <v>239.83333333333337</v>
      </c>
      <c r="F251" s="439">
        <v>233.51666666666668</v>
      </c>
      <c r="G251" s="439">
        <v>229.03333333333336</v>
      </c>
      <c r="H251" s="439">
        <v>250.63333333333338</v>
      </c>
      <c r="I251" s="439">
        <v>255.11666666666667</v>
      </c>
      <c r="J251" s="439">
        <v>261.43333333333339</v>
      </c>
      <c r="K251" s="438">
        <v>248.8</v>
      </c>
      <c r="L251" s="438">
        <v>238</v>
      </c>
      <c r="M251" s="438">
        <v>28.6721</v>
      </c>
    </row>
    <row r="252" spans="1:13">
      <c r="A252" s="245">
        <v>242</v>
      </c>
      <c r="B252" s="441" t="s">
        <v>122</v>
      </c>
      <c r="C252" s="438">
        <v>995.4</v>
      </c>
      <c r="D252" s="439">
        <v>985.06666666666661</v>
      </c>
      <c r="E252" s="439">
        <v>970.33333333333326</v>
      </c>
      <c r="F252" s="439">
        <v>945.26666666666665</v>
      </c>
      <c r="G252" s="439">
        <v>930.5333333333333</v>
      </c>
      <c r="H252" s="439">
        <v>1010.1333333333332</v>
      </c>
      <c r="I252" s="439">
        <v>1024.8666666666666</v>
      </c>
      <c r="J252" s="439">
        <v>1049.9333333333332</v>
      </c>
      <c r="K252" s="438">
        <v>999.8</v>
      </c>
      <c r="L252" s="438">
        <v>960</v>
      </c>
      <c r="M252" s="438">
        <v>48.952620000000003</v>
      </c>
    </row>
    <row r="253" spans="1:13">
      <c r="A253" s="245">
        <v>243</v>
      </c>
      <c r="B253" s="441" t="s">
        <v>256</v>
      </c>
      <c r="C253" s="438">
        <v>4998.75</v>
      </c>
      <c r="D253" s="439">
        <v>4962.583333333333</v>
      </c>
      <c r="E253" s="439">
        <v>4877.1666666666661</v>
      </c>
      <c r="F253" s="439">
        <v>4755.583333333333</v>
      </c>
      <c r="G253" s="439">
        <v>4670.1666666666661</v>
      </c>
      <c r="H253" s="439">
        <v>5084.1666666666661</v>
      </c>
      <c r="I253" s="439">
        <v>5169.5833333333321</v>
      </c>
      <c r="J253" s="439">
        <v>5291.1666666666661</v>
      </c>
      <c r="K253" s="438">
        <v>5048</v>
      </c>
      <c r="L253" s="438">
        <v>4841</v>
      </c>
      <c r="M253" s="438">
        <v>10.436450000000001</v>
      </c>
    </row>
    <row r="254" spans="1:13">
      <c r="A254" s="245">
        <v>244</v>
      </c>
      <c r="B254" s="441" t="s">
        <v>124</v>
      </c>
      <c r="C254" s="438">
        <v>1503.3</v>
      </c>
      <c r="D254" s="439">
        <v>1502.1666666666667</v>
      </c>
      <c r="E254" s="439">
        <v>1488.5333333333335</v>
      </c>
      <c r="F254" s="439">
        <v>1473.7666666666669</v>
      </c>
      <c r="G254" s="439">
        <v>1460.1333333333337</v>
      </c>
      <c r="H254" s="439">
        <v>1516.9333333333334</v>
      </c>
      <c r="I254" s="439">
        <v>1530.5666666666666</v>
      </c>
      <c r="J254" s="439">
        <v>1545.3333333333333</v>
      </c>
      <c r="K254" s="438">
        <v>1515.8</v>
      </c>
      <c r="L254" s="438">
        <v>1487.4</v>
      </c>
      <c r="M254" s="438">
        <v>135.33974000000001</v>
      </c>
    </row>
    <row r="255" spans="1:13">
      <c r="A255" s="245">
        <v>245</v>
      </c>
      <c r="B255" s="441" t="s">
        <v>749</v>
      </c>
      <c r="C255" s="438">
        <v>951.6</v>
      </c>
      <c r="D255" s="439">
        <v>949.26666666666677</v>
      </c>
      <c r="E255" s="439">
        <v>927.53333333333353</v>
      </c>
      <c r="F255" s="439">
        <v>903.46666666666681</v>
      </c>
      <c r="G255" s="439">
        <v>881.73333333333358</v>
      </c>
      <c r="H255" s="439">
        <v>973.33333333333348</v>
      </c>
      <c r="I255" s="439">
        <v>995.06666666666683</v>
      </c>
      <c r="J255" s="439">
        <v>1019.1333333333334</v>
      </c>
      <c r="K255" s="438">
        <v>971</v>
      </c>
      <c r="L255" s="438">
        <v>925.2</v>
      </c>
      <c r="M255" s="438">
        <v>0.82803000000000004</v>
      </c>
    </row>
    <row r="256" spans="1:13">
      <c r="A256" s="245">
        <v>246</v>
      </c>
      <c r="B256" s="441" t="s">
        <v>400</v>
      </c>
      <c r="C256" s="438">
        <v>308.85000000000002</v>
      </c>
      <c r="D256" s="439">
        <v>310.08333333333331</v>
      </c>
      <c r="E256" s="439">
        <v>302.01666666666665</v>
      </c>
      <c r="F256" s="439">
        <v>295.18333333333334</v>
      </c>
      <c r="G256" s="439">
        <v>287.11666666666667</v>
      </c>
      <c r="H256" s="439">
        <v>316.91666666666663</v>
      </c>
      <c r="I256" s="439">
        <v>324.98333333333335</v>
      </c>
      <c r="J256" s="439">
        <v>331.81666666666661</v>
      </c>
      <c r="K256" s="438">
        <v>318.14999999999998</v>
      </c>
      <c r="L256" s="438">
        <v>303.25</v>
      </c>
      <c r="M256" s="438">
        <v>4.3336899999999998</v>
      </c>
    </row>
    <row r="257" spans="1:13">
      <c r="A257" s="245">
        <v>247</v>
      </c>
      <c r="B257" s="441" t="s">
        <v>121</v>
      </c>
      <c r="C257" s="438">
        <v>1702.7</v>
      </c>
      <c r="D257" s="439">
        <v>1694.6833333333332</v>
      </c>
      <c r="E257" s="439">
        <v>1673.1166666666663</v>
      </c>
      <c r="F257" s="439">
        <v>1643.5333333333331</v>
      </c>
      <c r="G257" s="439">
        <v>1621.9666666666662</v>
      </c>
      <c r="H257" s="439">
        <v>1724.2666666666664</v>
      </c>
      <c r="I257" s="439">
        <v>1745.8333333333335</v>
      </c>
      <c r="J257" s="439">
        <v>1775.4166666666665</v>
      </c>
      <c r="K257" s="438">
        <v>1716.25</v>
      </c>
      <c r="L257" s="438">
        <v>1665.1</v>
      </c>
      <c r="M257" s="438">
        <v>4.7700500000000003</v>
      </c>
    </row>
    <row r="258" spans="1:13">
      <c r="A258" s="245">
        <v>248</v>
      </c>
      <c r="B258" s="441" t="s">
        <v>257</v>
      </c>
      <c r="C258" s="438">
        <v>1992.85</v>
      </c>
      <c r="D258" s="439">
        <v>1998.5833333333333</v>
      </c>
      <c r="E258" s="439">
        <v>1958.3666666666666</v>
      </c>
      <c r="F258" s="439">
        <v>1923.8833333333332</v>
      </c>
      <c r="G258" s="439">
        <v>1883.6666666666665</v>
      </c>
      <c r="H258" s="439">
        <v>2033.0666666666666</v>
      </c>
      <c r="I258" s="439">
        <v>2073.2833333333333</v>
      </c>
      <c r="J258" s="439">
        <v>2107.7666666666664</v>
      </c>
      <c r="K258" s="438">
        <v>2038.8</v>
      </c>
      <c r="L258" s="438">
        <v>1964.1</v>
      </c>
      <c r="M258" s="438">
        <v>4.2374999999999998</v>
      </c>
    </row>
    <row r="259" spans="1:13">
      <c r="A259" s="245">
        <v>249</v>
      </c>
      <c r="B259" s="441" t="s">
        <v>401</v>
      </c>
      <c r="C259" s="438">
        <v>1530.9</v>
      </c>
      <c r="D259" s="439">
        <v>1527.3500000000001</v>
      </c>
      <c r="E259" s="439">
        <v>1515.8000000000002</v>
      </c>
      <c r="F259" s="439">
        <v>1500.7</v>
      </c>
      <c r="G259" s="439">
        <v>1489.15</v>
      </c>
      <c r="H259" s="439">
        <v>1542.4500000000003</v>
      </c>
      <c r="I259" s="439">
        <v>1554</v>
      </c>
      <c r="J259" s="439">
        <v>1569.1000000000004</v>
      </c>
      <c r="K259" s="438">
        <v>1538.9</v>
      </c>
      <c r="L259" s="438">
        <v>1512.25</v>
      </c>
      <c r="M259" s="438">
        <v>1.66591</v>
      </c>
    </row>
    <row r="260" spans="1:13">
      <c r="A260" s="245">
        <v>250</v>
      </c>
      <c r="B260" s="441" t="s">
        <v>402</v>
      </c>
      <c r="C260" s="438">
        <v>2824.5</v>
      </c>
      <c r="D260" s="439">
        <v>2832.5</v>
      </c>
      <c r="E260" s="439">
        <v>2800</v>
      </c>
      <c r="F260" s="439">
        <v>2775.5</v>
      </c>
      <c r="G260" s="439">
        <v>2743</v>
      </c>
      <c r="H260" s="439">
        <v>2857</v>
      </c>
      <c r="I260" s="439">
        <v>2889.5</v>
      </c>
      <c r="J260" s="439">
        <v>2914</v>
      </c>
      <c r="K260" s="438">
        <v>2865</v>
      </c>
      <c r="L260" s="438">
        <v>2808</v>
      </c>
      <c r="M260" s="438">
        <v>1.7396499999999999</v>
      </c>
    </row>
    <row r="261" spans="1:13">
      <c r="A261" s="245">
        <v>251</v>
      </c>
      <c r="B261" s="441" t="s">
        <v>403</v>
      </c>
      <c r="C261" s="438">
        <v>570.15</v>
      </c>
      <c r="D261" s="439">
        <v>575.38333333333333</v>
      </c>
      <c r="E261" s="439">
        <v>557.76666666666665</v>
      </c>
      <c r="F261" s="439">
        <v>545.38333333333333</v>
      </c>
      <c r="G261" s="439">
        <v>527.76666666666665</v>
      </c>
      <c r="H261" s="439">
        <v>587.76666666666665</v>
      </c>
      <c r="I261" s="439">
        <v>605.38333333333321</v>
      </c>
      <c r="J261" s="439">
        <v>617.76666666666665</v>
      </c>
      <c r="K261" s="438">
        <v>593</v>
      </c>
      <c r="L261" s="438">
        <v>563</v>
      </c>
      <c r="M261" s="438">
        <v>6.8496199999999998</v>
      </c>
    </row>
    <row r="262" spans="1:13">
      <c r="A262" s="245">
        <v>252</v>
      </c>
      <c r="B262" s="441" t="s">
        <v>404</v>
      </c>
      <c r="C262" s="438">
        <v>168</v>
      </c>
      <c r="D262" s="439">
        <v>167.25</v>
      </c>
      <c r="E262" s="439">
        <v>161.25</v>
      </c>
      <c r="F262" s="439">
        <v>154.5</v>
      </c>
      <c r="G262" s="439">
        <v>148.5</v>
      </c>
      <c r="H262" s="439">
        <v>174</v>
      </c>
      <c r="I262" s="439">
        <v>180</v>
      </c>
      <c r="J262" s="439">
        <v>186.75</v>
      </c>
      <c r="K262" s="438">
        <v>173.25</v>
      </c>
      <c r="L262" s="438">
        <v>160.5</v>
      </c>
      <c r="M262" s="438">
        <v>15.74023</v>
      </c>
    </row>
    <row r="263" spans="1:13">
      <c r="A263" s="245">
        <v>253</v>
      </c>
      <c r="B263" s="441" t="s">
        <v>405</v>
      </c>
      <c r="C263" s="438">
        <v>150.94999999999999</v>
      </c>
      <c r="D263" s="439">
        <v>148.18333333333331</v>
      </c>
      <c r="E263" s="439">
        <v>139.76666666666662</v>
      </c>
      <c r="F263" s="439">
        <v>128.58333333333331</v>
      </c>
      <c r="G263" s="439">
        <v>120.16666666666663</v>
      </c>
      <c r="H263" s="439">
        <v>159.36666666666662</v>
      </c>
      <c r="I263" s="439">
        <v>167.7833333333333</v>
      </c>
      <c r="J263" s="439">
        <v>178.96666666666661</v>
      </c>
      <c r="K263" s="438">
        <v>156.6</v>
      </c>
      <c r="L263" s="438">
        <v>137</v>
      </c>
      <c r="M263" s="438">
        <v>63.861809999999998</v>
      </c>
    </row>
    <row r="264" spans="1:13">
      <c r="A264" s="245">
        <v>254</v>
      </c>
      <c r="B264" s="441" t="s">
        <v>406</v>
      </c>
      <c r="C264" s="438">
        <v>94.15</v>
      </c>
      <c r="D264" s="439">
        <v>95.75</v>
      </c>
      <c r="E264" s="439">
        <v>91.9</v>
      </c>
      <c r="F264" s="439">
        <v>89.65</v>
      </c>
      <c r="G264" s="439">
        <v>85.800000000000011</v>
      </c>
      <c r="H264" s="439">
        <v>98</v>
      </c>
      <c r="I264" s="439">
        <v>101.85</v>
      </c>
      <c r="J264" s="439">
        <v>104.1</v>
      </c>
      <c r="K264" s="438">
        <v>99.6</v>
      </c>
      <c r="L264" s="438">
        <v>93.5</v>
      </c>
      <c r="M264" s="438">
        <v>59.179349999999999</v>
      </c>
    </row>
    <row r="265" spans="1:13">
      <c r="A265" s="245">
        <v>255</v>
      </c>
      <c r="B265" s="441" t="s">
        <v>258</v>
      </c>
      <c r="C265" s="438">
        <v>157.94999999999999</v>
      </c>
      <c r="D265" s="439">
        <v>155.21666666666667</v>
      </c>
      <c r="E265" s="439">
        <v>148.03333333333333</v>
      </c>
      <c r="F265" s="439">
        <v>138.11666666666667</v>
      </c>
      <c r="G265" s="439">
        <v>130.93333333333334</v>
      </c>
      <c r="H265" s="439">
        <v>165.13333333333333</v>
      </c>
      <c r="I265" s="439">
        <v>172.31666666666666</v>
      </c>
      <c r="J265" s="439">
        <v>182.23333333333332</v>
      </c>
      <c r="K265" s="438">
        <v>162.4</v>
      </c>
      <c r="L265" s="438">
        <v>145.30000000000001</v>
      </c>
      <c r="M265" s="438">
        <v>84.665589999999995</v>
      </c>
    </row>
    <row r="266" spans="1:13">
      <c r="A266" s="245">
        <v>256</v>
      </c>
      <c r="B266" s="441" t="s">
        <v>128</v>
      </c>
      <c r="C266" s="438">
        <v>670.6</v>
      </c>
      <c r="D266" s="439">
        <v>674.36666666666667</v>
      </c>
      <c r="E266" s="439">
        <v>652.33333333333337</v>
      </c>
      <c r="F266" s="439">
        <v>634.06666666666672</v>
      </c>
      <c r="G266" s="439">
        <v>612.03333333333342</v>
      </c>
      <c r="H266" s="439">
        <v>692.63333333333333</v>
      </c>
      <c r="I266" s="439">
        <v>714.66666666666663</v>
      </c>
      <c r="J266" s="439">
        <v>732.93333333333328</v>
      </c>
      <c r="K266" s="438">
        <v>696.4</v>
      </c>
      <c r="L266" s="438">
        <v>656.1</v>
      </c>
      <c r="M266" s="438">
        <v>135.05600000000001</v>
      </c>
    </row>
    <row r="267" spans="1:13">
      <c r="A267" s="245">
        <v>257</v>
      </c>
      <c r="B267" s="441" t="s">
        <v>751</v>
      </c>
      <c r="C267" s="438">
        <v>106.4</v>
      </c>
      <c r="D267" s="439">
        <v>106.31666666666666</v>
      </c>
      <c r="E267" s="439">
        <v>103.08333333333333</v>
      </c>
      <c r="F267" s="439">
        <v>99.766666666666666</v>
      </c>
      <c r="G267" s="439">
        <v>96.533333333333331</v>
      </c>
      <c r="H267" s="439">
        <v>109.63333333333333</v>
      </c>
      <c r="I267" s="439">
        <v>112.86666666666667</v>
      </c>
      <c r="J267" s="439">
        <v>116.18333333333332</v>
      </c>
      <c r="K267" s="438">
        <v>109.55</v>
      </c>
      <c r="L267" s="438">
        <v>103</v>
      </c>
      <c r="M267" s="438">
        <v>3.4362499999999998</v>
      </c>
    </row>
    <row r="268" spans="1:13">
      <c r="A268" s="245">
        <v>258</v>
      </c>
      <c r="B268" s="441" t="s">
        <v>407</v>
      </c>
      <c r="C268" s="438">
        <v>61.1</v>
      </c>
      <c r="D268" s="439">
        <v>61.883333333333326</v>
      </c>
      <c r="E268" s="439">
        <v>59.416666666666657</v>
      </c>
      <c r="F268" s="439">
        <v>57.733333333333334</v>
      </c>
      <c r="G268" s="439">
        <v>55.266666666666666</v>
      </c>
      <c r="H268" s="439">
        <v>63.566666666666649</v>
      </c>
      <c r="I268" s="439">
        <v>66.033333333333317</v>
      </c>
      <c r="J268" s="439">
        <v>67.71666666666664</v>
      </c>
      <c r="K268" s="438">
        <v>64.349999999999994</v>
      </c>
      <c r="L268" s="438">
        <v>60.2</v>
      </c>
      <c r="M268" s="438">
        <v>14.92206</v>
      </c>
    </row>
    <row r="269" spans="1:13">
      <c r="A269" s="245">
        <v>259</v>
      </c>
      <c r="B269" s="441" t="s">
        <v>408</v>
      </c>
      <c r="C269" s="438">
        <v>145.5</v>
      </c>
      <c r="D269" s="439">
        <v>146.53333333333333</v>
      </c>
      <c r="E269" s="439">
        <v>137.96666666666667</v>
      </c>
      <c r="F269" s="439">
        <v>130.43333333333334</v>
      </c>
      <c r="G269" s="439">
        <v>121.86666666666667</v>
      </c>
      <c r="H269" s="439">
        <v>154.06666666666666</v>
      </c>
      <c r="I269" s="439">
        <v>162.63333333333333</v>
      </c>
      <c r="J269" s="439">
        <v>170.16666666666666</v>
      </c>
      <c r="K269" s="438">
        <v>155.1</v>
      </c>
      <c r="L269" s="438">
        <v>139</v>
      </c>
      <c r="M269" s="438">
        <v>55.416629999999998</v>
      </c>
    </row>
    <row r="270" spans="1:13">
      <c r="A270" s="245">
        <v>260</v>
      </c>
      <c r="B270" s="441" t="s">
        <v>409</v>
      </c>
      <c r="C270" s="438">
        <v>32.75</v>
      </c>
      <c r="D270" s="439">
        <v>32.083333333333336</v>
      </c>
      <c r="E270" s="439">
        <v>30.81666666666667</v>
      </c>
      <c r="F270" s="439">
        <v>28.883333333333333</v>
      </c>
      <c r="G270" s="439">
        <v>27.616666666666667</v>
      </c>
      <c r="H270" s="439">
        <v>34.016666666666673</v>
      </c>
      <c r="I270" s="439">
        <v>35.283333333333339</v>
      </c>
      <c r="J270" s="439">
        <v>37.216666666666676</v>
      </c>
      <c r="K270" s="438">
        <v>33.35</v>
      </c>
      <c r="L270" s="438">
        <v>30.15</v>
      </c>
      <c r="M270" s="438">
        <v>413.52782999999999</v>
      </c>
    </row>
    <row r="271" spans="1:13">
      <c r="A271" s="245">
        <v>261</v>
      </c>
      <c r="B271" s="441" t="s">
        <v>410</v>
      </c>
      <c r="C271" s="438">
        <v>85.1</v>
      </c>
      <c r="D271" s="439">
        <v>84.533333333333331</v>
      </c>
      <c r="E271" s="439">
        <v>82.566666666666663</v>
      </c>
      <c r="F271" s="439">
        <v>80.033333333333331</v>
      </c>
      <c r="G271" s="439">
        <v>78.066666666666663</v>
      </c>
      <c r="H271" s="439">
        <v>87.066666666666663</v>
      </c>
      <c r="I271" s="439">
        <v>89.033333333333331</v>
      </c>
      <c r="J271" s="439">
        <v>91.566666666666663</v>
      </c>
      <c r="K271" s="438">
        <v>86.5</v>
      </c>
      <c r="L271" s="438">
        <v>82</v>
      </c>
      <c r="M271" s="438">
        <v>11.43634</v>
      </c>
    </row>
    <row r="272" spans="1:13">
      <c r="A272" s="245">
        <v>262</v>
      </c>
      <c r="B272" s="441" t="s">
        <v>411</v>
      </c>
      <c r="C272" s="438">
        <v>102.3</v>
      </c>
      <c r="D272" s="439">
        <v>103.81666666666668</v>
      </c>
      <c r="E272" s="439">
        <v>99.883333333333354</v>
      </c>
      <c r="F272" s="439">
        <v>97.466666666666683</v>
      </c>
      <c r="G272" s="439">
        <v>93.53333333333336</v>
      </c>
      <c r="H272" s="439">
        <v>106.23333333333335</v>
      </c>
      <c r="I272" s="439">
        <v>110.16666666666666</v>
      </c>
      <c r="J272" s="439">
        <v>112.58333333333334</v>
      </c>
      <c r="K272" s="438">
        <v>107.75</v>
      </c>
      <c r="L272" s="438">
        <v>101.4</v>
      </c>
      <c r="M272" s="438">
        <v>32.695160000000001</v>
      </c>
    </row>
    <row r="273" spans="1:13">
      <c r="A273" s="245">
        <v>263</v>
      </c>
      <c r="B273" s="441" t="s">
        <v>412</v>
      </c>
      <c r="C273" s="438">
        <v>181.55</v>
      </c>
      <c r="D273" s="439">
        <v>180.5</v>
      </c>
      <c r="E273" s="439">
        <v>173.55</v>
      </c>
      <c r="F273" s="439">
        <v>165.55</v>
      </c>
      <c r="G273" s="439">
        <v>158.60000000000002</v>
      </c>
      <c r="H273" s="439">
        <v>188.5</v>
      </c>
      <c r="I273" s="439">
        <v>195.45</v>
      </c>
      <c r="J273" s="439">
        <v>203.45</v>
      </c>
      <c r="K273" s="438">
        <v>187.45</v>
      </c>
      <c r="L273" s="438">
        <v>172.5</v>
      </c>
      <c r="M273" s="438">
        <v>8.4552600000000009</v>
      </c>
    </row>
    <row r="274" spans="1:13">
      <c r="A274" s="245">
        <v>264</v>
      </c>
      <c r="B274" s="441" t="s">
        <v>413</v>
      </c>
      <c r="C274" s="438">
        <v>96.4</v>
      </c>
      <c r="D274" s="439">
        <v>95.466666666666683</v>
      </c>
      <c r="E274" s="439">
        <v>91.483333333333363</v>
      </c>
      <c r="F274" s="439">
        <v>86.566666666666677</v>
      </c>
      <c r="G274" s="439">
        <v>82.583333333333357</v>
      </c>
      <c r="H274" s="439">
        <v>100.38333333333337</v>
      </c>
      <c r="I274" s="439">
        <v>104.36666666666669</v>
      </c>
      <c r="J274" s="439">
        <v>109.28333333333337</v>
      </c>
      <c r="K274" s="438">
        <v>99.45</v>
      </c>
      <c r="L274" s="438">
        <v>90.55</v>
      </c>
      <c r="M274" s="438">
        <v>43.669429999999998</v>
      </c>
    </row>
    <row r="275" spans="1:13">
      <c r="A275" s="245">
        <v>265</v>
      </c>
      <c r="B275" s="441" t="s">
        <v>127</v>
      </c>
      <c r="C275" s="438">
        <v>388.35</v>
      </c>
      <c r="D275" s="439">
        <v>382.7833333333333</v>
      </c>
      <c r="E275" s="439">
        <v>370.56666666666661</v>
      </c>
      <c r="F275" s="439">
        <v>352.7833333333333</v>
      </c>
      <c r="G275" s="439">
        <v>340.56666666666661</v>
      </c>
      <c r="H275" s="439">
        <v>400.56666666666661</v>
      </c>
      <c r="I275" s="439">
        <v>412.7833333333333</v>
      </c>
      <c r="J275" s="439">
        <v>430.56666666666661</v>
      </c>
      <c r="K275" s="438">
        <v>395</v>
      </c>
      <c r="L275" s="438">
        <v>365</v>
      </c>
      <c r="M275" s="438">
        <v>224.97537</v>
      </c>
    </row>
    <row r="276" spans="1:13">
      <c r="A276" s="245">
        <v>266</v>
      </c>
      <c r="B276" s="441" t="s">
        <v>414</v>
      </c>
      <c r="C276" s="438">
        <v>2252.1</v>
      </c>
      <c r="D276" s="439">
        <v>2251.0499999999997</v>
      </c>
      <c r="E276" s="439">
        <v>2217.0499999999993</v>
      </c>
      <c r="F276" s="439">
        <v>2181.9999999999995</v>
      </c>
      <c r="G276" s="439">
        <v>2147.9999999999991</v>
      </c>
      <c r="H276" s="439">
        <v>2286.0999999999995</v>
      </c>
      <c r="I276" s="439">
        <v>2320.1000000000004</v>
      </c>
      <c r="J276" s="439">
        <v>2355.1499999999996</v>
      </c>
      <c r="K276" s="438">
        <v>2285.0500000000002</v>
      </c>
      <c r="L276" s="438">
        <v>2216</v>
      </c>
      <c r="M276" s="438">
        <v>0.40719</v>
      </c>
    </row>
    <row r="277" spans="1:13">
      <c r="A277" s="245">
        <v>267</v>
      </c>
      <c r="B277" s="441" t="s">
        <v>129</v>
      </c>
      <c r="C277" s="438">
        <v>3292.2</v>
      </c>
      <c r="D277" s="439">
        <v>3267.75</v>
      </c>
      <c r="E277" s="439">
        <v>3225.5</v>
      </c>
      <c r="F277" s="439">
        <v>3158.8</v>
      </c>
      <c r="G277" s="439">
        <v>3116.55</v>
      </c>
      <c r="H277" s="439">
        <v>3334.45</v>
      </c>
      <c r="I277" s="439">
        <v>3376.7</v>
      </c>
      <c r="J277" s="439">
        <v>3443.3999999999996</v>
      </c>
      <c r="K277" s="438">
        <v>3310</v>
      </c>
      <c r="L277" s="438">
        <v>3201.05</v>
      </c>
      <c r="M277" s="438">
        <v>7.2081499999999998</v>
      </c>
    </row>
    <row r="278" spans="1:13">
      <c r="A278" s="245">
        <v>268</v>
      </c>
      <c r="B278" s="441" t="s">
        <v>130</v>
      </c>
      <c r="C278" s="438">
        <v>1026.05</v>
      </c>
      <c r="D278" s="439">
        <v>1024.6833333333334</v>
      </c>
      <c r="E278" s="439">
        <v>982.36666666666679</v>
      </c>
      <c r="F278" s="439">
        <v>938.68333333333339</v>
      </c>
      <c r="G278" s="439">
        <v>896.36666666666679</v>
      </c>
      <c r="H278" s="439">
        <v>1068.3666666666668</v>
      </c>
      <c r="I278" s="439">
        <v>1110.6833333333334</v>
      </c>
      <c r="J278" s="439">
        <v>1154.3666666666668</v>
      </c>
      <c r="K278" s="438">
        <v>1067</v>
      </c>
      <c r="L278" s="438">
        <v>981</v>
      </c>
      <c r="M278" s="438">
        <v>52.101649999999999</v>
      </c>
    </row>
    <row r="279" spans="1:13">
      <c r="A279" s="245">
        <v>269</v>
      </c>
      <c r="B279" s="441" t="s">
        <v>415</v>
      </c>
      <c r="C279" s="438">
        <v>153.9</v>
      </c>
      <c r="D279" s="439">
        <v>154.23333333333335</v>
      </c>
      <c r="E279" s="439">
        <v>151.01666666666671</v>
      </c>
      <c r="F279" s="439">
        <v>148.13333333333335</v>
      </c>
      <c r="G279" s="439">
        <v>144.91666666666671</v>
      </c>
      <c r="H279" s="439">
        <v>157.1166666666667</v>
      </c>
      <c r="I279" s="439">
        <v>160.33333333333334</v>
      </c>
      <c r="J279" s="439">
        <v>163.2166666666667</v>
      </c>
      <c r="K279" s="438">
        <v>157.44999999999999</v>
      </c>
      <c r="L279" s="438">
        <v>151.35</v>
      </c>
      <c r="M279" s="438">
        <v>3.3066399999999998</v>
      </c>
    </row>
    <row r="280" spans="1:13">
      <c r="A280" s="245">
        <v>270</v>
      </c>
      <c r="B280" s="441" t="s">
        <v>417</v>
      </c>
      <c r="C280" s="438">
        <v>702.1</v>
      </c>
      <c r="D280" s="439">
        <v>691.61666666666679</v>
      </c>
      <c r="E280" s="439">
        <v>672.78333333333353</v>
      </c>
      <c r="F280" s="439">
        <v>643.4666666666667</v>
      </c>
      <c r="G280" s="439">
        <v>624.63333333333344</v>
      </c>
      <c r="H280" s="439">
        <v>720.93333333333362</v>
      </c>
      <c r="I280" s="439">
        <v>739.76666666666688</v>
      </c>
      <c r="J280" s="439">
        <v>769.08333333333371</v>
      </c>
      <c r="K280" s="438">
        <v>710.45</v>
      </c>
      <c r="L280" s="438">
        <v>662.3</v>
      </c>
      <c r="M280" s="438">
        <v>3.0962999999999998</v>
      </c>
    </row>
    <row r="281" spans="1:13">
      <c r="A281" s="245">
        <v>271</v>
      </c>
      <c r="B281" s="441" t="s">
        <v>418</v>
      </c>
      <c r="C281" s="438">
        <v>223</v>
      </c>
      <c r="D281" s="439">
        <v>222.73333333333335</v>
      </c>
      <c r="E281" s="439">
        <v>216.4666666666667</v>
      </c>
      <c r="F281" s="439">
        <v>209.93333333333334</v>
      </c>
      <c r="G281" s="439">
        <v>203.66666666666669</v>
      </c>
      <c r="H281" s="439">
        <v>229.26666666666671</v>
      </c>
      <c r="I281" s="439">
        <v>235.53333333333336</v>
      </c>
      <c r="J281" s="439">
        <v>242.06666666666672</v>
      </c>
      <c r="K281" s="438">
        <v>229</v>
      </c>
      <c r="L281" s="438">
        <v>216.2</v>
      </c>
      <c r="M281" s="438">
        <v>60.943629999999999</v>
      </c>
    </row>
    <row r="282" spans="1:13">
      <c r="A282" s="245">
        <v>272</v>
      </c>
      <c r="B282" s="441" t="s">
        <v>419</v>
      </c>
      <c r="C282" s="438">
        <v>229.45</v>
      </c>
      <c r="D282" s="439">
        <v>228.98333333333335</v>
      </c>
      <c r="E282" s="439">
        <v>222.9666666666667</v>
      </c>
      <c r="F282" s="439">
        <v>216.48333333333335</v>
      </c>
      <c r="G282" s="439">
        <v>210.4666666666667</v>
      </c>
      <c r="H282" s="439">
        <v>235.4666666666667</v>
      </c>
      <c r="I282" s="439">
        <v>241.48333333333335</v>
      </c>
      <c r="J282" s="439">
        <v>247.9666666666667</v>
      </c>
      <c r="K282" s="438">
        <v>235</v>
      </c>
      <c r="L282" s="438">
        <v>222.5</v>
      </c>
      <c r="M282" s="438">
        <v>6.1867400000000004</v>
      </c>
    </row>
    <row r="283" spans="1:13">
      <c r="A283" s="245">
        <v>273</v>
      </c>
      <c r="B283" s="441" t="s">
        <v>752</v>
      </c>
      <c r="C283" s="438">
        <v>945.25</v>
      </c>
      <c r="D283" s="439">
        <v>955.30000000000007</v>
      </c>
      <c r="E283" s="439">
        <v>925.85000000000014</v>
      </c>
      <c r="F283" s="439">
        <v>906.45</v>
      </c>
      <c r="G283" s="439">
        <v>877.00000000000011</v>
      </c>
      <c r="H283" s="439">
        <v>974.70000000000016</v>
      </c>
      <c r="I283" s="439">
        <v>1004.1500000000002</v>
      </c>
      <c r="J283" s="439">
        <v>1023.5500000000002</v>
      </c>
      <c r="K283" s="438">
        <v>984.75</v>
      </c>
      <c r="L283" s="438">
        <v>935.9</v>
      </c>
      <c r="M283" s="438">
        <v>0.41605999999999999</v>
      </c>
    </row>
    <row r="284" spans="1:13">
      <c r="A284" s="245">
        <v>274</v>
      </c>
      <c r="B284" s="441" t="s">
        <v>420</v>
      </c>
      <c r="C284" s="438">
        <v>962.5</v>
      </c>
      <c r="D284" s="439">
        <v>966.85</v>
      </c>
      <c r="E284" s="439">
        <v>945.75</v>
      </c>
      <c r="F284" s="439">
        <v>929</v>
      </c>
      <c r="G284" s="439">
        <v>907.9</v>
      </c>
      <c r="H284" s="439">
        <v>983.6</v>
      </c>
      <c r="I284" s="439">
        <v>1004.7000000000002</v>
      </c>
      <c r="J284" s="439">
        <v>1021.45</v>
      </c>
      <c r="K284" s="438">
        <v>987.95</v>
      </c>
      <c r="L284" s="438">
        <v>950.1</v>
      </c>
      <c r="M284" s="438">
        <v>3.3753500000000001</v>
      </c>
    </row>
    <row r="285" spans="1:13">
      <c r="A285" s="245">
        <v>275</v>
      </c>
      <c r="B285" s="441" t="s">
        <v>421</v>
      </c>
      <c r="C285" s="438">
        <v>422.95</v>
      </c>
      <c r="D285" s="439">
        <v>423.95</v>
      </c>
      <c r="E285" s="439">
        <v>415.9</v>
      </c>
      <c r="F285" s="439">
        <v>408.84999999999997</v>
      </c>
      <c r="G285" s="439">
        <v>400.79999999999995</v>
      </c>
      <c r="H285" s="439">
        <v>431</v>
      </c>
      <c r="I285" s="439">
        <v>439.05000000000007</v>
      </c>
      <c r="J285" s="439">
        <v>446.1</v>
      </c>
      <c r="K285" s="438">
        <v>432</v>
      </c>
      <c r="L285" s="438">
        <v>416.9</v>
      </c>
      <c r="M285" s="438">
        <v>2.2094499999999999</v>
      </c>
    </row>
    <row r="286" spans="1:13">
      <c r="A286" s="245">
        <v>276</v>
      </c>
      <c r="B286" s="441" t="s">
        <v>422</v>
      </c>
      <c r="C286" s="438">
        <v>574.4</v>
      </c>
      <c r="D286" s="439">
        <v>570.70000000000005</v>
      </c>
      <c r="E286" s="439">
        <v>563.40000000000009</v>
      </c>
      <c r="F286" s="439">
        <v>552.40000000000009</v>
      </c>
      <c r="G286" s="439">
        <v>545.10000000000014</v>
      </c>
      <c r="H286" s="439">
        <v>581.70000000000005</v>
      </c>
      <c r="I286" s="439">
        <v>589</v>
      </c>
      <c r="J286" s="439">
        <v>600</v>
      </c>
      <c r="K286" s="438">
        <v>578</v>
      </c>
      <c r="L286" s="438">
        <v>559.70000000000005</v>
      </c>
      <c r="M286" s="438">
        <v>1.4274899999999999</v>
      </c>
    </row>
    <row r="287" spans="1:13">
      <c r="A287" s="245">
        <v>277</v>
      </c>
      <c r="B287" s="441" t="s">
        <v>423</v>
      </c>
      <c r="C287" s="438">
        <v>62.55</v>
      </c>
      <c r="D287" s="439">
        <v>62.566666666666663</v>
      </c>
      <c r="E287" s="439">
        <v>61.483333333333327</v>
      </c>
      <c r="F287" s="439">
        <v>60.416666666666664</v>
      </c>
      <c r="G287" s="439">
        <v>59.333333333333329</v>
      </c>
      <c r="H287" s="439">
        <v>63.633333333333326</v>
      </c>
      <c r="I287" s="439">
        <v>64.716666666666669</v>
      </c>
      <c r="J287" s="439">
        <v>65.783333333333331</v>
      </c>
      <c r="K287" s="438">
        <v>63.65</v>
      </c>
      <c r="L287" s="438">
        <v>61.5</v>
      </c>
      <c r="M287" s="438">
        <v>13.498290000000001</v>
      </c>
    </row>
    <row r="288" spans="1:13">
      <c r="A288" s="245">
        <v>278</v>
      </c>
      <c r="B288" s="441" t="s">
        <v>424</v>
      </c>
      <c r="C288" s="438">
        <v>51.3</v>
      </c>
      <c r="D288" s="439">
        <v>50.766666666666673</v>
      </c>
      <c r="E288" s="439">
        <v>49.683333333333344</v>
      </c>
      <c r="F288" s="439">
        <v>48.06666666666667</v>
      </c>
      <c r="G288" s="439">
        <v>46.983333333333341</v>
      </c>
      <c r="H288" s="439">
        <v>52.383333333333347</v>
      </c>
      <c r="I288" s="439">
        <v>53.466666666666676</v>
      </c>
      <c r="J288" s="439">
        <v>55.08333333333335</v>
      </c>
      <c r="K288" s="438">
        <v>51.85</v>
      </c>
      <c r="L288" s="438">
        <v>49.15</v>
      </c>
      <c r="M288" s="438">
        <v>26.95815</v>
      </c>
    </row>
    <row r="289" spans="1:13">
      <c r="A289" s="245">
        <v>279</v>
      </c>
      <c r="B289" s="441" t="s">
        <v>425</v>
      </c>
      <c r="C289" s="438">
        <v>729.75</v>
      </c>
      <c r="D289" s="439">
        <v>717.88333333333333</v>
      </c>
      <c r="E289" s="439">
        <v>697.9666666666667</v>
      </c>
      <c r="F289" s="439">
        <v>666.18333333333339</v>
      </c>
      <c r="G289" s="439">
        <v>646.26666666666677</v>
      </c>
      <c r="H289" s="439">
        <v>749.66666666666663</v>
      </c>
      <c r="I289" s="439">
        <v>769.58333333333337</v>
      </c>
      <c r="J289" s="439">
        <v>801.36666666666656</v>
      </c>
      <c r="K289" s="438">
        <v>737.8</v>
      </c>
      <c r="L289" s="438">
        <v>686.1</v>
      </c>
      <c r="M289" s="438">
        <v>5.2477299999999998</v>
      </c>
    </row>
    <row r="290" spans="1:13">
      <c r="A290" s="245">
        <v>280</v>
      </c>
      <c r="B290" s="441" t="s">
        <v>426</v>
      </c>
      <c r="C290" s="438">
        <v>415.55</v>
      </c>
      <c r="D290" s="439">
        <v>417.65000000000003</v>
      </c>
      <c r="E290" s="439">
        <v>406.15000000000009</v>
      </c>
      <c r="F290" s="439">
        <v>396.75000000000006</v>
      </c>
      <c r="G290" s="439">
        <v>385.25000000000011</v>
      </c>
      <c r="H290" s="439">
        <v>427.05000000000007</v>
      </c>
      <c r="I290" s="439">
        <v>438.54999999999995</v>
      </c>
      <c r="J290" s="439">
        <v>447.95000000000005</v>
      </c>
      <c r="K290" s="438">
        <v>429.15</v>
      </c>
      <c r="L290" s="438">
        <v>408.25</v>
      </c>
      <c r="M290" s="438">
        <v>14.51675</v>
      </c>
    </row>
    <row r="291" spans="1:13">
      <c r="A291" s="245">
        <v>281</v>
      </c>
      <c r="B291" s="441" t="s">
        <v>427</v>
      </c>
      <c r="C291" s="438">
        <v>220.05</v>
      </c>
      <c r="D291" s="439">
        <v>219.11666666666667</v>
      </c>
      <c r="E291" s="439">
        <v>212.93333333333334</v>
      </c>
      <c r="F291" s="439">
        <v>205.81666666666666</v>
      </c>
      <c r="G291" s="439">
        <v>199.63333333333333</v>
      </c>
      <c r="H291" s="439">
        <v>226.23333333333335</v>
      </c>
      <c r="I291" s="439">
        <v>232.41666666666669</v>
      </c>
      <c r="J291" s="439">
        <v>239.53333333333336</v>
      </c>
      <c r="K291" s="438">
        <v>225.3</v>
      </c>
      <c r="L291" s="438">
        <v>212</v>
      </c>
      <c r="M291" s="438">
        <v>3.6138599999999999</v>
      </c>
    </row>
    <row r="292" spans="1:13">
      <c r="A292" s="245">
        <v>282</v>
      </c>
      <c r="B292" s="441" t="s">
        <v>131</v>
      </c>
      <c r="C292" s="438">
        <v>1760.45</v>
      </c>
      <c r="D292" s="439">
        <v>1756.7833333333335</v>
      </c>
      <c r="E292" s="439">
        <v>1736.916666666667</v>
      </c>
      <c r="F292" s="439">
        <v>1713.3833333333334</v>
      </c>
      <c r="G292" s="439">
        <v>1693.5166666666669</v>
      </c>
      <c r="H292" s="439">
        <v>1780.3166666666671</v>
      </c>
      <c r="I292" s="439">
        <v>1800.1833333333334</v>
      </c>
      <c r="J292" s="439">
        <v>1823.7166666666672</v>
      </c>
      <c r="K292" s="438">
        <v>1776.65</v>
      </c>
      <c r="L292" s="438">
        <v>1733.25</v>
      </c>
      <c r="M292" s="438">
        <v>26.787890000000001</v>
      </c>
    </row>
    <row r="293" spans="1:13">
      <c r="A293" s="245">
        <v>283</v>
      </c>
      <c r="B293" s="441" t="s">
        <v>132</v>
      </c>
      <c r="C293" s="438">
        <v>91.45</v>
      </c>
      <c r="D293" s="439">
        <v>91.783333333333346</v>
      </c>
      <c r="E293" s="439">
        <v>88.616666666666688</v>
      </c>
      <c r="F293" s="439">
        <v>85.783333333333346</v>
      </c>
      <c r="G293" s="439">
        <v>82.616666666666688</v>
      </c>
      <c r="H293" s="439">
        <v>94.616666666666688</v>
      </c>
      <c r="I293" s="439">
        <v>97.783333333333346</v>
      </c>
      <c r="J293" s="439">
        <v>100.61666666666669</v>
      </c>
      <c r="K293" s="438">
        <v>94.95</v>
      </c>
      <c r="L293" s="438">
        <v>88.95</v>
      </c>
      <c r="M293" s="438">
        <v>223.84325999999999</v>
      </c>
    </row>
    <row r="294" spans="1:13">
      <c r="A294" s="245">
        <v>284</v>
      </c>
      <c r="B294" s="441" t="s">
        <v>259</v>
      </c>
      <c r="C294" s="438">
        <v>2794.6</v>
      </c>
      <c r="D294" s="439">
        <v>2800.9166666666665</v>
      </c>
      <c r="E294" s="439">
        <v>2727.833333333333</v>
      </c>
      <c r="F294" s="439">
        <v>2661.0666666666666</v>
      </c>
      <c r="G294" s="439">
        <v>2587.9833333333331</v>
      </c>
      <c r="H294" s="439">
        <v>2867.6833333333329</v>
      </c>
      <c r="I294" s="439">
        <v>2940.766666666666</v>
      </c>
      <c r="J294" s="439">
        <v>3007.5333333333328</v>
      </c>
      <c r="K294" s="438">
        <v>2874</v>
      </c>
      <c r="L294" s="438">
        <v>2734.15</v>
      </c>
      <c r="M294" s="438">
        <v>2.2714300000000001</v>
      </c>
    </row>
    <row r="295" spans="1:13">
      <c r="A295" s="245">
        <v>285</v>
      </c>
      <c r="B295" s="441" t="s">
        <v>133</v>
      </c>
      <c r="C295" s="438">
        <v>469.9</v>
      </c>
      <c r="D295" s="439">
        <v>471.68333333333334</v>
      </c>
      <c r="E295" s="439">
        <v>456.86666666666667</v>
      </c>
      <c r="F295" s="439">
        <v>443.83333333333331</v>
      </c>
      <c r="G295" s="439">
        <v>429.01666666666665</v>
      </c>
      <c r="H295" s="439">
        <v>484.7166666666667</v>
      </c>
      <c r="I295" s="439">
        <v>499.53333333333342</v>
      </c>
      <c r="J295" s="439">
        <v>512.56666666666672</v>
      </c>
      <c r="K295" s="438">
        <v>486.5</v>
      </c>
      <c r="L295" s="438">
        <v>458.65</v>
      </c>
      <c r="M295" s="438">
        <v>93.10454</v>
      </c>
    </row>
    <row r="296" spans="1:13">
      <c r="A296" s="245">
        <v>286</v>
      </c>
      <c r="B296" s="441" t="s">
        <v>753</v>
      </c>
      <c r="C296" s="438">
        <v>279.25</v>
      </c>
      <c r="D296" s="439">
        <v>279.76666666666665</v>
      </c>
      <c r="E296" s="439">
        <v>271.5333333333333</v>
      </c>
      <c r="F296" s="439">
        <v>263.81666666666666</v>
      </c>
      <c r="G296" s="439">
        <v>255.58333333333331</v>
      </c>
      <c r="H296" s="439">
        <v>287.48333333333329</v>
      </c>
      <c r="I296" s="439">
        <v>295.71666666666664</v>
      </c>
      <c r="J296" s="439">
        <v>303.43333333333328</v>
      </c>
      <c r="K296" s="438">
        <v>288</v>
      </c>
      <c r="L296" s="438">
        <v>272.05</v>
      </c>
      <c r="M296" s="438">
        <v>3.0776599999999998</v>
      </c>
    </row>
    <row r="297" spans="1:13">
      <c r="A297" s="245">
        <v>287</v>
      </c>
      <c r="B297" s="441" t="s">
        <v>428</v>
      </c>
      <c r="C297" s="438">
        <v>6397.7</v>
      </c>
      <c r="D297" s="439">
        <v>6343.166666666667</v>
      </c>
      <c r="E297" s="439">
        <v>6175.5333333333338</v>
      </c>
      <c r="F297" s="439">
        <v>5953.3666666666668</v>
      </c>
      <c r="G297" s="439">
        <v>5785.7333333333336</v>
      </c>
      <c r="H297" s="439">
        <v>6565.3333333333339</v>
      </c>
      <c r="I297" s="439">
        <v>6732.9666666666672</v>
      </c>
      <c r="J297" s="439">
        <v>6955.1333333333341</v>
      </c>
      <c r="K297" s="438">
        <v>6510.8</v>
      </c>
      <c r="L297" s="438">
        <v>6121</v>
      </c>
      <c r="M297" s="438">
        <v>9.9699999999999997E-2</v>
      </c>
    </row>
    <row r="298" spans="1:13">
      <c r="A298" s="245">
        <v>288</v>
      </c>
      <c r="B298" s="441" t="s">
        <v>260</v>
      </c>
      <c r="C298" s="438">
        <v>4072.5</v>
      </c>
      <c r="D298" s="439">
        <v>4102.1333333333332</v>
      </c>
      <c r="E298" s="439">
        <v>3970.5166666666664</v>
      </c>
      <c r="F298" s="439">
        <v>3868.5333333333333</v>
      </c>
      <c r="G298" s="439">
        <v>3736.9166666666665</v>
      </c>
      <c r="H298" s="439">
        <v>4204.1166666666668</v>
      </c>
      <c r="I298" s="439">
        <v>4335.7333333333336</v>
      </c>
      <c r="J298" s="439">
        <v>4437.7166666666662</v>
      </c>
      <c r="K298" s="438">
        <v>4233.75</v>
      </c>
      <c r="L298" s="438">
        <v>4000.15</v>
      </c>
      <c r="M298" s="438">
        <v>4.6374300000000002</v>
      </c>
    </row>
    <row r="299" spans="1:13">
      <c r="A299" s="245">
        <v>289</v>
      </c>
      <c r="B299" s="441" t="s">
        <v>134</v>
      </c>
      <c r="C299" s="438">
        <v>1476</v>
      </c>
      <c r="D299" s="439">
        <v>1475.6833333333332</v>
      </c>
      <c r="E299" s="439">
        <v>1460.4166666666663</v>
      </c>
      <c r="F299" s="439">
        <v>1444.833333333333</v>
      </c>
      <c r="G299" s="439">
        <v>1429.5666666666662</v>
      </c>
      <c r="H299" s="439">
        <v>1491.2666666666664</v>
      </c>
      <c r="I299" s="439">
        <v>1506.5333333333333</v>
      </c>
      <c r="J299" s="439">
        <v>1522.1166666666666</v>
      </c>
      <c r="K299" s="438">
        <v>1490.95</v>
      </c>
      <c r="L299" s="438">
        <v>1460.1</v>
      </c>
      <c r="M299" s="438">
        <v>46.498350000000002</v>
      </c>
    </row>
    <row r="300" spans="1:13">
      <c r="A300" s="245">
        <v>290</v>
      </c>
      <c r="B300" s="441" t="s">
        <v>429</v>
      </c>
      <c r="C300" s="438">
        <v>593.54999999999995</v>
      </c>
      <c r="D300" s="439">
        <v>600.51666666666665</v>
      </c>
      <c r="E300" s="439">
        <v>583.0333333333333</v>
      </c>
      <c r="F300" s="439">
        <v>572.51666666666665</v>
      </c>
      <c r="G300" s="439">
        <v>555.0333333333333</v>
      </c>
      <c r="H300" s="439">
        <v>611.0333333333333</v>
      </c>
      <c r="I300" s="439">
        <v>628.51666666666665</v>
      </c>
      <c r="J300" s="439">
        <v>639.0333333333333</v>
      </c>
      <c r="K300" s="438">
        <v>618</v>
      </c>
      <c r="L300" s="438">
        <v>590</v>
      </c>
      <c r="M300" s="438">
        <v>38.814599999999999</v>
      </c>
    </row>
    <row r="301" spans="1:13">
      <c r="A301" s="245">
        <v>291</v>
      </c>
      <c r="B301" s="441" t="s">
        <v>430</v>
      </c>
      <c r="C301" s="438">
        <v>41.4</v>
      </c>
      <c r="D301" s="439">
        <v>41.266666666666666</v>
      </c>
      <c r="E301" s="439">
        <v>40.133333333333333</v>
      </c>
      <c r="F301" s="439">
        <v>38.866666666666667</v>
      </c>
      <c r="G301" s="439">
        <v>37.733333333333334</v>
      </c>
      <c r="H301" s="439">
        <v>42.533333333333331</v>
      </c>
      <c r="I301" s="439">
        <v>43.666666666666657</v>
      </c>
      <c r="J301" s="439">
        <v>44.93333333333333</v>
      </c>
      <c r="K301" s="438">
        <v>42.4</v>
      </c>
      <c r="L301" s="438">
        <v>40</v>
      </c>
      <c r="M301" s="438">
        <v>35.154359999999997</v>
      </c>
    </row>
    <row r="302" spans="1:13">
      <c r="A302" s="245">
        <v>292</v>
      </c>
      <c r="B302" s="441" t="s">
        <v>431</v>
      </c>
      <c r="C302" s="438">
        <v>1546.5</v>
      </c>
      <c r="D302" s="439">
        <v>1557.5833333333333</v>
      </c>
      <c r="E302" s="439">
        <v>1515.7666666666664</v>
      </c>
      <c r="F302" s="439">
        <v>1485.0333333333331</v>
      </c>
      <c r="G302" s="439">
        <v>1443.2166666666662</v>
      </c>
      <c r="H302" s="439">
        <v>1588.3166666666666</v>
      </c>
      <c r="I302" s="439">
        <v>1630.1333333333337</v>
      </c>
      <c r="J302" s="439">
        <v>1660.8666666666668</v>
      </c>
      <c r="K302" s="438">
        <v>1599.4</v>
      </c>
      <c r="L302" s="438">
        <v>1526.85</v>
      </c>
      <c r="M302" s="438">
        <v>0.60863999999999996</v>
      </c>
    </row>
    <row r="303" spans="1:13">
      <c r="A303" s="245">
        <v>293</v>
      </c>
      <c r="B303" s="441" t="s">
        <v>135</v>
      </c>
      <c r="C303" s="438">
        <v>1155.5999999999999</v>
      </c>
      <c r="D303" s="439">
        <v>1156.5333333333333</v>
      </c>
      <c r="E303" s="439">
        <v>1140.1666666666665</v>
      </c>
      <c r="F303" s="439">
        <v>1124.7333333333331</v>
      </c>
      <c r="G303" s="439">
        <v>1108.3666666666663</v>
      </c>
      <c r="H303" s="439">
        <v>1171.9666666666667</v>
      </c>
      <c r="I303" s="439">
        <v>1188.3333333333335</v>
      </c>
      <c r="J303" s="439">
        <v>1203.7666666666669</v>
      </c>
      <c r="K303" s="438">
        <v>1172.9000000000001</v>
      </c>
      <c r="L303" s="438">
        <v>1141.0999999999999</v>
      </c>
      <c r="M303" s="438">
        <v>13.792619999999999</v>
      </c>
    </row>
    <row r="304" spans="1:13">
      <c r="A304" s="245">
        <v>294</v>
      </c>
      <c r="B304" s="441" t="s">
        <v>432</v>
      </c>
      <c r="C304" s="438">
        <v>3422.9</v>
      </c>
      <c r="D304" s="439">
        <v>3395.9666666666667</v>
      </c>
      <c r="E304" s="439">
        <v>3316.9333333333334</v>
      </c>
      <c r="F304" s="439">
        <v>3210.9666666666667</v>
      </c>
      <c r="G304" s="439">
        <v>3131.9333333333334</v>
      </c>
      <c r="H304" s="439">
        <v>3501.9333333333334</v>
      </c>
      <c r="I304" s="439">
        <v>3580.9666666666672</v>
      </c>
      <c r="J304" s="439">
        <v>3686.9333333333334</v>
      </c>
      <c r="K304" s="438">
        <v>3475</v>
      </c>
      <c r="L304" s="438">
        <v>3290</v>
      </c>
      <c r="M304" s="438">
        <v>0.96677000000000002</v>
      </c>
    </row>
    <row r="305" spans="1:13">
      <c r="A305" s="245">
        <v>295</v>
      </c>
      <c r="B305" s="441" t="s">
        <v>433</v>
      </c>
      <c r="C305" s="438">
        <v>857.05</v>
      </c>
      <c r="D305" s="439">
        <v>852.80000000000007</v>
      </c>
      <c r="E305" s="439">
        <v>837.60000000000014</v>
      </c>
      <c r="F305" s="439">
        <v>818.15000000000009</v>
      </c>
      <c r="G305" s="439">
        <v>802.95000000000016</v>
      </c>
      <c r="H305" s="439">
        <v>872.25000000000011</v>
      </c>
      <c r="I305" s="439">
        <v>887.45000000000016</v>
      </c>
      <c r="J305" s="439">
        <v>906.90000000000009</v>
      </c>
      <c r="K305" s="438">
        <v>868</v>
      </c>
      <c r="L305" s="438">
        <v>833.35</v>
      </c>
      <c r="M305" s="438">
        <v>0.14624999999999999</v>
      </c>
    </row>
    <row r="306" spans="1:13">
      <c r="A306" s="245">
        <v>296</v>
      </c>
      <c r="B306" s="441" t="s">
        <v>434</v>
      </c>
      <c r="C306" s="438">
        <v>56.45</v>
      </c>
      <c r="D306" s="439">
        <v>56.466666666666669</v>
      </c>
      <c r="E306" s="439">
        <v>53.183333333333337</v>
      </c>
      <c r="F306" s="439">
        <v>49.916666666666671</v>
      </c>
      <c r="G306" s="439">
        <v>46.63333333333334</v>
      </c>
      <c r="H306" s="439">
        <v>59.733333333333334</v>
      </c>
      <c r="I306" s="439">
        <v>63.016666666666666</v>
      </c>
      <c r="J306" s="439">
        <v>66.283333333333331</v>
      </c>
      <c r="K306" s="438">
        <v>59.75</v>
      </c>
      <c r="L306" s="438">
        <v>53.2</v>
      </c>
      <c r="M306" s="438">
        <v>81.412949999999995</v>
      </c>
    </row>
    <row r="307" spans="1:13">
      <c r="A307" s="245">
        <v>297</v>
      </c>
      <c r="B307" s="441" t="s">
        <v>435</v>
      </c>
      <c r="C307" s="438">
        <v>185.25</v>
      </c>
      <c r="D307" s="439">
        <v>183.51666666666665</v>
      </c>
      <c r="E307" s="439">
        <v>177.0333333333333</v>
      </c>
      <c r="F307" s="439">
        <v>168.81666666666666</v>
      </c>
      <c r="G307" s="439">
        <v>162.33333333333331</v>
      </c>
      <c r="H307" s="439">
        <v>191.73333333333329</v>
      </c>
      <c r="I307" s="439">
        <v>198.21666666666664</v>
      </c>
      <c r="J307" s="439">
        <v>206.43333333333328</v>
      </c>
      <c r="K307" s="438">
        <v>190</v>
      </c>
      <c r="L307" s="438">
        <v>175.3</v>
      </c>
      <c r="M307" s="438">
        <v>7.9033300000000004</v>
      </c>
    </row>
    <row r="308" spans="1:13">
      <c r="A308" s="245">
        <v>298</v>
      </c>
      <c r="B308" s="441" t="s">
        <v>146</v>
      </c>
      <c r="C308" s="438">
        <v>82644.100000000006</v>
      </c>
      <c r="D308" s="439">
        <v>82097.166666666672</v>
      </c>
      <c r="E308" s="439">
        <v>81046.933333333349</v>
      </c>
      <c r="F308" s="439">
        <v>79449.766666666677</v>
      </c>
      <c r="G308" s="439">
        <v>78399.533333333355</v>
      </c>
      <c r="H308" s="439">
        <v>83694.333333333343</v>
      </c>
      <c r="I308" s="439">
        <v>84744.566666666651</v>
      </c>
      <c r="J308" s="439">
        <v>86341.733333333337</v>
      </c>
      <c r="K308" s="438">
        <v>83147.399999999994</v>
      </c>
      <c r="L308" s="438">
        <v>80500</v>
      </c>
      <c r="M308" s="438">
        <v>0.32640999999999998</v>
      </c>
    </row>
    <row r="309" spans="1:13">
      <c r="A309" s="245">
        <v>299</v>
      </c>
      <c r="B309" s="441" t="s">
        <v>143</v>
      </c>
      <c r="C309" s="438">
        <v>1188.2</v>
      </c>
      <c r="D309" s="439">
        <v>1201.2166666666667</v>
      </c>
      <c r="E309" s="439">
        <v>1147.4833333333333</v>
      </c>
      <c r="F309" s="439">
        <v>1106.7666666666667</v>
      </c>
      <c r="G309" s="439">
        <v>1053.0333333333333</v>
      </c>
      <c r="H309" s="439">
        <v>1241.9333333333334</v>
      </c>
      <c r="I309" s="439">
        <v>1295.666666666667</v>
      </c>
      <c r="J309" s="439">
        <v>1336.3833333333334</v>
      </c>
      <c r="K309" s="438">
        <v>1254.95</v>
      </c>
      <c r="L309" s="438">
        <v>1160.5</v>
      </c>
      <c r="M309" s="438">
        <v>11.364269999999999</v>
      </c>
    </row>
    <row r="310" spans="1:13">
      <c r="A310" s="245">
        <v>300</v>
      </c>
      <c r="B310" s="441" t="s">
        <v>436</v>
      </c>
      <c r="C310" s="438">
        <v>3689.95</v>
      </c>
      <c r="D310" s="439">
        <v>3708.65</v>
      </c>
      <c r="E310" s="439">
        <v>3642.3</v>
      </c>
      <c r="F310" s="439">
        <v>3594.65</v>
      </c>
      <c r="G310" s="439">
        <v>3528.3</v>
      </c>
      <c r="H310" s="439">
        <v>3756.3</v>
      </c>
      <c r="I310" s="439">
        <v>3822.6499999999996</v>
      </c>
      <c r="J310" s="439">
        <v>3870.3</v>
      </c>
      <c r="K310" s="438">
        <v>3775</v>
      </c>
      <c r="L310" s="438">
        <v>3661</v>
      </c>
      <c r="M310" s="438">
        <v>5.3490000000000003E-2</v>
      </c>
    </row>
    <row r="311" spans="1:13">
      <c r="A311" s="245">
        <v>301</v>
      </c>
      <c r="B311" s="441" t="s">
        <v>437</v>
      </c>
      <c r="C311" s="438">
        <v>305.60000000000002</v>
      </c>
      <c r="D311" s="439">
        <v>309.75</v>
      </c>
      <c r="E311" s="439">
        <v>296.5</v>
      </c>
      <c r="F311" s="439">
        <v>287.39999999999998</v>
      </c>
      <c r="G311" s="439">
        <v>274.14999999999998</v>
      </c>
      <c r="H311" s="439">
        <v>318.85000000000002</v>
      </c>
      <c r="I311" s="439">
        <v>332.1</v>
      </c>
      <c r="J311" s="439">
        <v>341.20000000000005</v>
      </c>
      <c r="K311" s="438">
        <v>323</v>
      </c>
      <c r="L311" s="438">
        <v>300.64999999999998</v>
      </c>
      <c r="M311" s="438">
        <v>1.9358500000000001</v>
      </c>
    </row>
    <row r="312" spans="1:13">
      <c r="A312" s="245">
        <v>302</v>
      </c>
      <c r="B312" s="441" t="s">
        <v>137</v>
      </c>
      <c r="C312" s="438">
        <v>158.65</v>
      </c>
      <c r="D312" s="439">
        <v>159.03333333333333</v>
      </c>
      <c r="E312" s="439">
        <v>153.86666666666667</v>
      </c>
      <c r="F312" s="439">
        <v>149.08333333333334</v>
      </c>
      <c r="G312" s="439">
        <v>143.91666666666669</v>
      </c>
      <c r="H312" s="439">
        <v>163.81666666666666</v>
      </c>
      <c r="I312" s="439">
        <v>168.98333333333335</v>
      </c>
      <c r="J312" s="439">
        <v>173.76666666666665</v>
      </c>
      <c r="K312" s="438">
        <v>164.2</v>
      </c>
      <c r="L312" s="438">
        <v>154.25</v>
      </c>
      <c r="M312" s="438">
        <v>121.04770000000001</v>
      </c>
    </row>
    <row r="313" spans="1:13">
      <c r="A313" s="245">
        <v>303</v>
      </c>
      <c r="B313" s="441" t="s">
        <v>136</v>
      </c>
      <c r="C313" s="438">
        <v>781.55</v>
      </c>
      <c r="D313" s="439">
        <v>787.86666666666667</v>
      </c>
      <c r="E313" s="439">
        <v>766.7833333333333</v>
      </c>
      <c r="F313" s="439">
        <v>752.01666666666665</v>
      </c>
      <c r="G313" s="439">
        <v>730.93333333333328</v>
      </c>
      <c r="H313" s="439">
        <v>802.63333333333333</v>
      </c>
      <c r="I313" s="439">
        <v>823.71666666666658</v>
      </c>
      <c r="J313" s="439">
        <v>838.48333333333335</v>
      </c>
      <c r="K313" s="438">
        <v>808.95</v>
      </c>
      <c r="L313" s="438">
        <v>773.1</v>
      </c>
      <c r="M313" s="438">
        <v>57.934959999999997</v>
      </c>
    </row>
    <row r="314" spans="1:13">
      <c r="A314" s="245">
        <v>304</v>
      </c>
      <c r="B314" s="441" t="s">
        <v>438</v>
      </c>
      <c r="C314" s="438">
        <v>217.65</v>
      </c>
      <c r="D314" s="439">
        <v>216.26666666666665</v>
      </c>
      <c r="E314" s="439">
        <v>212.8833333333333</v>
      </c>
      <c r="F314" s="439">
        <v>208.11666666666665</v>
      </c>
      <c r="G314" s="439">
        <v>204.73333333333329</v>
      </c>
      <c r="H314" s="439">
        <v>221.0333333333333</v>
      </c>
      <c r="I314" s="439">
        <v>224.41666666666663</v>
      </c>
      <c r="J314" s="439">
        <v>229.18333333333331</v>
      </c>
      <c r="K314" s="438">
        <v>219.65</v>
      </c>
      <c r="L314" s="438">
        <v>211.5</v>
      </c>
      <c r="M314" s="438">
        <v>2.5906400000000001</v>
      </c>
    </row>
    <row r="315" spans="1:13">
      <c r="A315" s="245">
        <v>305</v>
      </c>
      <c r="B315" s="441" t="s">
        <v>439</v>
      </c>
      <c r="C315" s="438">
        <v>250.15</v>
      </c>
      <c r="D315" s="439">
        <v>249.54999999999998</v>
      </c>
      <c r="E315" s="439">
        <v>242.59999999999997</v>
      </c>
      <c r="F315" s="439">
        <v>235.04999999999998</v>
      </c>
      <c r="G315" s="439">
        <v>228.09999999999997</v>
      </c>
      <c r="H315" s="439">
        <v>257.09999999999997</v>
      </c>
      <c r="I315" s="439">
        <v>264.04999999999995</v>
      </c>
      <c r="J315" s="439">
        <v>271.59999999999997</v>
      </c>
      <c r="K315" s="438">
        <v>256.5</v>
      </c>
      <c r="L315" s="438">
        <v>242</v>
      </c>
      <c r="M315" s="438">
        <v>3.4496699999999998</v>
      </c>
    </row>
    <row r="316" spans="1:13">
      <c r="A316" s="245">
        <v>306</v>
      </c>
      <c r="B316" s="441" t="s">
        <v>440</v>
      </c>
      <c r="C316" s="438">
        <v>574.04999999999995</v>
      </c>
      <c r="D316" s="439">
        <v>579.36666666666667</v>
      </c>
      <c r="E316" s="439">
        <v>561.73333333333335</v>
      </c>
      <c r="F316" s="439">
        <v>549.41666666666663</v>
      </c>
      <c r="G316" s="439">
        <v>531.7833333333333</v>
      </c>
      <c r="H316" s="439">
        <v>591.68333333333339</v>
      </c>
      <c r="I316" s="439">
        <v>609.31666666666683</v>
      </c>
      <c r="J316" s="439">
        <v>621.63333333333344</v>
      </c>
      <c r="K316" s="438">
        <v>597</v>
      </c>
      <c r="L316" s="438">
        <v>567.04999999999995</v>
      </c>
      <c r="M316" s="438">
        <v>2.4982099999999998</v>
      </c>
    </row>
    <row r="317" spans="1:13">
      <c r="A317" s="245">
        <v>307</v>
      </c>
      <c r="B317" s="441" t="s">
        <v>138</v>
      </c>
      <c r="C317" s="438">
        <v>160.19999999999999</v>
      </c>
      <c r="D317" s="439">
        <v>159.78333333333333</v>
      </c>
      <c r="E317" s="439">
        <v>157.16666666666666</v>
      </c>
      <c r="F317" s="439">
        <v>154.13333333333333</v>
      </c>
      <c r="G317" s="439">
        <v>151.51666666666665</v>
      </c>
      <c r="H317" s="439">
        <v>162.81666666666666</v>
      </c>
      <c r="I317" s="439">
        <v>165.43333333333334</v>
      </c>
      <c r="J317" s="439">
        <v>168.46666666666667</v>
      </c>
      <c r="K317" s="438">
        <v>162.4</v>
      </c>
      <c r="L317" s="438">
        <v>156.75</v>
      </c>
      <c r="M317" s="438">
        <v>98.211560000000006</v>
      </c>
    </row>
    <row r="318" spans="1:13">
      <c r="A318" s="245">
        <v>308</v>
      </c>
      <c r="B318" s="441" t="s">
        <v>261</v>
      </c>
      <c r="C318" s="438">
        <v>51.25</v>
      </c>
      <c r="D318" s="439">
        <v>51.699999999999996</v>
      </c>
      <c r="E318" s="439">
        <v>49.849999999999994</v>
      </c>
      <c r="F318" s="439">
        <v>48.449999999999996</v>
      </c>
      <c r="G318" s="439">
        <v>46.599999999999994</v>
      </c>
      <c r="H318" s="439">
        <v>53.099999999999994</v>
      </c>
      <c r="I318" s="439">
        <v>54.95</v>
      </c>
      <c r="J318" s="439">
        <v>56.349999999999994</v>
      </c>
      <c r="K318" s="438">
        <v>53.55</v>
      </c>
      <c r="L318" s="438">
        <v>50.3</v>
      </c>
      <c r="M318" s="438">
        <v>46.01829</v>
      </c>
    </row>
    <row r="319" spans="1:13">
      <c r="A319" s="245">
        <v>309</v>
      </c>
      <c r="B319" s="441" t="s">
        <v>139</v>
      </c>
      <c r="C319" s="438">
        <v>521.15</v>
      </c>
      <c r="D319" s="439">
        <v>518.48333333333323</v>
      </c>
      <c r="E319" s="439">
        <v>512.06666666666649</v>
      </c>
      <c r="F319" s="439">
        <v>502.98333333333323</v>
      </c>
      <c r="G319" s="439">
        <v>496.56666666666649</v>
      </c>
      <c r="H319" s="439">
        <v>527.56666666666649</v>
      </c>
      <c r="I319" s="439">
        <v>533.98333333333323</v>
      </c>
      <c r="J319" s="439">
        <v>543.06666666666649</v>
      </c>
      <c r="K319" s="438">
        <v>524.9</v>
      </c>
      <c r="L319" s="438">
        <v>509.4</v>
      </c>
      <c r="M319" s="438">
        <v>31.283470000000001</v>
      </c>
    </row>
    <row r="320" spans="1:13">
      <c r="A320" s="245">
        <v>310</v>
      </c>
      <c r="B320" s="441" t="s">
        <v>140</v>
      </c>
      <c r="C320" s="438">
        <v>6959.35</v>
      </c>
      <c r="D320" s="439">
        <v>6923.4000000000005</v>
      </c>
      <c r="E320" s="439">
        <v>6856.9500000000007</v>
      </c>
      <c r="F320" s="439">
        <v>6754.55</v>
      </c>
      <c r="G320" s="439">
        <v>6688.1</v>
      </c>
      <c r="H320" s="439">
        <v>7025.8000000000011</v>
      </c>
      <c r="I320" s="439">
        <v>7092.25</v>
      </c>
      <c r="J320" s="439">
        <v>7194.6500000000015</v>
      </c>
      <c r="K320" s="438">
        <v>6989.85</v>
      </c>
      <c r="L320" s="438">
        <v>6821</v>
      </c>
      <c r="M320" s="438">
        <v>7.9738899999999999</v>
      </c>
    </row>
    <row r="321" spans="1:13">
      <c r="A321" s="245">
        <v>311</v>
      </c>
      <c r="B321" s="441" t="s">
        <v>142</v>
      </c>
      <c r="C321" s="438">
        <v>978.2</v>
      </c>
      <c r="D321" s="439">
        <v>988.06666666666661</v>
      </c>
      <c r="E321" s="439">
        <v>958.63333333333321</v>
      </c>
      <c r="F321" s="439">
        <v>939.06666666666661</v>
      </c>
      <c r="G321" s="439">
        <v>909.63333333333321</v>
      </c>
      <c r="H321" s="439">
        <v>1007.6333333333332</v>
      </c>
      <c r="I321" s="439">
        <v>1037.0666666666666</v>
      </c>
      <c r="J321" s="439">
        <v>1056.6333333333332</v>
      </c>
      <c r="K321" s="438">
        <v>1017.5</v>
      </c>
      <c r="L321" s="438">
        <v>968.5</v>
      </c>
      <c r="M321" s="438">
        <v>16.247800000000002</v>
      </c>
    </row>
    <row r="322" spans="1:13">
      <c r="A322" s="245">
        <v>312</v>
      </c>
      <c r="B322" s="441" t="s">
        <v>441</v>
      </c>
      <c r="C322" s="438">
        <v>2761.75</v>
      </c>
      <c r="D322" s="439">
        <v>2744.7833333333333</v>
      </c>
      <c r="E322" s="439">
        <v>2692.9666666666667</v>
      </c>
      <c r="F322" s="439">
        <v>2624.1833333333334</v>
      </c>
      <c r="G322" s="439">
        <v>2572.3666666666668</v>
      </c>
      <c r="H322" s="439">
        <v>2813.5666666666666</v>
      </c>
      <c r="I322" s="439">
        <v>2865.3833333333332</v>
      </c>
      <c r="J322" s="439">
        <v>2934.1666666666665</v>
      </c>
      <c r="K322" s="438">
        <v>2796.6</v>
      </c>
      <c r="L322" s="438">
        <v>2676</v>
      </c>
      <c r="M322" s="438">
        <v>1.01692</v>
      </c>
    </row>
    <row r="323" spans="1:13">
      <c r="A323" s="245">
        <v>313</v>
      </c>
      <c r="B323" s="441" t="s">
        <v>144</v>
      </c>
      <c r="C323" s="438">
        <v>2472</v>
      </c>
      <c r="D323" s="439">
        <v>2474.0333333333333</v>
      </c>
      <c r="E323" s="439">
        <v>2423.0666666666666</v>
      </c>
      <c r="F323" s="439">
        <v>2374.1333333333332</v>
      </c>
      <c r="G323" s="439">
        <v>2323.1666666666665</v>
      </c>
      <c r="H323" s="439">
        <v>2522.9666666666667</v>
      </c>
      <c r="I323" s="439">
        <v>2573.9333333333329</v>
      </c>
      <c r="J323" s="439">
        <v>2622.8666666666668</v>
      </c>
      <c r="K323" s="438">
        <v>2525</v>
      </c>
      <c r="L323" s="438">
        <v>2425.1</v>
      </c>
      <c r="M323" s="438">
        <v>6.6881899999999996</v>
      </c>
    </row>
    <row r="324" spans="1:13">
      <c r="A324" s="245">
        <v>314</v>
      </c>
      <c r="B324" s="441" t="s">
        <v>442</v>
      </c>
      <c r="C324" s="438">
        <v>128.30000000000001</v>
      </c>
      <c r="D324" s="439">
        <v>129.86666666666667</v>
      </c>
      <c r="E324" s="439">
        <v>124.43333333333334</v>
      </c>
      <c r="F324" s="439">
        <v>120.56666666666666</v>
      </c>
      <c r="G324" s="439">
        <v>115.13333333333333</v>
      </c>
      <c r="H324" s="439">
        <v>133.73333333333335</v>
      </c>
      <c r="I324" s="439">
        <v>139.16666666666669</v>
      </c>
      <c r="J324" s="439">
        <v>143.03333333333336</v>
      </c>
      <c r="K324" s="438">
        <v>135.30000000000001</v>
      </c>
      <c r="L324" s="438">
        <v>126</v>
      </c>
      <c r="M324" s="438">
        <v>8.91709</v>
      </c>
    </row>
    <row r="325" spans="1:13">
      <c r="A325" s="245">
        <v>315</v>
      </c>
      <c r="B325" s="441" t="s">
        <v>443</v>
      </c>
      <c r="C325" s="438">
        <v>658.85</v>
      </c>
      <c r="D325" s="439">
        <v>642.96666666666658</v>
      </c>
      <c r="E325" s="439">
        <v>615.93333333333317</v>
      </c>
      <c r="F325" s="439">
        <v>573.01666666666654</v>
      </c>
      <c r="G325" s="439">
        <v>545.98333333333312</v>
      </c>
      <c r="H325" s="439">
        <v>685.88333333333321</v>
      </c>
      <c r="I325" s="439">
        <v>712.91666666666674</v>
      </c>
      <c r="J325" s="439">
        <v>755.83333333333326</v>
      </c>
      <c r="K325" s="438">
        <v>670</v>
      </c>
      <c r="L325" s="438">
        <v>600.04999999999995</v>
      </c>
      <c r="M325" s="438">
        <v>8.5630500000000005</v>
      </c>
    </row>
    <row r="326" spans="1:13">
      <c r="A326" s="245">
        <v>316</v>
      </c>
      <c r="B326" s="441" t="s">
        <v>754</v>
      </c>
      <c r="C326" s="438">
        <v>201.95</v>
      </c>
      <c r="D326" s="439">
        <v>202.0333333333333</v>
      </c>
      <c r="E326" s="439">
        <v>195.96666666666661</v>
      </c>
      <c r="F326" s="439">
        <v>189.98333333333332</v>
      </c>
      <c r="G326" s="439">
        <v>183.91666666666663</v>
      </c>
      <c r="H326" s="439">
        <v>208.01666666666659</v>
      </c>
      <c r="I326" s="439">
        <v>214.08333333333331</v>
      </c>
      <c r="J326" s="439">
        <v>220.06666666666658</v>
      </c>
      <c r="K326" s="438">
        <v>208.1</v>
      </c>
      <c r="L326" s="438">
        <v>196.05</v>
      </c>
      <c r="M326" s="438">
        <v>8.4740599999999997</v>
      </c>
    </row>
    <row r="327" spans="1:13">
      <c r="A327" s="245">
        <v>317</v>
      </c>
      <c r="B327" s="441" t="s">
        <v>145</v>
      </c>
      <c r="C327" s="438">
        <v>236.9</v>
      </c>
      <c r="D327" s="439">
        <v>235.61666666666665</v>
      </c>
      <c r="E327" s="439">
        <v>228.98333333333329</v>
      </c>
      <c r="F327" s="439">
        <v>221.06666666666663</v>
      </c>
      <c r="G327" s="439">
        <v>214.43333333333328</v>
      </c>
      <c r="H327" s="439">
        <v>243.5333333333333</v>
      </c>
      <c r="I327" s="439">
        <v>250.16666666666669</v>
      </c>
      <c r="J327" s="439">
        <v>258.08333333333331</v>
      </c>
      <c r="K327" s="438">
        <v>242.25</v>
      </c>
      <c r="L327" s="438">
        <v>227.7</v>
      </c>
      <c r="M327" s="438">
        <v>120.08278</v>
      </c>
    </row>
    <row r="328" spans="1:13">
      <c r="A328" s="245">
        <v>318</v>
      </c>
      <c r="B328" s="441" t="s">
        <v>444</v>
      </c>
      <c r="C328" s="438">
        <v>799.5</v>
      </c>
      <c r="D328" s="439">
        <v>796.73333333333323</v>
      </c>
      <c r="E328" s="439">
        <v>775.46666666666647</v>
      </c>
      <c r="F328" s="439">
        <v>751.43333333333328</v>
      </c>
      <c r="G328" s="439">
        <v>730.16666666666652</v>
      </c>
      <c r="H328" s="439">
        <v>820.76666666666642</v>
      </c>
      <c r="I328" s="439">
        <v>842.03333333333308</v>
      </c>
      <c r="J328" s="439">
        <v>866.06666666666638</v>
      </c>
      <c r="K328" s="438">
        <v>818</v>
      </c>
      <c r="L328" s="438">
        <v>772.7</v>
      </c>
      <c r="M328" s="438">
        <v>4.2834599999999998</v>
      </c>
    </row>
    <row r="329" spans="1:13">
      <c r="A329" s="245">
        <v>319</v>
      </c>
      <c r="B329" s="441" t="s">
        <v>262</v>
      </c>
      <c r="C329" s="438">
        <v>2032.85</v>
      </c>
      <c r="D329" s="439">
        <v>2042.1166666666668</v>
      </c>
      <c r="E329" s="439">
        <v>1984.3333333333335</v>
      </c>
      <c r="F329" s="439">
        <v>1935.8166666666666</v>
      </c>
      <c r="G329" s="439">
        <v>1878.0333333333333</v>
      </c>
      <c r="H329" s="439">
        <v>2090.6333333333337</v>
      </c>
      <c r="I329" s="439">
        <v>2148.4166666666665</v>
      </c>
      <c r="J329" s="439">
        <v>2196.9333333333338</v>
      </c>
      <c r="K329" s="438">
        <v>2099.9</v>
      </c>
      <c r="L329" s="438">
        <v>1993.6</v>
      </c>
      <c r="M329" s="438">
        <v>10.898820000000001</v>
      </c>
    </row>
    <row r="330" spans="1:13">
      <c r="A330" s="245">
        <v>320</v>
      </c>
      <c r="B330" s="441" t="s">
        <v>445</v>
      </c>
      <c r="C330" s="438">
        <v>1493.75</v>
      </c>
      <c r="D330" s="439">
        <v>1490.1666666666667</v>
      </c>
      <c r="E330" s="439">
        <v>1475.5833333333335</v>
      </c>
      <c r="F330" s="439">
        <v>1457.4166666666667</v>
      </c>
      <c r="G330" s="439">
        <v>1442.8333333333335</v>
      </c>
      <c r="H330" s="439">
        <v>1508.3333333333335</v>
      </c>
      <c r="I330" s="439">
        <v>1522.916666666667</v>
      </c>
      <c r="J330" s="439">
        <v>1541.0833333333335</v>
      </c>
      <c r="K330" s="438">
        <v>1504.75</v>
      </c>
      <c r="L330" s="438">
        <v>1472</v>
      </c>
      <c r="M330" s="438">
        <v>1.6180300000000001</v>
      </c>
    </row>
    <row r="331" spans="1:13">
      <c r="A331" s="245">
        <v>321</v>
      </c>
      <c r="B331" s="441" t="s">
        <v>147</v>
      </c>
      <c r="C331" s="438">
        <v>1472.4</v>
      </c>
      <c r="D331" s="439">
        <v>1468.95</v>
      </c>
      <c r="E331" s="439">
        <v>1449.8500000000001</v>
      </c>
      <c r="F331" s="439">
        <v>1427.3000000000002</v>
      </c>
      <c r="G331" s="439">
        <v>1408.2000000000003</v>
      </c>
      <c r="H331" s="439">
        <v>1491.5</v>
      </c>
      <c r="I331" s="439">
        <v>1510.6</v>
      </c>
      <c r="J331" s="439">
        <v>1533.1499999999999</v>
      </c>
      <c r="K331" s="438">
        <v>1488.05</v>
      </c>
      <c r="L331" s="438">
        <v>1446.4</v>
      </c>
      <c r="M331" s="438">
        <v>14.34839</v>
      </c>
    </row>
    <row r="332" spans="1:13">
      <c r="A332" s="245">
        <v>322</v>
      </c>
      <c r="B332" s="441" t="s">
        <v>263</v>
      </c>
      <c r="C332" s="438">
        <v>1095.8</v>
      </c>
      <c r="D332" s="439">
        <v>1080.6000000000001</v>
      </c>
      <c r="E332" s="439">
        <v>1061.2000000000003</v>
      </c>
      <c r="F332" s="439">
        <v>1026.6000000000001</v>
      </c>
      <c r="G332" s="439">
        <v>1007.2000000000003</v>
      </c>
      <c r="H332" s="439">
        <v>1115.2000000000003</v>
      </c>
      <c r="I332" s="439">
        <v>1134.6000000000004</v>
      </c>
      <c r="J332" s="439">
        <v>1169.2000000000003</v>
      </c>
      <c r="K332" s="438">
        <v>1100</v>
      </c>
      <c r="L332" s="438">
        <v>1046</v>
      </c>
      <c r="M332" s="438">
        <v>12.918100000000001</v>
      </c>
    </row>
    <row r="333" spans="1:13">
      <c r="A333" s="245">
        <v>323</v>
      </c>
      <c r="B333" s="441" t="s">
        <v>149</v>
      </c>
      <c r="C333" s="438">
        <v>54.3</v>
      </c>
      <c r="D333" s="439">
        <v>54.300000000000004</v>
      </c>
      <c r="E333" s="439">
        <v>52.000000000000007</v>
      </c>
      <c r="F333" s="439">
        <v>49.7</v>
      </c>
      <c r="G333" s="439">
        <v>47.400000000000006</v>
      </c>
      <c r="H333" s="439">
        <v>56.600000000000009</v>
      </c>
      <c r="I333" s="439">
        <v>58.900000000000006</v>
      </c>
      <c r="J333" s="439">
        <v>61.20000000000001</v>
      </c>
      <c r="K333" s="438">
        <v>56.6</v>
      </c>
      <c r="L333" s="438">
        <v>52</v>
      </c>
      <c r="M333" s="438">
        <v>243.88802999999999</v>
      </c>
    </row>
    <row r="334" spans="1:13">
      <c r="A334" s="245">
        <v>324</v>
      </c>
      <c r="B334" s="441" t="s">
        <v>150</v>
      </c>
      <c r="C334" s="438">
        <v>83.95</v>
      </c>
      <c r="D334" s="439">
        <v>82.933333333333337</v>
      </c>
      <c r="E334" s="439">
        <v>80.01666666666668</v>
      </c>
      <c r="F334" s="439">
        <v>76.083333333333343</v>
      </c>
      <c r="G334" s="439">
        <v>73.166666666666686</v>
      </c>
      <c r="H334" s="439">
        <v>86.866666666666674</v>
      </c>
      <c r="I334" s="439">
        <v>89.783333333333331</v>
      </c>
      <c r="J334" s="439">
        <v>93.716666666666669</v>
      </c>
      <c r="K334" s="438">
        <v>85.85</v>
      </c>
      <c r="L334" s="438">
        <v>79</v>
      </c>
      <c r="M334" s="438">
        <v>57.625689999999999</v>
      </c>
    </row>
    <row r="335" spans="1:13">
      <c r="A335" s="245">
        <v>325</v>
      </c>
      <c r="B335" s="441" t="s">
        <v>446</v>
      </c>
      <c r="C335" s="438">
        <v>556.95000000000005</v>
      </c>
      <c r="D335" s="439">
        <v>556.06666666666672</v>
      </c>
      <c r="E335" s="439">
        <v>543.88333333333344</v>
      </c>
      <c r="F335" s="439">
        <v>530.81666666666672</v>
      </c>
      <c r="G335" s="439">
        <v>518.63333333333344</v>
      </c>
      <c r="H335" s="439">
        <v>569.13333333333344</v>
      </c>
      <c r="I335" s="439">
        <v>581.31666666666661</v>
      </c>
      <c r="J335" s="439">
        <v>594.38333333333344</v>
      </c>
      <c r="K335" s="438">
        <v>568.25</v>
      </c>
      <c r="L335" s="438">
        <v>543</v>
      </c>
      <c r="M335" s="438">
        <v>0.71638999999999997</v>
      </c>
    </row>
    <row r="336" spans="1:13">
      <c r="A336" s="245">
        <v>326</v>
      </c>
      <c r="B336" s="441" t="s">
        <v>264</v>
      </c>
      <c r="C336" s="438">
        <v>26.6</v>
      </c>
      <c r="D336" s="439">
        <v>26.466666666666669</v>
      </c>
      <c r="E336" s="439">
        <v>26.133333333333336</v>
      </c>
      <c r="F336" s="439">
        <v>25.666666666666668</v>
      </c>
      <c r="G336" s="439">
        <v>25.333333333333336</v>
      </c>
      <c r="H336" s="439">
        <v>26.933333333333337</v>
      </c>
      <c r="I336" s="439">
        <v>27.266666666666666</v>
      </c>
      <c r="J336" s="439">
        <v>27.733333333333338</v>
      </c>
      <c r="K336" s="438">
        <v>26.8</v>
      </c>
      <c r="L336" s="438">
        <v>26</v>
      </c>
      <c r="M336" s="438">
        <v>84.296589999999995</v>
      </c>
    </row>
    <row r="337" spans="1:13">
      <c r="A337" s="245">
        <v>327</v>
      </c>
      <c r="B337" s="441" t="s">
        <v>447</v>
      </c>
      <c r="C337" s="438">
        <v>61.1</v>
      </c>
      <c r="D337" s="439">
        <v>60.916666666666664</v>
      </c>
      <c r="E337" s="439">
        <v>58.983333333333327</v>
      </c>
      <c r="F337" s="439">
        <v>56.86666666666666</v>
      </c>
      <c r="G337" s="439">
        <v>54.933333333333323</v>
      </c>
      <c r="H337" s="439">
        <v>63.033333333333331</v>
      </c>
      <c r="I337" s="439">
        <v>64.966666666666669</v>
      </c>
      <c r="J337" s="439">
        <v>67.083333333333343</v>
      </c>
      <c r="K337" s="438">
        <v>62.85</v>
      </c>
      <c r="L337" s="438">
        <v>58.8</v>
      </c>
      <c r="M337" s="438">
        <v>38.513489999999997</v>
      </c>
    </row>
    <row r="338" spans="1:13">
      <c r="A338" s="245">
        <v>328</v>
      </c>
      <c r="B338" s="441" t="s">
        <v>152</v>
      </c>
      <c r="C338" s="438">
        <v>178.2</v>
      </c>
      <c r="D338" s="439">
        <v>177.1</v>
      </c>
      <c r="E338" s="439">
        <v>172.7</v>
      </c>
      <c r="F338" s="439">
        <v>167.2</v>
      </c>
      <c r="G338" s="439">
        <v>162.79999999999998</v>
      </c>
      <c r="H338" s="439">
        <v>182.6</v>
      </c>
      <c r="I338" s="439">
        <v>187.00000000000003</v>
      </c>
      <c r="J338" s="439">
        <v>192.5</v>
      </c>
      <c r="K338" s="438">
        <v>181.5</v>
      </c>
      <c r="L338" s="438">
        <v>171.6</v>
      </c>
      <c r="M338" s="438">
        <v>127.21080000000001</v>
      </c>
    </row>
    <row r="339" spans="1:13">
      <c r="A339" s="245">
        <v>329</v>
      </c>
      <c r="B339" s="441" t="s">
        <v>694</v>
      </c>
      <c r="C339" s="438">
        <v>211.05</v>
      </c>
      <c r="D339" s="439">
        <v>211.04999999999998</v>
      </c>
      <c r="E339" s="439">
        <v>202.14999999999998</v>
      </c>
      <c r="F339" s="439">
        <v>193.25</v>
      </c>
      <c r="G339" s="439">
        <v>184.35</v>
      </c>
      <c r="H339" s="439">
        <v>219.94999999999996</v>
      </c>
      <c r="I339" s="439">
        <v>228.85</v>
      </c>
      <c r="J339" s="439">
        <v>237.74999999999994</v>
      </c>
      <c r="K339" s="438">
        <v>219.95</v>
      </c>
      <c r="L339" s="438">
        <v>202.15</v>
      </c>
      <c r="M339" s="438">
        <v>38.083750000000002</v>
      </c>
    </row>
    <row r="340" spans="1:13">
      <c r="A340" s="245">
        <v>330</v>
      </c>
      <c r="B340" s="441" t="s">
        <v>153</v>
      </c>
      <c r="C340" s="438">
        <v>113.55</v>
      </c>
      <c r="D340" s="439">
        <v>114.86666666666667</v>
      </c>
      <c r="E340" s="439">
        <v>111.58333333333334</v>
      </c>
      <c r="F340" s="439">
        <v>109.61666666666667</v>
      </c>
      <c r="G340" s="439">
        <v>106.33333333333334</v>
      </c>
      <c r="H340" s="439">
        <v>116.83333333333334</v>
      </c>
      <c r="I340" s="439">
        <v>120.11666666666667</v>
      </c>
      <c r="J340" s="439">
        <v>122.08333333333334</v>
      </c>
      <c r="K340" s="438">
        <v>118.15</v>
      </c>
      <c r="L340" s="438">
        <v>112.9</v>
      </c>
      <c r="M340" s="438">
        <v>439.27940999999998</v>
      </c>
    </row>
    <row r="341" spans="1:13">
      <c r="A341" s="245">
        <v>331</v>
      </c>
      <c r="B341" s="441" t="s">
        <v>448</v>
      </c>
      <c r="C341" s="438">
        <v>458.7</v>
      </c>
      <c r="D341" s="439">
        <v>457.34999999999997</v>
      </c>
      <c r="E341" s="439">
        <v>445.54999999999995</v>
      </c>
      <c r="F341" s="439">
        <v>432.4</v>
      </c>
      <c r="G341" s="439">
        <v>420.59999999999997</v>
      </c>
      <c r="H341" s="439">
        <v>470.49999999999994</v>
      </c>
      <c r="I341" s="439">
        <v>482.3</v>
      </c>
      <c r="J341" s="439">
        <v>495.44999999999993</v>
      </c>
      <c r="K341" s="438">
        <v>469.15</v>
      </c>
      <c r="L341" s="438">
        <v>444.2</v>
      </c>
      <c r="M341" s="438">
        <v>2.8082500000000001</v>
      </c>
    </row>
    <row r="342" spans="1:13">
      <c r="A342" s="245">
        <v>332</v>
      </c>
      <c r="B342" s="441" t="s">
        <v>148</v>
      </c>
      <c r="C342" s="438">
        <v>67.650000000000006</v>
      </c>
      <c r="D342" s="439">
        <v>67.333333333333329</v>
      </c>
      <c r="E342" s="439">
        <v>65.36666666666666</v>
      </c>
      <c r="F342" s="439">
        <v>63.083333333333329</v>
      </c>
      <c r="G342" s="439">
        <v>61.11666666666666</v>
      </c>
      <c r="H342" s="439">
        <v>69.61666666666666</v>
      </c>
      <c r="I342" s="439">
        <v>71.583333333333329</v>
      </c>
      <c r="J342" s="439">
        <v>73.86666666666666</v>
      </c>
      <c r="K342" s="438">
        <v>69.3</v>
      </c>
      <c r="L342" s="438">
        <v>65.05</v>
      </c>
      <c r="M342" s="438">
        <v>462.81470999999999</v>
      </c>
    </row>
    <row r="343" spans="1:13">
      <c r="A343" s="245">
        <v>333</v>
      </c>
      <c r="B343" s="441" t="s">
        <v>449</v>
      </c>
      <c r="C343" s="438">
        <v>66.5</v>
      </c>
      <c r="D343" s="439">
        <v>66.583333333333329</v>
      </c>
      <c r="E343" s="439">
        <v>64.566666666666663</v>
      </c>
      <c r="F343" s="439">
        <v>62.63333333333334</v>
      </c>
      <c r="G343" s="439">
        <v>60.616666666666674</v>
      </c>
      <c r="H343" s="439">
        <v>68.516666666666652</v>
      </c>
      <c r="I343" s="439">
        <v>70.533333333333331</v>
      </c>
      <c r="J343" s="439">
        <v>72.46666666666664</v>
      </c>
      <c r="K343" s="438">
        <v>68.599999999999994</v>
      </c>
      <c r="L343" s="438">
        <v>64.650000000000006</v>
      </c>
      <c r="M343" s="438">
        <v>28.827829999999999</v>
      </c>
    </row>
    <row r="344" spans="1:13">
      <c r="A344" s="245">
        <v>334</v>
      </c>
      <c r="B344" s="441" t="s">
        <v>450</v>
      </c>
      <c r="C344" s="438">
        <v>3349.75</v>
      </c>
      <c r="D344" s="439">
        <v>3344.7833333333333</v>
      </c>
      <c r="E344" s="439">
        <v>3280.8166666666666</v>
      </c>
      <c r="F344" s="439">
        <v>3211.8833333333332</v>
      </c>
      <c r="G344" s="439">
        <v>3147.9166666666665</v>
      </c>
      <c r="H344" s="439">
        <v>3413.7166666666667</v>
      </c>
      <c r="I344" s="439">
        <v>3477.6833333333329</v>
      </c>
      <c r="J344" s="439">
        <v>3546.6166666666668</v>
      </c>
      <c r="K344" s="438">
        <v>3408.75</v>
      </c>
      <c r="L344" s="438">
        <v>3275.85</v>
      </c>
      <c r="M344" s="438">
        <v>1.4372400000000001</v>
      </c>
    </row>
    <row r="345" spans="1:13">
      <c r="A345" s="245">
        <v>335</v>
      </c>
      <c r="B345" s="441" t="s">
        <v>755</v>
      </c>
      <c r="C345" s="438">
        <v>92.9</v>
      </c>
      <c r="D345" s="439">
        <v>93.40000000000002</v>
      </c>
      <c r="E345" s="439">
        <v>91.900000000000034</v>
      </c>
      <c r="F345" s="439">
        <v>90.90000000000002</v>
      </c>
      <c r="G345" s="439">
        <v>89.400000000000034</v>
      </c>
      <c r="H345" s="439">
        <v>94.400000000000034</v>
      </c>
      <c r="I345" s="439">
        <v>95.9</v>
      </c>
      <c r="J345" s="439">
        <v>96.900000000000034</v>
      </c>
      <c r="K345" s="438">
        <v>94.9</v>
      </c>
      <c r="L345" s="438">
        <v>92.4</v>
      </c>
      <c r="M345" s="438">
        <v>7.4224199999999998</v>
      </c>
    </row>
    <row r="346" spans="1:13">
      <c r="A346" s="245">
        <v>336</v>
      </c>
      <c r="B346" s="441" t="s">
        <v>151</v>
      </c>
      <c r="C346" s="438">
        <v>17670.650000000001</v>
      </c>
      <c r="D346" s="439">
        <v>17789.866666666669</v>
      </c>
      <c r="E346" s="439">
        <v>17480.783333333336</v>
      </c>
      <c r="F346" s="439">
        <v>17290.916666666668</v>
      </c>
      <c r="G346" s="439">
        <v>16981.833333333336</v>
      </c>
      <c r="H346" s="439">
        <v>17979.733333333337</v>
      </c>
      <c r="I346" s="439">
        <v>18288.816666666666</v>
      </c>
      <c r="J346" s="439">
        <v>18478.683333333338</v>
      </c>
      <c r="K346" s="438">
        <v>18098.95</v>
      </c>
      <c r="L346" s="438">
        <v>17600</v>
      </c>
      <c r="M346" s="438">
        <v>1.4766999999999999</v>
      </c>
    </row>
    <row r="347" spans="1:13">
      <c r="A347" s="245">
        <v>337</v>
      </c>
      <c r="B347" s="441" t="s">
        <v>791</v>
      </c>
      <c r="C347" s="438">
        <v>51.9</v>
      </c>
      <c r="D347" s="439">
        <v>51.550000000000004</v>
      </c>
      <c r="E347" s="439">
        <v>49.350000000000009</v>
      </c>
      <c r="F347" s="439">
        <v>46.800000000000004</v>
      </c>
      <c r="G347" s="439">
        <v>44.600000000000009</v>
      </c>
      <c r="H347" s="439">
        <v>54.100000000000009</v>
      </c>
      <c r="I347" s="439">
        <v>56.300000000000011</v>
      </c>
      <c r="J347" s="439">
        <v>58.850000000000009</v>
      </c>
      <c r="K347" s="438">
        <v>53.75</v>
      </c>
      <c r="L347" s="438">
        <v>49</v>
      </c>
      <c r="M347" s="438">
        <v>20.810780000000001</v>
      </c>
    </row>
    <row r="348" spans="1:13">
      <c r="A348" s="245">
        <v>338</v>
      </c>
      <c r="B348" s="441" t="s">
        <v>451</v>
      </c>
      <c r="C348" s="438">
        <v>2223.75</v>
      </c>
      <c r="D348" s="439">
        <v>2214.75</v>
      </c>
      <c r="E348" s="439">
        <v>2179.5</v>
      </c>
      <c r="F348" s="439">
        <v>2135.25</v>
      </c>
      <c r="G348" s="439">
        <v>2100</v>
      </c>
      <c r="H348" s="439">
        <v>2259</v>
      </c>
      <c r="I348" s="439">
        <v>2294.25</v>
      </c>
      <c r="J348" s="439">
        <v>2338.5</v>
      </c>
      <c r="K348" s="438">
        <v>2250</v>
      </c>
      <c r="L348" s="438">
        <v>2170.5</v>
      </c>
      <c r="M348" s="438">
        <v>0.13689999999999999</v>
      </c>
    </row>
    <row r="349" spans="1:13">
      <c r="A349" s="245">
        <v>339</v>
      </c>
      <c r="B349" s="441" t="s">
        <v>790</v>
      </c>
      <c r="C349" s="438">
        <v>356.2</v>
      </c>
      <c r="D349" s="439">
        <v>356.31666666666661</v>
      </c>
      <c r="E349" s="439">
        <v>349.98333333333323</v>
      </c>
      <c r="F349" s="439">
        <v>343.76666666666665</v>
      </c>
      <c r="G349" s="439">
        <v>337.43333333333328</v>
      </c>
      <c r="H349" s="439">
        <v>362.53333333333319</v>
      </c>
      <c r="I349" s="439">
        <v>368.86666666666656</v>
      </c>
      <c r="J349" s="439">
        <v>375.08333333333314</v>
      </c>
      <c r="K349" s="438">
        <v>362.65</v>
      </c>
      <c r="L349" s="438">
        <v>350.1</v>
      </c>
      <c r="M349" s="438">
        <v>6.56121</v>
      </c>
    </row>
    <row r="350" spans="1:13">
      <c r="A350" s="245">
        <v>340</v>
      </c>
      <c r="B350" s="441" t="s">
        <v>265</v>
      </c>
      <c r="C350" s="438">
        <v>617.35</v>
      </c>
      <c r="D350" s="439">
        <v>620.88333333333333</v>
      </c>
      <c r="E350" s="439">
        <v>601.4666666666667</v>
      </c>
      <c r="F350" s="439">
        <v>585.58333333333337</v>
      </c>
      <c r="G350" s="439">
        <v>566.16666666666674</v>
      </c>
      <c r="H350" s="439">
        <v>636.76666666666665</v>
      </c>
      <c r="I350" s="439">
        <v>656.18333333333339</v>
      </c>
      <c r="J350" s="439">
        <v>672.06666666666661</v>
      </c>
      <c r="K350" s="438">
        <v>640.29999999999995</v>
      </c>
      <c r="L350" s="438">
        <v>605</v>
      </c>
      <c r="M350" s="438">
        <v>5.1101799999999997</v>
      </c>
    </row>
    <row r="351" spans="1:13">
      <c r="A351" s="245">
        <v>341</v>
      </c>
      <c r="B351" s="441" t="s">
        <v>155</v>
      </c>
      <c r="C351" s="438">
        <v>120.25</v>
      </c>
      <c r="D351" s="439">
        <v>121.23333333333335</v>
      </c>
      <c r="E351" s="439">
        <v>117.9166666666667</v>
      </c>
      <c r="F351" s="439">
        <v>115.58333333333336</v>
      </c>
      <c r="G351" s="439">
        <v>112.26666666666671</v>
      </c>
      <c r="H351" s="439">
        <v>123.56666666666669</v>
      </c>
      <c r="I351" s="439">
        <v>126.88333333333335</v>
      </c>
      <c r="J351" s="439">
        <v>129.2166666666667</v>
      </c>
      <c r="K351" s="438">
        <v>124.55</v>
      </c>
      <c r="L351" s="438">
        <v>118.9</v>
      </c>
      <c r="M351" s="438">
        <v>879.12729999999999</v>
      </c>
    </row>
    <row r="352" spans="1:13">
      <c r="A352" s="245">
        <v>342</v>
      </c>
      <c r="B352" s="441" t="s">
        <v>154</v>
      </c>
      <c r="C352" s="438">
        <v>148.5</v>
      </c>
      <c r="D352" s="439">
        <v>147.38333333333333</v>
      </c>
      <c r="E352" s="439">
        <v>145.11666666666665</v>
      </c>
      <c r="F352" s="439">
        <v>141.73333333333332</v>
      </c>
      <c r="G352" s="439">
        <v>139.46666666666664</v>
      </c>
      <c r="H352" s="439">
        <v>150.76666666666665</v>
      </c>
      <c r="I352" s="439">
        <v>153.0333333333333</v>
      </c>
      <c r="J352" s="439">
        <v>156.41666666666666</v>
      </c>
      <c r="K352" s="438">
        <v>149.65</v>
      </c>
      <c r="L352" s="438">
        <v>144</v>
      </c>
      <c r="M352" s="438">
        <v>24.051960000000001</v>
      </c>
    </row>
    <row r="353" spans="1:13">
      <c r="A353" s="245">
        <v>343</v>
      </c>
      <c r="B353" s="441" t="s">
        <v>452</v>
      </c>
      <c r="C353" s="438">
        <v>80.05</v>
      </c>
      <c r="D353" s="439">
        <v>80.266666666666666</v>
      </c>
      <c r="E353" s="439">
        <v>78.083333333333329</v>
      </c>
      <c r="F353" s="439">
        <v>76.11666666666666</v>
      </c>
      <c r="G353" s="439">
        <v>73.933333333333323</v>
      </c>
      <c r="H353" s="439">
        <v>82.233333333333334</v>
      </c>
      <c r="I353" s="439">
        <v>84.416666666666671</v>
      </c>
      <c r="J353" s="439">
        <v>86.38333333333334</v>
      </c>
      <c r="K353" s="438">
        <v>82.45</v>
      </c>
      <c r="L353" s="438">
        <v>78.3</v>
      </c>
      <c r="M353" s="438">
        <v>0.57010000000000005</v>
      </c>
    </row>
    <row r="354" spans="1:13">
      <c r="A354" s="245">
        <v>344</v>
      </c>
      <c r="B354" s="441" t="s">
        <v>266</v>
      </c>
      <c r="C354" s="438">
        <v>3536.4</v>
      </c>
      <c r="D354" s="439">
        <v>3576.7999999999997</v>
      </c>
      <c r="E354" s="439">
        <v>3483.5999999999995</v>
      </c>
      <c r="F354" s="439">
        <v>3430.7999999999997</v>
      </c>
      <c r="G354" s="439">
        <v>3337.5999999999995</v>
      </c>
      <c r="H354" s="439">
        <v>3629.5999999999995</v>
      </c>
      <c r="I354" s="439">
        <v>3722.7999999999993</v>
      </c>
      <c r="J354" s="439">
        <v>3775.5999999999995</v>
      </c>
      <c r="K354" s="438">
        <v>3670</v>
      </c>
      <c r="L354" s="438">
        <v>3524</v>
      </c>
      <c r="M354" s="438">
        <v>1.1828799999999999</v>
      </c>
    </row>
    <row r="355" spans="1:13">
      <c r="A355" s="245">
        <v>345</v>
      </c>
      <c r="B355" s="441" t="s">
        <v>453</v>
      </c>
      <c r="C355" s="438">
        <v>135.35</v>
      </c>
      <c r="D355" s="439">
        <v>133.64999999999998</v>
      </c>
      <c r="E355" s="439">
        <v>128.34999999999997</v>
      </c>
      <c r="F355" s="439">
        <v>121.35</v>
      </c>
      <c r="G355" s="439">
        <v>116.04999999999998</v>
      </c>
      <c r="H355" s="439">
        <v>140.64999999999995</v>
      </c>
      <c r="I355" s="439">
        <v>145.94999999999996</v>
      </c>
      <c r="J355" s="439">
        <v>152.94999999999993</v>
      </c>
      <c r="K355" s="438">
        <v>138.94999999999999</v>
      </c>
      <c r="L355" s="438">
        <v>126.65</v>
      </c>
      <c r="M355" s="438">
        <v>8.2196899999999999</v>
      </c>
    </row>
    <row r="356" spans="1:13">
      <c r="A356" s="245">
        <v>346</v>
      </c>
      <c r="B356" s="441" t="s">
        <v>454</v>
      </c>
      <c r="C356" s="438">
        <v>320.64999999999998</v>
      </c>
      <c r="D356" s="439">
        <v>322.7</v>
      </c>
      <c r="E356" s="439">
        <v>312.95</v>
      </c>
      <c r="F356" s="439">
        <v>305.25</v>
      </c>
      <c r="G356" s="439">
        <v>295.5</v>
      </c>
      <c r="H356" s="439">
        <v>330.4</v>
      </c>
      <c r="I356" s="439">
        <v>340.15</v>
      </c>
      <c r="J356" s="439">
        <v>347.84999999999997</v>
      </c>
      <c r="K356" s="438">
        <v>332.45</v>
      </c>
      <c r="L356" s="438">
        <v>315</v>
      </c>
      <c r="M356" s="438">
        <v>4.1608799999999997</v>
      </c>
    </row>
    <row r="357" spans="1:13">
      <c r="A357" s="245">
        <v>347</v>
      </c>
      <c r="B357" s="441" t="s">
        <v>455</v>
      </c>
      <c r="C357" s="438">
        <v>312.2</v>
      </c>
      <c r="D357" s="439">
        <v>307.14999999999998</v>
      </c>
      <c r="E357" s="439">
        <v>298.14999999999998</v>
      </c>
      <c r="F357" s="439">
        <v>284.10000000000002</v>
      </c>
      <c r="G357" s="439">
        <v>275.10000000000002</v>
      </c>
      <c r="H357" s="439">
        <v>321.19999999999993</v>
      </c>
      <c r="I357" s="439">
        <v>330.19999999999993</v>
      </c>
      <c r="J357" s="439">
        <v>344.24999999999989</v>
      </c>
      <c r="K357" s="438">
        <v>316.14999999999998</v>
      </c>
      <c r="L357" s="438">
        <v>293.10000000000002</v>
      </c>
      <c r="M357" s="438">
        <v>2.47377</v>
      </c>
    </row>
    <row r="358" spans="1:13">
      <c r="A358" s="245">
        <v>348</v>
      </c>
      <c r="B358" s="441" t="s">
        <v>267</v>
      </c>
      <c r="C358" s="438">
        <v>2853.2</v>
      </c>
      <c r="D358" s="439">
        <v>2833.3833333333337</v>
      </c>
      <c r="E358" s="439">
        <v>2791.8666666666672</v>
      </c>
      <c r="F358" s="439">
        <v>2730.5333333333338</v>
      </c>
      <c r="G358" s="439">
        <v>2689.0166666666673</v>
      </c>
      <c r="H358" s="439">
        <v>2894.7166666666672</v>
      </c>
      <c r="I358" s="439">
        <v>2936.2333333333336</v>
      </c>
      <c r="J358" s="439">
        <v>2997.5666666666671</v>
      </c>
      <c r="K358" s="438">
        <v>2874.9</v>
      </c>
      <c r="L358" s="438">
        <v>2772.05</v>
      </c>
      <c r="M358" s="438">
        <v>3.3353799999999998</v>
      </c>
    </row>
    <row r="359" spans="1:13">
      <c r="A359" s="245">
        <v>349</v>
      </c>
      <c r="B359" s="441" t="s">
        <v>268</v>
      </c>
      <c r="C359" s="438">
        <v>737.8</v>
      </c>
      <c r="D359" s="439">
        <v>747.88333333333321</v>
      </c>
      <c r="E359" s="439">
        <v>710.96666666666647</v>
      </c>
      <c r="F359" s="439">
        <v>684.13333333333321</v>
      </c>
      <c r="G359" s="439">
        <v>647.21666666666647</v>
      </c>
      <c r="H359" s="439">
        <v>774.71666666666647</v>
      </c>
      <c r="I359" s="439">
        <v>811.63333333333321</v>
      </c>
      <c r="J359" s="439">
        <v>838.46666666666647</v>
      </c>
      <c r="K359" s="438">
        <v>784.8</v>
      </c>
      <c r="L359" s="438">
        <v>721.05</v>
      </c>
      <c r="M359" s="438">
        <v>2.27217</v>
      </c>
    </row>
    <row r="360" spans="1:13">
      <c r="A360" s="245">
        <v>350</v>
      </c>
      <c r="B360" s="441" t="s">
        <v>456</v>
      </c>
      <c r="C360" s="438">
        <v>248.25</v>
      </c>
      <c r="D360" s="439">
        <v>247.23333333333335</v>
      </c>
      <c r="E360" s="439">
        <v>240.01666666666671</v>
      </c>
      <c r="F360" s="439">
        <v>231.78333333333336</v>
      </c>
      <c r="G360" s="439">
        <v>224.56666666666672</v>
      </c>
      <c r="H360" s="439">
        <v>255.4666666666667</v>
      </c>
      <c r="I360" s="439">
        <v>262.68333333333334</v>
      </c>
      <c r="J360" s="439">
        <v>270.91666666666669</v>
      </c>
      <c r="K360" s="438">
        <v>254.45</v>
      </c>
      <c r="L360" s="438">
        <v>239</v>
      </c>
      <c r="M360" s="438">
        <v>6.1573500000000001</v>
      </c>
    </row>
    <row r="361" spans="1:13">
      <c r="A361" s="245">
        <v>351</v>
      </c>
      <c r="B361" s="441" t="s">
        <v>758</v>
      </c>
      <c r="C361" s="438">
        <v>436.25</v>
      </c>
      <c r="D361" s="439">
        <v>431.41666666666669</v>
      </c>
      <c r="E361" s="439">
        <v>417.83333333333337</v>
      </c>
      <c r="F361" s="439">
        <v>399.41666666666669</v>
      </c>
      <c r="G361" s="439">
        <v>385.83333333333337</v>
      </c>
      <c r="H361" s="439">
        <v>449.83333333333337</v>
      </c>
      <c r="I361" s="439">
        <v>463.41666666666674</v>
      </c>
      <c r="J361" s="439">
        <v>481.83333333333337</v>
      </c>
      <c r="K361" s="438">
        <v>445</v>
      </c>
      <c r="L361" s="438">
        <v>413</v>
      </c>
      <c r="M361" s="438">
        <v>3.03267</v>
      </c>
    </row>
    <row r="362" spans="1:13">
      <c r="A362" s="245">
        <v>352</v>
      </c>
      <c r="B362" s="441" t="s">
        <v>457</v>
      </c>
      <c r="C362" s="438">
        <v>104.55</v>
      </c>
      <c r="D362" s="439">
        <v>103.96666666666665</v>
      </c>
      <c r="E362" s="439">
        <v>100.18333333333331</v>
      </c>
      <c r="F362" s="439">
        <v>95.816666666666649</v>
      </c>
      <c r="G362" s="439">
        <v>92.033333333333303</v>
      </c>
      <c r="H362" s="439">
        <v>108.33333333333331</v>
      </c>
      <c r="I362" s="439">
        <v>112.11666666666665</v>
      </c>
      <c r="J362" s="439">
        <v>116.48333333333332</v>
      </c>
      <c r="K362" s="438">
        <v>107.75</v>
      </c>
      <c r="L362" s="438">
        <v>99.6</v>
      </c>
      <c r="M362" s="438">
        <v>22.203040000000001</v>
      </c>
    </row>
    <row r="363" spans="1:13">
      <c r="A363" s="245">
        <v>353</v>
      </c>
      <c r="B363" s="441" t="s">
        <v>163</v>
      </c>
      <c r="C363" s="438">
        <v>1417.95</v>
      </c>
      <c r="D363" s="439">
        <v>1404.3833333333332</v>
      </c>
      <c r="E363" s="439">
        <v>1375.7666666666664</v>
      </c>
      <c r="F363" s="439">
        <v>1333.5833333333333</v>
      </c>
      <c r="G363" s="439">
        <v>1304.9666666666665</v>
      </c>
      <c r="H363" s="439">
        <v>1446.5666666666664</v>
      </c>
      <c r="I363" s="439">
        <v>1475.1833333333332</v>
      </c>
      <c r="J363" s="439">
        <v>1517.3666666666663</v>
      </c>
      <c r="K363" s="438">
        <v>1433</v>
      </c>
      <c r="L363" s="438">
        <v>1362.2</v>
      </c>
      <c r="M363" s="438">
        <v>8.2935300000000005</v>
      </c>
    </row>
    <row r="364" spans="1:13">
      <c r="A364" s="245">
        <v>354</v>
      </c>
      <c r="B364" s="441" t="s">
        <v>156</v>
      </c>
      <c r="C364" s="438">
        <v>29698.95</v>
      </c>
      <c r="D364" s="439">
        <v>29718.483333333334</v>
      </c>
      <c r="E364" s="439">
        <v>29380.466666666667</v>
      </c>
      <c r="F364" s="439">
        <v>29061.983333333334</v>
      </c>
      <c r="G364" s="439">
        <v>28723.966666666667</v>
      </c>
      <c r="H364" s="439">
        <v>30036.966666666667</v>
      </c>
      <c r="I364" s="439">
        <v>30374.983333333337</v>
      </c>
      <c r="J364" s="439">
        <v>30693.466666666667</v>
      </c>
      <c r="K364" s="438">
        <v>30056.5</v>
      </c>
      <c r="L364" s="438">
        <v>29400</v>
      </c>
      <c r="M364" s="438">
        <v>0.20668</v>
      </c>
    </row>
    <row r="365" spans="1:13">
      <c r="A365" s="245">
        <v>355</v>
      </c>
      <c r="B365" s="441" t="s">
        <v>458</v>
      </c>
      <c r="C365" s="438">
        <v>2540</v>
      </c>
      <c r="D365" s="439">
        <v>2543.9666666666667</v>
      </c>
      <c r="E365" s="439">
        <v>2501.0333333333333</v>
      </c>
      <c r="F365" s="439">
        <v>2462.0666666666666</v>
      </c>
      <c r="G365" s="439">
        <v>2419.1333333333332</v>
      </c>
      <c r="H365" s="439">
        <v>2582.9333333333334</v>
      </c>
      <c r="I365" s="439">
        <v>2625.8666666666668</v>
      </c>
      <c r="J365" s="439">
        <v>2664.8333333333335</v>
      </c>
      <c r="K365" s="438">
        <v>2586.9</v>
      </c>
      <c r="L365" s="438">
        <v>2505</v>
      </c>
      <c r="M365" s="438">
        <v>2.1828099999999999</v>
      </c>
    </row>
    <row r="366" spans="1:13">
      <c r="A366" s="245">
        <v>356</v>
      </c>
      <c r="B366" s="441" t="s">
        <v>158</v>
      </c>
      <c r="C366" s="438">
        <v>225.85</v>
      </c>
      <c r="D366" s="439">
        <v>226.89999999999998</v>
      </c>
      <c r="E366" s="439">
        <v>223.59999999999997</v>
      </c>
      <c r="F366" s="439">
        <v>221.35</v>
      </c>
      <c r="G366" s="439">
        <v>218.04999999999998</v>
      </c>
      <c r="H366" s="439">
        <v>229.14999999999995</v>
      </c>
      <c r="I366" s="439">
        <v>232.44999999999996</v>
      </c>
      <c r="J366" s="439">
        <v>234.69999999999993</v>
      </c>
      <c r="K366" s="438">
        <v>230.2</v>
      </c>
      <c r="L366" s="438">
        <v>224.65</v>
      </c>
      <c r="M366" s="438">
        <v>51.320619999999998</v>
      </c>
    </row>
    <row r="367" spans="1:13">
      <c r="A367" s="245">
        <v>357</v>
      </c>
      <c r="B367" s="441" t="s">
        <v>269</v>
      </c>
      <c r="C367" s="438">
        <v>5403.25</v>
      </c>
      <c r="D367" s="439">
        <v>5414.416666666667</v>
      </c>
      <c r="E367" s="439">
        <v>5368.8333333333339</v>
      </c>
      <c r="F367" s="439">
        <v>5334.416666666667</v>
      </c>
      <c r="G367" s="439">
        <v>5288.8333333333339</v>
      </c>
      <c r="H367" s="439">
        <v>5448.8333333333339</v>
      </c>
      <c r="I367" s="439">
        <v>5494.4166666666679</v>
      </c>
      <c r="J367" s="439">
        <v>5528.8333333333339</v>
      </c>
      <c r="K367" s="438">
        <v>5460</v>
      </c>
      <c r="L367" s="438">
        <v>5380</v>
      </c>
      <c r="M367" s="438">
        <v>0.82062000000000002</v>
      </c>
    </row>
    <row r="368" spans="1:13">
      <c r="A368" s="245">
        <v>358</v>
      </c>
      <c r="B368" s="441" t="s">
        <v>459</v>
      </c>
      <c r="C368" s="438">
        <v>221.65</v>
      </c>
      <c r="D368" s="439">
        <v>223.68333333333331</v>
      </c>
      <c r="E368" s="439">
        <v>215.16666666666663</v>
      </c>
      <c r="F368" s="439">
        <v>208.68333333333331</v>
      </c>
      <c r="G368" s="439">
        <v>200.16666666666663</v>
      </c>
      <c r="H368" s="439">
        <v>230.16666666666663</v>
      </c>
      <c r="I368" s="439">
        <v>238.68333333333334</v>
      </c>
      <c r="J368" s="439">
        <v>245.16666666666663</v>
      </c>
      <c r="K368" s="438">
        <v>232.2</v>
      </c>
      <c r="L368" s="438">
        <v>217.2</v>
      </c>
      <c r="M368" s="438">
        <v>12.838380000000001</v>
      </c>
    </row>
    <row r="369" spans="1:13">
      <c r="A369" s="245">
        <v>359</v>
      </c>
      <c r="B369" s="441" t="s">
        <v>460</v>
      </c>
      <c r="C369" s="438">
        <v>799.4</v>
      </c>
      <c r="D369" s="439">
        <v>804.36666666666667</v>
      </c>
      <c r="E369" s="439">
        <v>784.0333333333333</v>
      </c>
      <c r="F369" s="439">
        <v>768.66666666666663</v>
      </c>
      <c r="G369" s="439">
        <v>748.33333333333326</v>
      </c>
      <c r="H369" s="439">
        <v>819.73333333333335</v>
      </c>
      <c r="I369" s="439">
        <v>840.06666666666661</v>
      </c>
      <c r="J369" s="439">
        <v>855.43333333333339</v>
      </c>
      <c r="K369" s="438">
        <v>824.7</v>
      </c>
      <c r="L369" s="438">
        <v>789</v>
      </c>
      <c r="M369" s="438">
        <v>0.84333999999999998</v>
      </c>
    </row>
    <row r="370" spans="1:13">
      <c r="A370" s="245">
        <v>360</v>
      </c>
      <c r="B370" s="441" t="s">
        <v>160</v>
      </c>
      <c r="C370" s="438">
        <v>2125.5500000000002</v>
      </c>
      <c r="D370" s="439">
        <v>2125.9833333333331</v>
      </c>
      <c r="E370" s="439">
        <v>2094.1166666666663</v>
      </c>
      <c r="F370" s="439">
        <v>2062.6833333333334</v>
      </c>
      <c r="G370" s="439">
        <v>2030.8166666666666</v>
      </c>
      <c r="H370" s="439">
        <v>2157.4166666666661</v>
      </c>
      <c r="I370" s="439">
        <v>2189.2833333333328</v>
      </c>
      <c r="J370" s="439">
        <v>2220.7166666666658</v>
      </c>
      <c r="K370" s="438">
        <v>2157.85</v>
      </c>
      <c r="L370" s="438">
        <v>2094.5500000000002</v>
      </c>
      <c r="M370" s="438">
        <v>5.0362</v>
      </c>
    </row>
    <row r="371" spans="1:13">
      <c r="A371" s="245">
        <v>361</v>
      </c>
      <c r="B371" s="441" t="s">
        <v>157</v>
      </c>
      <c r="C371" s="438">
        <v>2236.5</v>
      </c>
      <c r="D371" s="439">
        <v>2203.3333333333335</v>
      </c>
      <c r="E371" s="439">
        <v>2151.666666666667</v>
      </c>
      <c r="F371" s="439">
        <v>2066.8333333333335</v>
      </c>
      <c r="G371" s="439">
        <v>2015.166666666667</v>
      </c>
      <c r="H371" s="439">
        <v>2288.166666666667</v>
      </c>
      <c r="I371" s="439">
        <v>2339.8333333333339</v>
      </c>
      <c r="J371" s="439">
        <v>2424.666666666667</v>
      </c>
      <c r="K371" s="438">
        <v>2255</v>
      </c>
      <c r="L371" s="438">
        <v>2118.5</v>
      </c>
      <c r="M371" s="438">
        <v>14.03778</v>
      </c>
    </row>
    <row r="372" spans="1:13">
      <c r="A372" s="245">
        <v>362</v>
      </c>
      <c r="B372" s="441" t="s">
        <v>756</v>
      </c>
      <c r="C372" s="438">
        <v>899.7</v>
      </c>
      <c r="D372" s="439">
        <v>895.69999999999993</v>
      </c>
      <c r="E372" s="439">
        <v>876.39999999999986</v>
      </c>
      <c r="F372" s="439">
        <v>853.09999999999991</v>
      </c>
      <c r="G372" s="439">
        <v>833.79999999999984</v>
      </c>
      <c r="H372" s="439">
        <v>918.99999999999989</v>
      </c>
      <c r="I372" s="439">
        <v>938.29999999999984</v>
      </c>
      <c r="J372" s="439">
        <v>961.59999999999991</v>
      </c>
      <c r="K372" s="438">
        <v>915</v>
      </c>
      <c r="L372" s="438">
        <v>872.4</v>
      </c>
      <c r="M372" s="438">
        <v>2.8974600000000001</v>
      </c>
    </row>
    <row r="373" spans="1:13">
      <c r="A373" s="245">
        <v>363</v>
      </c>
      <c r="B373" s="441" t="s">
        <v>461</v>
      </c>
      <c r="C373" s="438">
        <v>1936.3</v>
      </c>
      <c r="D373" s="439">
        <v>1931.2333333333336</v>
      </c>
      <c r="E373" s="439">
        <v>1906.4666666666672</v>
      </c>
      <c r="F373" s="439">
        <v>1876.6333333333337</v>
      </c>
      <c r="G373" s="439">
        <v>1851.8666666666672</v>
      </c>
      <c r="H373" s="439">
        <v>1961.0666666666671</v>
      </c>
      <c r="I373" s="439">
        <v>1985.8333333333335</v>
      </c>
      <c r="J373" s="439">
        <v>2015.666666666667</v>
      </c>
      <c r="K373" s="438">
        <v>1956</v>
      </c>
      <c r="L373" s="438">
        <v>1901.4</v>
      </c>
      <c r="M373" s="438">
        <v>2.6661600000000001</v>
      </c>
    </row>
    <row r="374" spans="1:13">
      <c r="A374" s="245">
        <v>364</v>
      </c>
      <c r="B374" s="441" t="s">
        <v>757</v>
      </c>
      <c r="C374" s="438">
        <v>1270.9000000000001</v>
      </c>
      <c r="D374" s="439">
        <v>1278.5333333333335</v>
      </c>
      <c r="E374" s="439">
        <v>1224.916666666667</v>
      </c>
      <c r="F374" s="439">
        <v>1178.9333333333334</v>
      </c>
      <c r="G374" s="439">
        <v>1125.3166666666668</v>
      </c>
      <c r="H374" s="439">
        <v>1324.5166666666671</v>
      </c>
      <c r="I374" s="439">
        <v>1378.1333333333334</v>
      </c>
      <c r="J374" s="439">
        <v>1424.1166666666672</v>
      </c>
      <c r="K374" s="438">
        <v>1332.15</v>
      </c>
      <c r="L374" s="438">
        <v>1232.55</v>
      </c>
      <c r="M374" s="438">
        <v>1.90869</v>
      </c>
    </row>
    <row r="375" spans="1:13">
      <c r="A375" s="245">
        <v>365</v>
      </c>
      <c r="B375" s="441" t="s">
        <v>159</v>
      </c>
      <c r="C375" s="438">
        <v>124.35</v>
      </c>
      <c r="D375" s="439">
        <v>125.08333333333333</v>
      </c>
      <c r="E375" s="439">
        <v>122.31666666666666</v>
      </c>
      <c r="F375" s="439">
        <v>120.28333333333333</v>
      </c>
      <c r="G375" s="439">
        <v>117.51666666666667</v>
      </c>
      <c r="H375" s="439">
        <v>127.11666666666666</v>
      </c>
      <c r="I375" s="439">
        <v>129.88333333333333</v>
      </c>
      <c r="J375" s="439">
        <v>131.91666666666666</v>
      </c>
      <c r="K375" s="438">
        <v>127.85</v>
      </c>
      <c r="L375" s="438">
        <v>123.05</v>
      </c>
      <c r="M375" s="438">
        <v>129.78890999999999</v>
      </c>
    </row>
    <row r="376" spans="1:13">
      <c r="A376" s="245">
        <v>366</v>
      </c>
      <c r="B376" s="441" t="s">
        <v>162</v>
      </c>
      <c r="C376" s="438">
        <v>233</v>
      </c>
      <c r="D376" s="439">
        <v>236.03333333333333</v>
      </c>
      <c r="E376" s="439">
        <v>227.06666666666666</v>
      </c>
      <c r="F376" s="439">
        <v>221.13333333333333</v>
      </c>
      <c r="G376" s="439">
        <v>212.16666666666666</v>
      </c>
      <c r="H376" s="439">
        <v>241.96666666666667</v>
      </c>
      <c r="I376" s="439">
        <v>250.93333333333331</v>
      </c>
      <c r="J376" s="439">
        <v>256.86666666666667</v>
      </c>
      <c r="K376" s="438">
        <v>245</v>
      </c>
      <c r="L376" s="438">
        <v>230.1</v>
      </c>
      <c r="M376" s="438">
        <v>277.19</v>
      </c>
    </row>
    <row r="377" spans="1:13">
      <c r="A377" s="245">
        <v>367</v>
      </c>
      <c r="B377" s="441" t="s">
        <v>462</v>
      </c>
      <c r="C377" s="438">
        <v>358.25</v>
      </c>
      <c r="D377" s="439">
        <v>351.75</v>
      </c>
      <c r="E377" s="439">
        <v>343.5</v>
      </c>
      <c r="F377" s="439">
        <v>328.75</v>
      </c>
      <c r="G377" s="439">
        <v>320.5</v>
      </c>
      <c r="H377" s="439">
        <v>366.5</v>
      </c>
      <c r="I377" s="439">
        <v>374.75</v>
      </c>
      <c r="J377" s="439">
        <v>389.5</v>
      </c>
      <c r="K377" s="438">
        <v>360</v>
      </c>
      <c r="L377" s="438">
        <v>337</v>
      </c>
      <c r="M377" s="438">
        <v>5.4911899999999996</v>
      </c>
    </row>
    <row r="378" spans="1:13">
      <c r="A378" s="245">
        <v>368</v>
      </c>
      <c r="B378" s="441" t="s">
        <v>270</v>
      </c>
      <c r="C378" s="438">
        <v>282.05</v>
      </c>
      <c r="D378" s="439">
        <v>279.9666666666667</v>
      </c>
      <c r="E378" s="439">
        <v>276.08333333333337</v>
      </c>
      <c r="F378" s="439">
        <v>270.11666666666667</v>
      </c>
      <c r="G378" s="439">
        <v>266.23333333333335</v>
      </c>
      <c r="H378" s="439">
        <v>285.93333333333339</v>
      </c>
      <c r="I378" s="439">
        <v>289.81666666666672</v>
      </c>
      <c r="J378" s="439">
        <v>295.78333333333342</v>
      </c>
      <c r="K378" s="438">
        <v>283.85000000000002</v>
      </c>
      <c r="L378" s="438">
        <v>274</v>
      </c>
      <c r="M378" s="438">
        <v>3.5672199999999998</v>
      </c>
    </row>
    <row r="379" spans="1:13">
      <c r="A379" s="245">
        <v>369</v>
      </c>
      <c r="B379" s="441" t="s">
        <v>463</v>
      </c>
      <c r="C379" s="438">
        <v>128.65</v>
      </c>
      <c r="D379" s="439">
        <v>128.54999999999998</v>
      </c>
      <c r="E379" s="439">
        <v>125.09999999999997</v>
      </c>
      <c r="F379" s="439">
        <v>121.54999999999998</v>
      </c>
      <c r="G379" s="439">
        <v>118.09999999999997</v>
      </c>
      <c r="H379" s="439">
        <v>132.09999999999997</v>
      </c>
      <c r="I379" s="439">
        <v>135.54999999999995</v>
      </c>
      <c r="J379" s="439">
        <v>139.09999999999997</v>
      </c>
      <c r="K379" s="438">
        <v>132</v>
      </c>
      <c r="L379" s="438">
        <v>125</v>
      </c>
      <c r="M379" s="438">
        <v>1.9961500000000001</v>
      </c>
    </row>
    <row r="380" spans="1:13">
      <c r="A380" s="245">
        <v>370</v>
      </c>
      <c r="B380" s="441" t="s">
        <v>464</v>
      </c>
      <c r="C380" s="438">
        <v>5864.05</v>
      </c>
      <c r="D380" s="439">
        <v>5834.0166666666664</v>
      </c>
      <c r="E380" s="439">
        <v>5771.0333333333328</v>
      </c>
      <c r="F380" s="439">
        <v>5678.0166666666664</v>
      </c>
      <c r="G380" s="439">
        <v>5615.0333333333328</v>
      </c>
      <c r="H380" s="439">
        <v>5927.0333333333328</v>
      </c>
      <c r="I380" s="439">
        <v>5990.0166666666664</v>
      </c>
      <c r="J380" s="439">
        <v>6083.0333333333328</v>
      </c>
      <c r="K380" s="438">
        <v>5897</v>
      </c>
      <c r="L380" s="438">
        <v>5741</v>
      </c>
      <c r="M380" s="438">
        <v>0.17096</v>
      </c>
    </row>
    <row r="381" spans="1:13">
      <c r="A381" s="245">
        <v>371</v>
      </c>
      <c r="B381" s="441" t="s">
        <v>271</v>
      </c>
      <c r="C381" s="438">
        <v>13260.55</v>
      </c>
      <c r="D381" s="439">
        <v>13244.550000000001</v>
      </c>
      <c r="E381" s="439">
        <v>13022.250000000002</v>
      </c>
      <c r="F381" s="439">
        <v>12783.95</v>
      </c>
      <c r="G381" s="439">
        <v>12561.650000000001</v>
      </c>
      <c r="H381" s="439">
        <v>13482.850000000002</v>
      </c>
      <c r="I381" s="439">
        <v>13705.150000000001</v>
      </c>
      <c r="J381" s="439">
        <v>13943.450000000003</v>
      </c>
      <c r="K381" s="438">
        <v>13466.85</v>
      </c>
      <c r="L381" s="438">
        <v>13006.25</v>
      </c>
      <c r="M381" s="438">
        <v>6.5040000000000001E-2</v>
      </c>
    </row>
    <row r="382" spans="1:13">
      <c r="A382" s="245">
        <v>372</v>
      </c>
      <c r="B382" s="441" t="s">
        <v>161</v>
      </c>
      <c r="C382" s="438">
        <v>40.299999999999997</v>
      </c>
      <c r="D382" s="439">
        <v>40.300000000000004</v>
      </c>
      <c r="E382" s="439">
        <v>38.900000000000006</v>
      </c>
      <c r="F382" s="439">
        <v>37.5</v>
      </c>
      <c r="G382" s="439">
        <v>36.1</v>
      </c>
      <c r="H382" s="439">
        <v>41.70000000000001</v>
      </c>
      <c r="I382" s="439">
        <v>43.1</v>
      </c>
      <c r="J382" s="439">
        <v>44.500000000000014</v>
      </c>
      <c r="K382" s="438">
        <v>41.7</v>
      </c>
      <c r="L382" s="438">
        <v>38.9</v>
      </c>
      <c r="M382" s="438">
        <v>1174.16542</v>
      </c>
    </row>
    <row r="383" spans="1:13">
      <c r="A383" s="245">
        <v>373</v>
      </c>
      <c r="B383" s="441" t="s">
        <v>272</v>
      </c>
      <c r="C383" s="438">
        <v>869.25</v>
      </c>
      <c r="D383" s="439">
        <v>848.69999999999993</v>
      </c>
      <c r="E383" s="439">
        <v>820.59999999999991</v>
      </c>
      <c r="F383" s="439">
        <v>771.94999999999993</v>
      </c>
      <c r="G383" s="439">
        <v>743.84999999999991</v>
      </c>
      <c r="H383" s="439">
        <v>897.34999999999991</v>
      </c>
      <c r="I383" s="439">
        <v>925.45</v>
      </c>
      <c r="J383" s="439">
        <v>974.09999999999991</v>
      </c>
      <c r="K383" s="438">
        <v>876.8</v>
      </c>
      <c r="L383" s="438">
        <v>800.05</v>
      </c>
      <c r="M383" s="438">
        <v>5.93485</v>
      </c>
    </row>
    <row r="384" spans="1:13">
      <c r="A384" s="245">
        <v>374</v>
      </c>
      <c r="B384" s="441" t="s">
        <v>165</v>
      </c>
      <c r="C384" s="438">
        <v>206.75</v>
      </c>
      <c r="D384" s="439">
        <v>206.4666666666667</v>
      </c>
      <c r="E384" s="439">
        <v>201.5833333333334</v>
      </c>
      <c r="F384" s="439">
        <v>196.41666666666671</v>
      </c>
      <c r="G384" s="439">
        <v>191.53333333333342</v>
      </c>
      <c r="H384" s="439">
        <v>211.63333333333338</v>
      </c>
      <c r="I384" s="439">
        <v>216.51666666666671</v>
      </c>
      <c r="J384" s="439">
        <v>221.68333333333337</v>
      </c>
      <c r="K384" s="438">
        <v>211.35</v>
      </c>
      <c r="L384" s="438">
        <v>201.3</v>
      </c>
      <c r="M384" s="438">
        <v>124.11452</v>
      </c>
    </row>
    <row r="385" spans="1:13">
      <c r="A385" s="245">
        <v>375</v>
      </c>
      <c r="B385" s="441" t="s">
        <v>166</v>
      </c>
      <c r="C385" s="438">
        <v>147.05000000000001</v>
      </c>
      <c r="D385" s="439">
        <v>148.04999999999998</v>
      </c>
      <c r="E385" s="439">
        <v>143.99999999999997</v>
      </c>
      <c r="F385" s="439">
        <v>140.94999999999999</v>
      </c>
      <c r="G385" s="439">
        <v>136.89999999999998</v>
      </c>
      <c r="H385" s="439">
        <v>151.09999999999997</v>
      </c>
      <c r="I385" s="439">
        <v>155.14999999999998</v>
      </c>
      <c r="J385" s="439">
        <v>158.19999999999996</v>
      </c>
      <c r="K385" s="438">
        <v>152.1</v>
      </c>
      <c r="L385" s="438">
        <v>145</v>
      </c>
      <c r="M385" s="438">
        <v>56.720300000000002</v>
      </c>
    </row>
    <row r="386" spans="1:13">
      <c r="A386" s="245">
        <v>376</v>
      </c>
      <c r="B386" s="441" t="s">
        <v>465</v>
      </c>
      <c r="C386" s="438">
        <v>264.60000000000002</v>
      </c>
      <c r="D386" s="439">
        <v>265.09999999999997</v>
      </c>
      <c r="E386" s="439">
        <v>260.19999999999993</v>
      </c>
      <c r="F386" s="439">
        <v>255.79999999999995</v>
      </c>
      <c r="G386" s="439">
        <v>250.89999999999992</v>
      </c>
      <c r="H386" s="439">
        <v>269.49999999999994</v>
      </c>
      <c r="I386" s="439">
        <v>274.39999999999992</v>
      </c>
      <c r="J386" s="439">
        <v>278.79999999999995</v>
      </c>
      <c r="K386" s="438">
        <v>270</v>
      </c>
      <c r="L386" s="438">
        <v>260.7</v>
      </c>
      <c r="M386" s="438">
        <v>4.8446400000000001</v>
      </c>
    </row>
    <row r="387" spans="1:13">
      <c r="A387" s="245">
        <v>377</v>
      </c>
      <c r="B387" s="441" t="s">
        <v>466</v>
      </c>
      <c r="C387" s="438">
        <v>788.8</v>
      </c>
      <c r="D387" s="439">
        <v>776.33333333333337</v>
      </c>
      <c r="E387" s="439">
        <v>757.76666666666677</v>
      </c>
      <c r="F387" s="439">
        <v>726.73333333333335</v>
      </c>
      <c r="G387" s="439">
        <v>708.16666666666674</v>
      </c>
      <c r="H387" s="439">
        <v>807.36666666666679</v>
      </c>
      <c r="I387" s="439">
        <v>825.93333333333339</v>
      </c>
      <c r="J387" s="439">
        <v>856.96666666666681</v>
      </c>
      <c r="K387" s="438">
        <v>794.9</v>
      </c>
      <c r="L387" s="438">
        <v>745.3</v>
      </c>
      <c r="M387" s="438">
        <v>26.425840000000001</v>
      </c>
    </row>
    <row r="388" spans="1:13">
      <c r="A388" s="245">
        <v>378</v>
      </c>
      <c r="B388" s="441" t="s">
        <v>467</v>
      </c>
      <c r="C388" s="438">
        <v>31.3</v>
      </c>
      <c r="D388" s="439">
        <v>31.283333333333335</v>
      </c>
      <c r="E388" s="439">
        <v>30.466666666666669</v>
      </c>
      <c r="F388" s="439">
        <v>29.633333333333333</v>
      </c>
      <c r="G388" s="439">
        <v>28.816666666666666</v>
      </c>
      <c r="H388" s="439">
        <v>32.116666666666674</v>
      </c>
      <c r="I388" s="439">
        <v>32.933333333333337</v>
      </c>
      <c r="J388" s="439">
        <v>33.766666666666673</v>
      </c>
      <c r="K388" s="438">
        <v>32.1</v>
      </c>
      <c r="L388" s="438">
        <v>30.45</v>
      </c>
      <c r="M388" s="438">
        <v>59.559460000000001</v>
      </c>
    </row>
    <row r="389" spans="1:13">
      <c r="A389" s="245">
        <v>379</v>
      </c>
      <c r="B389" s="441" t="s">
        <v>468</v>
      </c>
      <c r="C389" s="438">
        <v>191.05</v>
      </c>
      <c r="D389" s="439">
        <v>191.48333333333335</v>
      </c>
      <c r="E389" s="439">
        <v>181.9666666666667</v>
      </c>
      <c r="F389" s="439">
        <v>172.88333333333335</v>
      </c>
      <c r="G389" s="439">
        <v>163.3666666666667</v>
      </c>
      <c r="H389" s="439">
        <v>200.56666666666669</v>
      </c>
      <c r="I389" s="439">
        <v>210.08333333333334</v>
      </c>
      <c r="J389" s="439">
        <v>219.16666666666669</v>
      </c>
      <c r="K389" s="438">
        <v>201</v>
      </c>
      <c r="L389" s="438">
        <v>182.4</v>
      </c>
      <c r="M389" s="438">
        <v>99.120679999999993</v>
      </c>
    </row>
    <row r="390" spans="1:13">
      <c r="A390" s="245">
        <v>380</v>
      </c>
      <c r="B390" s="441" t="s">
        <v>273</v>
      </c>
      <c r="C390" s="438">
        <v>604.85</v>
      </c>
      <c r="D390" s="439">
        <v>596.7833333333333</v>
      </c>
      <c r="E390" s="439">
        <v>574.31666666666661</v>
      </c>
      <c r="F390" s="439">
        <v>543.7833333333333</v>
      </c>
      <c r="G390" s="439">
        <v>521.31666666666661</v>
      </c>
      <c r="H390" s="439">
        <v>627.31666666666661</v>
      </c>
      <c r="I390" s="439">
        <v>649.7833333333333</v>
      </c>
      <c r="J390" s="439">
        <v>680.31666666666661</v>
      </c>
      <c r="K390" s="438">
        <v>619.25</v>
      </c>
      <c r="L390" s="438">
        <v>566.25</v>
      </c>
      <c r="M390" s="438">
        <v>3.5904099999999999</v>
      </c>
    </row>
    <row r="391" spans="1:13">
      <c r="A391" s="245">
        <v>381</v>
      </c>
      <c r="B391" s="441" t="s">
        <v>469</v>
      </c>
      <c r="C391" s="438">
        <v>344.65</v>
      </c>
      <c r="D391" s="439">
        <v>347.48333333333335</v>
      </c>
      <c r="E391" s="439">
        <v>332.36666666666667</v>
      </c>
      <c r="F391" s="439">
        <v>320.08333333333331</v>
      </c>
      <c r="G391" s="439">
        <v>304.96666666666664</v>
      </c>
      <c r="H391" s="439">
        <v>359.76666666666671</v>
      </c>
      <c r="I391" s="439">
        <v>374.88333333333338</v>
      </c>
      <c r="J391" s="439">
        <v>387.16666666666674</v>
      </c>
      <c r="K391" s="438">
        <v>362.6</v>
      </c>
      <c r="L391" s="438">
        <v>335.2</v>
      </c>
      <c r="M391" s="438">
        <v>17.978840000000002</v>
      </c>
    </row>
    <row r="392" spans="1:13">
      <c r="A392" s="245">
        <v>382</v>
      </c>
      <c r="B392" s="441" t="s">
        <v>470</v>
      </c>
      <c r="C392" s="438">
        <v>82.75</v>
      </c>
      <c r="D392" s="439">
        <v>82.833333333333329</v>
      </c>
      <c r="E392" s="439">
        <v>80.516666666666652</v>
      </c>
      <c r="F392" s="439">
        <v>78.283333333333317</v>
      </c>
      <c r="G392" s="439">
        <v>75.96666666666664</v>
      </c>
      <c r="H392" s="439">
        <v>85.066666666666663</v>
      </c>
      <c r="I392" s="439">
        <v>87.383333333333354</v>
      </c>
      <c r="J392" s="439">
        <v>89.616666666666674</v>
      </c>
      <c r="K392" s="438">
        <v>85.15</v>
      </c>
      <c r="L392" s="438">
        <v>80.599999999999994</v>
      </c>
      <c r="M392" s="438">
        <v>45.142359999999996</v>
      </c>
    </row>
    <row r="393" spans="1:13">
      <c r="A393" s="245">
        <v>383</v>
      </c>
      <c r="B393" s="441" t="s">
        <v>471</v>
      </c>
      <c r="C393" s="438">
        <v>2035.25</v>
      </c>
      <c r="D393" s="439">
        <v>2023.7166666666665</v>
      </c>
      <c r="E393" s="439">
        <v>2002.4333333333329</v>
      </c>
      <c r="F393" s="439">
        <v>1969.6166666666666</v>
      </c>
      <c r="G393" s="439">
        <v>1948.333333333333</v>
      </c>
      <c r="H393" s="439">
        <v>2056.5333333333328</v>
      </c>
      <c r="I393" s="439">
        <v>2077.8166666666662</v>
      </c>
      <c r="J393" s="439">
        <v>2110.6333333333328</v>
      </c>
      <c r="K393" s="438">
        <v>2045</v>
      </c>
      <c r="L393" s="438">
        <v>1990.9</v>
      </c>
      <c r="M393" s="438">
        <v>0.379</v>
      </c>
    </row>
    <row r="394" spans="1:13">
      <c r="A394" s="245">
        <v>384</v>
      </c>
      <c r="B394" s="441" t="s">
        <v>472</v>
      </c>
      <c r="C394" s="438">
        <v>417.7</v>
      </c>
      <c r="D394" s="439">
        <v>417.84999999999997</v>
      </c>
      <c r="E394" s="439">
        <v>403.84999999999991</v>
      </c>
      <c r="F394" s="439">
        <v>389.99999999999994</v>
      </c>
      <c r="G394" s="439">
        <v>375.99999999999989</v>
      </c>
      <c r="H394" s="439">
        <v>431.69999999999993</v>
      </c>
      <c r="I394" s="439">
        <v>445.70000000000005</v>
      </c>
      <c r="J394" s="439">
        <v>459.54999999999995</v>
      </c>
      <c r="K394" s="438">
        <v>431.85</v>
      </c>
      <c r="L394" s="438">
        <v>404</v>
      </c>
      <c r="M394" s="438">
        <v>12.50423</v>
      </c>
    </row>
    <row r="395" spans="1:13">
      <c r="A395" s="245">
        <v>385</v>
      </c>
      <c r="B395" s="441" t="s">
        <v>473</v>
      </c>
      <c r="C395" s="438">
        <v>272</v>
      </c>
      <c r="D395" s="439">
        <v>264.86666666666667</v>
      </c>
      <c r="E395" s="439">
        <v>255.23333333333335</v>
      </c>
      <c r="F395" s="439">
        <v>238.46666666666667</v>
      </c>
      <c r="G395" s="439">
        <v>228.83333333333334</v>
      </c>
      <c r="H395" s="439">
        <v>281.63333333333333</v>
      </c>
      <c r="I395" s="439">
        <v>291.26666666666665</v>
      </c>
      <c r="J395" s="439">
        <v>308.03333333333336</v>
      </c>
      <c r="K395" s="438">
        <v>274.5</v>
      </c>
      <c r="L395" s="438">
        <v>248.1</v>
      </c>
      <c r="M395" s="438">
        <v>12.140940000000001</v>
      </c>
    </row>
    <row r="396" spans="1:13">
      <c r="A396" s="245">
        <v>386</v>
      </c>
      <c r="B396" s="441" t="s">
        <v>474</v>
      </c>
      <c r="C396" s="438">
        <v>1125.4000000000001</v>
      </c>
      <c r="D396" s="439">
        <v>1115.8</v>
      </c>
      <c r="E396" s="439">
        <v>1101.5999999999999</v>
      </c>
      <c r="F396" s="439">
        <v>1077.8</v>
      </c>
      <c r="G396" s="439">
        <v>1063.5999999999999</v>
      </c>
      <c r="H396" s="439">
        <v>1139.5999999999999</v>
      </c>
      <c r="I396" s="439">
        <v>1153.8000000000002</v>
      </c>
      <c r="J396" s="439">
        <v>1177.5999999999999</v>
      </c>
      <c r="K396" s="438">
        <v>1130</v>
      </c>
      <c r="L396" s="438">
        <v>1092</v>
      </c>
      <c r="M396" s="438">
        <v>4.3409800000000001</v>
      </c>
    </row>
    <row r="397" spans="1:13">
      <c r="A397" s="245">
        <v>387</v>
      </c>
      <c r="B397" s="441" t="s">
        <v>167</v>
      </c>
      <c r="C397" s="438">
        <v>2225.65</v>
      </c>
      <c r="D397" s="439">
        <v>2215</v>
      </c>
      <c r="E397" s="439">
        <v>2195</v>
      </c>
      <c r="F397" s="439">
        <v>2164.35</v>
      </c>
      <c r="G397" s="439">
        <v>2144.35</v>
      </c>
      <c r="H397" s="439">
        <v>2245.65</v>
      </c>
      <c r="I397" s="439">
        <v>2265.65</v>
      </c>
      <c r="J397" s="439">
        <v>2296.3000000000002</v>
      </c>
      <c r="K397" s="438">
        <v>2235</v>
      </c>
      <c r="L397" s="438">
        <v>2184.35</v>
      </c>
      <c r="M397" s="438">
        <v>135.53801000000001</v>
      </c>
    </row>
    <row r="398" spans="1:13">
      <c r="A398" s="245">
        <v>388</v>
      </c>
      <c r="B398" s="441" t="s">
        <v>814</v>
      </c>
      <c r="C398" s="438">
        <v>1005.9</v>
      </c>
      <c r="D398" s="439">
        <v>1000.6999999999999</v>
      </c>
      <c r="E398" s="439">
        <v>986.49999999999989</v>
      </c>
      <c r="F398" s="439">
        <v>967.09999999999991</v>
      </c>
      <c r="G398" s="439">
        <v>952.89999999999986</v>
      </c>
      <c r="H398" s="439">
        <v>1020.0999999999999</v>
      </c>
      <c r="I398" s="439">
        <v>1034.3</v>
      </c>
      <c r="J398" s="439">
        <v>1053.6999999999998</v>
      </c>
      <c r="K398" s="438">
        <v>1014.9</v>
      </c>
      <c r="L398" s="438">
        <v>981.3</v>
      </c>
      <c r="M398" s="438">
        <v>526.08705999999995</v>
      </c>
    </row>
    <row r="399" spans="1:13">
      <c r="A399" s="245">
        <v>389</v>
      </c>
      <c r="B399" s="441" t="s">
        <v>274</v>
      </c>
      <c r="C399" s="438">
        <v>982.55</v>
      </c>
      <c r="D399" s="439">
        <v>980</v>
      </c>
      <c r="E399" s="439">
        <v>959.3</v>
      </c>
      <c r="F399" s="439">
        <v>936.05</v>
      </c>
      <c r="G399" s="439">
        <v>915.34999999999991</v>
      </c>
      <c r="H399" s="439">
        <v>1003.25</v>
      </c>
      <c r="I399" s="439">
        <v>1023.95</v>
      </c>
      <c r="J399" s="439">
        <v>1047.2</v>
      </c>
      <c r="K399" s="438">
        <v>1000.7</v>
      </c>
      <c r="L399" s="438">
        <v>956.75</v>
      </c>
      <c r="M399" s="438">
        <v>18.887229999999999</v>
      </c>
    </row>
    <row r="400" spans="1:13">
      <c r="A400" s="245">
        <v>390</v>
      </c>
      <c r="B400" s="441" t="s">
        <v>476</v>
      </c>
      <c r="C400" s="438">
        <v>28.5</v>
      </c>
      <c r="D400" s="439">
        <v>28.516666666666669</v>
      </c>
      <c r="E400" s="439">
        <v>28.083333333333339</v>
      </c>
      <c r="F400" s="439">
        <v>27.666666666666671</v>
      </c>
      <c r="G400" s="439">
        <v>27.233333333333341</v>
      </c>
      <c r="H400" s="439">
        <v>28.933333333333337</v>
      </c>
      <c r="I400" s="439">
        <v>29.366666666666667</v>
      </c>
      <c r="J400" s="439">
        <v>29.783333333333335</v>
      </c>
      <c r="K400" s="438">
        <v>28.95</v>
      </c>
      <c r="L400" s="438">
        <v>28.1</v>
      </c>
      <c r="M400" s="438">
        <v>17.47439</v>
      </c>
    </row>
    <row r="401" spans="1:13">
      <c r="A401" s="245">
        <v>391</v>
      </c>
      <c r="B401" s="441" t="s">
        <v>477</v>
      </c>
      <c r="C401" s="438">
        <v>2600.25</v>
      </c>
      <c r="D401" s="439">
        <v>2591.5166666666669</v>
      </c>
      <c r="E401" s="439">
        <v>2512.9833333333336</v>
      </c>
      <c r="F401" s="439">
        <v>2425.7166666666667</v>
      </c>
      <c r="G401" s="439">
        <v>2347.1833333333334</v>
      </c>
      <c r="H401" s="439">
        <v>2678.7833333333338</v>
      </c>
      <c r="I401" s="439">
        <v>2757.3166666666675</v>
      </c>
      <c r="J401" s="439">
        <v>2844.5833333333339</v>
      </c>
      <c r="K401" s="438">
        <v>2670.05</v>
      </c>
      <c r="L401" s="438">
        <v>2504.25</v>
      </c>
      <c r="M401" s="438">
        <v>0.42532999999999999</v>
      </c>
    </row>
    <row r="402" spans="1:13">
      <c r="A402" s="245">
        <v>392</v>
      </c>
      <c r="B402" s="441" t="s">
        <v>172</v>
      </c>
      <c r="C402" s="438">
        <v>7069.2</v>
      </c>
      <c r="D402" s="439">
        <v>7063.7666666666673</v>
      </c>
      <c r="E402" s="439">
        <v>6938.5333333333347</v>
      </c>
      <c r="F402" s="439">
        <v>6807.8666666666677</v>
      </c>
      <c r="G402" s="439">
        <v>6682.633333333335</v>
      </c>
      <c r="H402" s="439">
        <v>7194.4333333333343</v>
      </c>
      <c r="I402" s="439">
        <v>7319.6666666666661</v>
      </c>
      <c r="J402" s="439">
        <v>7450.3333333333339</v>
      </c>
      <c r="K402" s="438">
        <v>7189</v>
      </c>
      <c r="L402" s="438">
        <v>6933.1</v>
      </c>
      <c r="M402" s="438">
        <v>1.9508300000000001</v>
      </c>
    </row>
    <row r="403" spans="1:13">
      <c r="A403" s="245">
        <v>393</v>
      </c>
      <c r="B403" s="441" t="s">
        <v>478</v>
      </c>
      <c r="C403" s="438">
        <v>7609.75</v>
      </c>
      <c r="D403" s="439">
        <v>7635.8166666666666</v>
      </c>
      <c r="E403" s="439">
        <v>7485.4833333333336</v>
      </c>
      <c r="F403" s="439">
        <v>7361.2166666666672</v>
      </c>
      <c r="G403" s="439">
        <v>7210.8833333333341</v>
      </c>
      <c r="H403" s="439">
        <v>7760.083333333333</v>
      </c>
      <c r="I403" s="439">
        <v>7910.416666666667</v>
      </c>
      <c r="J403" s="439">
        <v>8034.6833333333325</v>
      </c>
      <c r="K403" s="438">
        <v>7786.15</v>
      </c>
      <c r="L403" s="438">
        <v>7511.55</v>
      </c>
      <c r="M403" s="438">
        <v>0.31622</v>
      </c>
    </row>
    <row r="404" spans="1:13">
      <c r="A404" s="245">
        <v>394</v>
      </c>
      <c r="B404" s="441" t="s">
        <v>479</v>
      </c>
      <c r="C404" s="438">
        <v>5296.9</v>
      </c>
      <c r="D404" s="439">
        <v>5278.3833333333323</v>
      </c>
      <c r="E404" s="439">
        <v>5224.8166666666648</v>
      </c>
      <c r="F404" s="439">
        <v>5152.7333333333327</v>
      </c>
      <c r="G404" s="439">
        <v>5099.1666666666652</v>
      </c>
      <c r="H404" s="439">
        <v>5350.4666666666644</v>
      </c>
      <c r="I404" s="439">
        <v>5404.0333333333319</v>
      </c>
      <c r="J404" s="439">
        <v>5476.1166666666641</v>
      </c>
      <c r="K404" s="438">
        <v>5331.95</v>
      </c>
      <c r="L404" s="438">
        <v>5206.3</v>
      </c>
      <c r="M404" s="438">
        <v>0.10143000000000001</v>
      </c>
    </row>
    <row r="405" spans="1:13">
      <c r="A405" s="245">
        <v>395</v>
      </c>
      <c r="B405" s="441" t="s">
        <v>759</v>
      </c>
      <c r="C405" s="438">
        <v>123.55</v>
      </c>
      <c r="D405" s="439">
        <v>123.43333333333334</v>
      </c>
      <c r="E405" s="439">
        <v>118.31666666666666</v>
      </c>
      <c r="F405" s="439">
        <v>113.08333333333333</v>
      </c>
      <c r="G405" s="439">
        <v>107.96666666666665</v>
      </c>
      <c r="H405" s="439">
        <v>128.66666666666669</v>
      </c>
      <c r="I405" s="439">
        <v>133.78333333333336</v>
      </c>
      <c r="J405" s="439">
        <v>139.01666666666668</v>
      </c>
      <c r="K405" s="438">
        <v>128.55000000000001</v>
      </c>
      <c r="L405" s="438">
        <v>118.2</v>
      </c>
      <c r="M405" s="438">
        <v>5.93825</v>
      </c>
    </row>
    <row r="406" spans="1:13">
      <c r="A406" s="245">
        <v>396</v>
      </c>
      <c r="B406" s="441" t="s">
        <v>480</v>
      </c>
      <c r="C406" s="438">
        <v>414.2</v>
      </c>
      <c r="D406" s="439">
        <v>415.56666666666666</v>
      </c>
      <c r="E406" s="439">
        <v>404.63333333333333</v>
      </c>
      <c r="F406" s="439">
        <v>395.06666666666666</v>
      </c>
      <c r="G406" s="439">
        <v>384.13333333333333</v>
      </c>
      <c r="H406" s="439">
        <v>425.13333333333333</v>
      </c>
      <c r="I406" s="439">
        <v>436.06666666666661</v>
      </c>
      <c r="J406" s="439">
        <v>445.63333333333333</v>
      </c>
      <c r="K406" s="438">
        <v>426.5</v>
      </c>
      <c r="L406" s="438">
        <v>406</v>
      </c>
      <c r="M406" s="438">
        <v>1.14933</v>
      </c>
    </row>
    <row r="407" spans="1:13">
      <c r="A407" s="245">
        <v>397</v>
      </c>
      <c r="B407" s="441" t="s">
        <v>761</v>
      </c>
      <c r="C407" s="438">
        <v>268.89999999999998</v>
      </c>
      <c r="D407" s="439">
        <v>268.59999999999997</v>
      </c>
      <c r="E407" s="439">
        <v>260.59999999999991</v>
      </c>
      <c r="F407" s="439">
        <v>252.29999999999995</v>
      </c>
      <c r="G407" s="439">
        <v>244.2999999999999</v>
      </c>
      <c r="H407" s="439">
        <v>276.89999999999992</v>
      </c>
      <c r="I407" s="439">
        <v>284.90000000000003</v>
      </c>
      <c r="J407" s="439">
        <v>293.19999999999993</v>
      </c>
      <c r="K407" s="438">
        <v>276.60000000000002</v>
      </c>
      <c r="L407" s="438">
        <v>260.3</v>
      </c>
      <c r="M407" s="438">
        <v>5.0696599999999998</v>
      </c>
    </row>
    <row r="408" spans="1:13">
      <c r="A408" s="245">
        <v>398</v>
      </c>
      <c r="B408" s="441" t="s">
        <v>481</v>
      </c>
      <c r="C408" s="438">
        <v>2208.6</v>
      </c>
      <c r="D408" s="439">
        <v>2195.85</v>
      </c>
      <c r="E408" s="439">
        <v>2163.0499999999997</v>
      </c>
      <c r="F408" s="439">
        <v>2117.5</v>
      </c>
      <c r="G408" s="439">
        <v>2084.6999999999998</v>
      </c>
      <c r="H408" s="439">
        <v>2241.3999999999996</v>
      </c>
      <c r="I408" s="439">
        <v>2274.1999999999998</v>
      </c>
      <c r="J408" s="439">
        <v>2319.7499999999995</v>
      </c>
      <c r="K408" s="438">
        <v>2228.65</v>
      </c>
      <c r="L408" s="438">
        <v>2150.3000000000002</v>
      </c>
      <c r="M408" s="438">
        <v>0.17427000000000001</v>
      </c>
    </row>
    <row r="409" spans="1:13">
      <c r="A409" s="245">
        <v>399</v>
      </c>
      <c r="B409" s="441" t="s">
        <v>482</v>
      </c>
      <c r="C409" s="438">
        <v>534.20000000000005</v>
      </c>
      <c r="D409" s="439">
        <v>524.88333333333333</v>
      </c>
      <c r="E409" s="439">
        <v>511.76666666666665</v>
      </c>
      <c r="F409" s="439">
        <v>489.33333333333331</v>
      </c>
      <c r="G409" s="439">
        <v>476.21666666666664</v>
      </c>
      <c r="H409" s="439">
        <v>547.31666666666661</v>
      </c>
      <c r="I409" s="439">
        <v>560.43333333333317</v>
      </c>
      <c r="J409" s="439">
        <v>582.86666666666667</v>
      </c>
      <c r="K409" s="438">
        <v>538</v>
      </c>
      <c r="L409" s="438">
        <v>502.45</v>
      </c>
      <c r="M409" s="438">
        <v>6.6269200000000001</v>
      </c>
    </row>
    <row r="410" spans="1:13">
      <c r="A410" s="245">
        <v>400</v>
      </c>
      <c r="B410" s="441" t="s">
        <v>760</v>
      </c>
      <c r="C410" s="438">
        <v>109.8</v>
      </c>
      <c r="D410" s="439">
        <v>109.96666666666665</v>
      </c>
      <c r="E410" s="439">
        <v>106.2833333333333</v>
      </c>
      <c r="F410" s="439">
        <v>102.76666666666665</v>
      </c>
      <c r="G410" s="439">
        <v>99.0833333333333</v>
      </c>
      <c r="H410" s="439">
        <v>113.48333333333331</v>
      </c>
      <c r="I410" s="439">
        <v>117.16666666666667</v>
      </c>
      <c r="J410" s="439">
        <v>120.68333333333331</v>
      </c>
      <c r="K410" s="438">
        <v>113.65</v>
      </c>
      <c r="L410" s="438">
        <v>106.45</v>
      </c>
      <c r="M410" s="438">
        <v>28.211390000000002</v>
      </c>
    </row>
    <row r="411" spans="1:13">
      <c r="A411" s="245">
        <v>401</v>
      </c>
      <c r="B411" s="441" t="s">
        <v>483</v>
      </c>
      <c r="C411" s="438">
        <v>226.6</v>
      </c>
      <c r="D411" s="439">
        <v>226.29999999999998</v>
      </c>
      <c r="E411" s="439">
        <v>218.99999999999997</v>
      </c>
      <c r="F411" s="439">
        <v>211.39999999999998</v>
      </c>
      <c r="G411" s="439">
        <v>204.09999999999997</v>
      </c>
      <c r="H411" s="439">
        <v>233.89999999999998</v>
      </c>
      <c r="I411" s="439">
        <v>241.2</v>
      </c>
      <c r="J411" s="439">
        <v>248.79999999999998</v>
      </c>
      <c r="K411" s="438">
        <v>233.6</v>
      </c>
      <c r="L411" s="438">
        <v>218.7</v>
      </c>
      <c r="M411" s="438">
        <v>0.88421000000000005</v>
      </c>
    </row>
    <row r="412" spans="1:13">
      <c r="A412" s="245">
        <v>402</v>
      </c>
      <c r="B412" s="441" t="s">
        <v>170</v>
      </c>
      <c r="C412" s="438">
        <v>28045.8</v>
      </c>
      <c r="D412" s="439">
        <v>28164.866666666669</v>
      </c>
      <c r="E412" s="439">
        <v>27759.733333333337</v>
      </c>
      <c r="F412" s="439">
        <v>27473.666666666668</v>
      </c>
      <c r="G412" s="439">
        <v>27068.533333333336</v>
      </c>
      <c r="H412" s="439">
        <v>28450.933333333338</v>
      </c>
      <c r="I412" s="439">
        <v>28856.066666666669</v>
      </c>
      <c r="J412" s="439">
        <v>29142.133333333339</v>
      </c>
      <c r="K412" s="438">
        <v>28570</v>
      </c>
      <c r="L412" s="438">
        <v>27878.799999999999</v>
      </c>
      <c r="M412" s="438">
        <v>0.51080000000000003</v>
      </c>
    </row>
    <row r="413" spans="1:13">
      <c r="A413" s="245">
        <v>403</v>
      </c>
      <c r="B413" s="441" t="s">
        <v>484</v>
      </c>
      <c r="C413" s="438">
        <v>1739.4</v>
      </c>
      <c r="D413" s="439">
        <v>1725.4666666666665</v>
      </c>
      <c r="E413" s="439">
        <v>1695.9333333333329</v>
      </c>
      <c r="F413" s="439">
        <v>1652.4666666666665</v>
      </c>
      <c r="G413" s="439">
        <v>1622.9333333333329</v>
      </c>
      <c r="H413" s="439">
        <v>1768.9333333333329</v>
      </c>
      <c r="I413" s="439">
        <v>1798.4666666666662</v>
      </c>
      <c r="J413" s="439">
        <v>1841.9333333333329</v>
      </c>
      <c r="K413" s="438">
        <v>1755</v>
      </c>
      <c r="L413" s="438">
        <v>1682</v>
      </c>
      <c r="M413" s="438">
        <v>0.27060000000000001</v>
      </c>
    </row>
    <row r="414" spans="1:13">
      <c r="A414" s="245">
        <v>404</v>
      </c>
      <c r="B414" s="441" t="s">
        <v>173</v>
      </c>
      <c r="C414" s="438">
        <v>1380</v>
      </c>
      <c r="D414" s="439">
        <v>1382.6499999999999</v>
      </c>
      <c r="E414" s="439">
        <v>1341.3499999999997</v>
      </c>
      <c r="F414" s="439">
        <v>1302.6999999999998</v>
      </c>
      <c r="G414" s="439">
        <v>1261.3999999999996</v>
      </c>
      <c r="H414" s="439">
        <v>1421.2999999999997</v>
      </c>
      <c r="I414" s="439">
        <v>1462.6</v>
      </c>
      <c r="J414" s="439">
        <v>1501.2499999999998</v>
      </c>
      <c r="K414" s="438">
        <v>1423.95</v>
      </c>
      <c r="L414" s="438">
        <v>1344</v>
      </c>
      <c r="M414" s="438">
        <v>29.558579999999999</v>
      </c>
    </row>
    <row r="415" spans="1:13">
      <c r="A415" s="245">
        <v>405</v>
      </c>
      <c r="B415" s="441" t="s">
        <v>171</v>
      </c>
      <c r="C415" s="438">
        <v>2024.05</v>
      </c>
      <c r="D415" s="439">
        <v>2008.25</v>
      </c>
      <c r="E415" s="439">
        <v>1976.5</v>
      </c>
      <c r="F415" s="439">
        <v>1928.95</v>
      </c>
      <c r="G415" s="439">
        <v>1897.2</v>
      </c>
      <c r="H415" s="439">
        <v>2055.8000000000002</v>
      </c>
      <c r="I415" s="439">
        <v>2087.5500000000002</v>
      </c>
      <c r="J415" s="439">
        <v>2135.1</v>
      </c>
      <c r="K415" s="438">
        <v>2040</v>
      </c>
      <c r="L415" s="438">
        <v>1960.7</v>
      </c>
      <c r="M415" s="438">
        <v>2.43147</v>
      </c>
    </row>
    <row r="416" spans="1:13">
      <c r="A416" s="245">
        <v>406</v>
      </c>
      <c r="B416" s="441" t="s">
        <v>485</v>
      </c>
      <c r="C416" s="438">
        <v>499.3</v>
      </c>
      <c r="D416" s="439">
        <v>493.41666666666669</v>
      </c>
      <c r="E416" s="439">
        <v>484.03333333333336</v>
      </c>
      <c r="F416" s="439">
        <v>468.76666666666665</v>
      </c>
      <c r="G416" s="439">
        <v>459.38333333333333</v>
      </c>
      <c r="H416" s="439">
        <v>508.68333333333339</v>
      </c>
      <c r="I416" s="439">
        <v>518.06666666666672</v>
      </c>
      <c r="J416" s="439">
        <v>533.33333333333348</v>
      </c>
      <c r="K416" s="438">
        <v>502.8</v>
      </c>
      <c r="L416" s="438">
        <v>478.15</v>
      </c>
      <c r="M416" s="438">
        <v>1.30226</v>
      </c>
    </row>
    <row r="417" spans="1:13">
      <c r="A417" s="245">
        <v>407</v>
      </c>
      <c r="B417" s="441" t="s">
        <v>486</v>
      </c>
      <c r="C417" s="438">
        <v>1585.35</v>
      </c>
      <c r="D417" s="439">
        <v>1583.4833333333333</v>
      </c>
      <c r="E417" s="439">
        <v>1558.8666666666668</v>
      </c>
      <c r="F417" s="439">
        <v>1532.3833333333334</v>
      </c>
      <c r="G417" s="439">
        <v>1507.7666666666669</v>
      </c>
      <c r="H417" s="439">
        <v>1609.9666666666667</v>
      </c>
      <c r="I417" s="439">
        <v>1634.583333333333</v>
      </c>
      <c r="J417" s="439">
        <v>1661.0666666666666</v>
      </c>
      <c r="K417" s="438">
        <v>1608.1</v>
      </c>
      <c r="L417" s="438">
        <v>1557</v>
      </c>
      <c r="M417" s="438">
        <v>0.45666000000000001</v>
      </c>
    </row>
    <row r="418" spans="1:13">
      <c r="A418" s="245">
        <v>408</v>
      </c>
      <c r="B418" s="441" t="s">
        <v>762</v>
      </c>
      <c r="C418" s="438">
        <v>1727.55</v>
      </c>
      <c r="D418" s="439">
        <v>1706</v>
      </c>
      <c r="E418" s="439">
        <v>1673</v>
      </c>
      <c r="F418" s="439">
        <v>1618.45</v>
      </c>
      <c r="G418" s="439">
        <v>1585.45</v>
      </c>
      <c r="H418" s="439">
        <v>1760.55</v>
      </c>
      <c r="I418" s="439">
        <v>1793.55</v>
      </c>
      <c r="J418" s="439">
        <v>1848.1</v>
      </c>
      <c r="K418" s="438">
        <v>1739</v>
      </c>
      <c r="L418" s="438">
        <v>1651.45</v>
      </c>
      <c r="M418" s="438">
        <v>1.5347200000000001</v>
      </c>
    </row>
    <row r="419" spans="1:13">
      <c r="A419" s="245">
        <v>409</v>
      </c>
      <c r="B419" s="441" t="s">
        <v>487</v>
      </c>
      <c r="C419" s="438">
        <v>725.45</v>
      </c>
      <c r="D419" s="439">
        <v>711.94999999999993</v>
      </c>
      <c r="E419" s="439">
        <v>686.99999999999989</v>
      </c>
      <c r="F419" s="439">
        <v>648.54999999999995</v>
      </c>
      <c r="G419" s="439">
        <v>623.59999999999991</v>
      </c>
      <c r="H419" s="439">
        <v>750.39999999999986</v>
      </c>
      <c r="I419" s="439">
        <v>775.34999999999991</v>
      </c>
      <c r="J419" s="439">
        <v>813.79999999999984</v>
      </c>
      <c r="K419" s="438">
        <v>736.9</v>
      </c>
      <c r="L419" s="438">
        <v>673.5</v>
      </c>
      <c r="M419" s="438">
        <v>6.82409</v>
      </c>
    </row>
    <row r="420" spans="1:13">
      <c r="A420" s="245">
        <v>410</v>
      </c>
      <c r="B420" s="441" t="s">
        <v>488</v>
      </c>
      <c r="C420" s="438">
        <v>11.4</v>
      </c>
      <c r="D420" s="439">
        <v>11.283333333333331</v>
      </c>
      <c r="E420" s="439">
        <v>10.816666666666663</v>
      </c>
      <c r="F420" s="439">
        <v>10.233333333333331</v>
      </c>
      <c r="G420" s="439">
        <v>9.7666666666666622</v>
      </c>
      <c r="H420" s="439">
        <v>11.866666666666664</v>
      </c>
      <c r="I420" s="439">
        <v>12.333333333333332</v>
      </c>
      <c r="J420" s="439">
        <v>12.916666666666664</v>
      </c>
      <c r="K420" s="438">
        <v>11.75</v>
      </c>
      <c r="L420" s="438">
        <v>10.7</v>
      </c>
      <c r="M420" s="438">
        <v>833.67466999999999</v>
      </c>
    </row>
    <row r="421" spans="1:13">
      <c r="A421" s="245">
        <v>411</v>
      </c>
      <c r="B421" s="441" t="s">
        <v>763</v>
      </c>
      <c r="C421" s="438">
        <v>76.150000000000006</v>
      </c>
      <c r="D421" s="439">
        <v>75.88333333333334</v>
      </c>
      <c r="E421" s="439">
        <v>73.866666666666674</v>
      </c>
      <c r="F421" s="439">
        <v>71.583333333333329</v>
      </c>
      <c r="G421" s="439">
        <v>69.566666666666663</v>
      </c>
      <c r="H421" s="439">
        <v>78.166666666666686</v>
      </c>
      <c r="I421" s="439">
        <v>80.183333333333366</v>
      </c>
      <c r="J421" s="439">
        <v>82.466666666666697</v>
      </c>
      <c r="K421" s="438">
        <v>77.900000000000006</v>
      </c>
      <c r="L421" s="438">
        <v>73.599999999999994</v>
      </c>
      <c r="M421" s="438">
        <v>30.25787</v>
      </c>
    </row>
    <row r="422" spans="1:13">
      <c r="A422" s="245">
        <v>412</v>
      </c>
      <c r="B422" s="441" t="s">
        <v>489</v>
      </c>
      <c r="C422" s="438">
        <v>106.1</v>
      </c>
      <c r="D422" s="439">
        <v>105.68333333333334</v>
      </c>
      <c r="E422" s="439">
        <v>101.46666666666667</v>
      </c>
      <c r="F422" s="439">
        <v>96.833333333333329</v>
      </c>
      <c r="G422" s="439">
        <v>92.61666666666666</v>
      </c>
      <c r="H422" s="439">
        <v>110.31666666666668</v>
      </c>
      <c r="I422" s="439">
        <v>114.53333333333335</v>
      </c>
      <c r="J422" s="439">
        <v>119.16666666666669</v>
      </c>
      <c r="K422" s="438">
        <v>109.9</v>
      </c>
      <c r="L422" s="438">
        <v>101.05</v>
      </c>
      <c r="M422" s="438">
        <v>3.6495299999999999</v>
      </c>
    </row>
    <row r="423" spans="1:13">
      <c r="A423" s="245">
        <v>413</v>
      </c>
      <c r="B423" s="441" t="s">
        <v>169</v>
      </c>
      <c r="C423" s="438">
        <v>412.9</v>
      </c>
      <c r="D423" s="439">
        <v>413.14999999999992</v>
      </c>
      <c r="E423" s="439">
        <v>402.39999999999986</v>
      </c>
      <c r="F423" s="439">
        <v>391.89999999999992</v>
      </c>
      <c r="G423" s="439">
        <v>381.14999999999986</v>
      </c>
      <c r="H423" s="439">
        <v>423.64999999999986</v>
      </c>
      <c r="I423" s="439">
        <v>434.4</v>
      </c>
      <c r="J423" s="439">
        <v>444.89999999999986</v>
      </c>
      <c r="K423" s="438">
        <v>423.9</v>
      </c>
      <c r="L423" s="438">
        <v>402.65</v>
      </c>
      <c r="M423" s="438">
        <v>457.48727000000002</v>
      </c>
    </row>
    <row r="424" spans="1:13">
      <c r="A424" s="245">
        <v>414</v>
      </c>
      <c r="B424" s="441" t="s">
        <v>168</v>
      </c>
      <c r="C424" s="438">
        <v>124</v>
      </c>
      <c r="D424" s="439">
        <v>124.18333333333334</v>
      </c>
      <c r="E424" s="439">
        <v>119.36666666666667</v>
      </c>
      <c r="F424" s="439">
        <v>114.73333333333333</v>
      </c>
      <c r="G424" s="439">
        <v>109.91666666666667</v>
      </c>
      <c r="H424" s="439">
        <v>128.81666666666666</v>
      </c>
      <c r="I424" s="439">
        <v>133.63333333333333</v>
      </c>
      <c r="J424" s="439">
        <v>138.26666666666668</v>
      </c>
      <c r="K424" s="438">
        <v>129</v>
      </c>
      <c r="L424" s="438">
        <v>119.55</v>
      </c>
      <c r="M424" s="438">
        <v>875.06710999999996</v>
      </c>
    </row>
    <row r="425" spans="1:13">
      <c r="A425" s="245">
        <v>415</v>
      </c>
      <c r="B425" s="441" t="s">
        <v>766</v>
      </c>
      <c r="C425" s="438">
        <v>239.4</v>
      </c>
      <c r="D425" s="439">
        <v>240.11666666666667</v>
      </c>
      <c r="E425" s="439">
        <v>232.28333333333336</v>
      </c>
      <c r="F425" s="439">
        <v>225.16666666666669</v>
      </c>
      <c r="G425" s="439">
        <v>217.33333333333337</v>
      </c>
      <c r="H425" s="439">
        <v>247.23333333333335</v>
      </c>
      <c r="I425" s="439">
        <v>255.06666666666666</v>
      </c>
      <c r="J425" s="439">
        <v>262.18333333333334</v>
      </c>
      <c r="K425" s="438">
        <v>247.95</v>
      </c>
      <c r="L425" s="438">
        <v>233</v>
      </c>
      <c r="M425" s="438">
        <v>10.339689999999999</v>
      </c>
    </row>
    <row r="426" spans="1:13">
      <c r="A426" s="245">
        <v>416</v>
      </c>
      <c r="B426" s="441" t="s">
        <v>831</v>
      </c>
      <c r="C426" s="438">
        <v>264.8</v>
      </c>
      <c r="D426" s="439">
        <v>264.06666666666666</v>
      </c>
      <c r="E426" s="439">
        <v>259.13333333333333</v>
      </c>
      <c r="F426" s="439">
        <v>253.46666666666664</v>
      </c>
      <c r="G426" s="439">
        <v>248.5333333333333</v>
      </c>
      <c r="H426" s="439">
        <v>269.73333333333335</v>
      </c>
      <c r="I426" s="439">
        <v>274.66666666666663</v>
      </c>
      <c r="J426" s="439">
        <v>280.33333333333337</v>
      </c>
      <c r="K426" s="438">
        <v>269</v>
      </c>
      <c r="L426" s="438">
        <v>258.39999999999998</v>
      </c>
      <c r="M426" s="438">
        <v>8.0118299999999998</v>
      </c>
    </row>
    <row r="427" spans="1:13">
      <c r="A427" s="245">
        <v>417</v>
      </c>
      <c r="B427" s="441" t="s">
        <v>174</v>
      </c>
      <c r="C427" s="438">
        <v>773.3</v>
      </c>
      <c r="D427" s="439">
        <v>778.6</v>
      </c>
      <c r="E427" s="439">
        <v>762.7</v>
      </c>
      <c r="F427" s="439">
        <v>752.1</v>
      </c>
      <c r="G427" s="439">
        <v>736.2</v>
      </c>
      <c r="H427" s="439">
        <v>789.2</v>
      </c>
      <c r="I427" s="439">
        <v>805.09999999999991</v>
      </c>
      <c r="J427" s="439">
        <v>815.7</v>
      </c>
      <c r="K427" s="438">
        <v>794.5</v>
      </c>
      <c r="L427" s="438">
        <v>768</v>
      </c>
      <c r="M427" s="438">
        <v>4.83263</v>
      </c>
    </row>
    <row r="428" spans="1:13">
      <c r="A428" s="245">
        <v>418</v>
      </c>
      <c r="B428" s="441" t="s">
        <v>490</v>
      </c>
      <c r="C428" s="438">
        <v>669.65</v>
      </c>
      <c r="D428" s="439">
        <v>662.30000000000007</v>
      </c>
      <c r="E428" s="439">
        <v>648.35000000000014</v>
      </c>
      <c r="F428" s="439">
        <v>627.05000000000007</v>
      </c>
      <c r="G428" s="439">
        <v>613.10000000000014</v>
      </c>
      <c r="H428" s="439">
        <v>683.60000000000014</v>
      </c>
      <c r="I428" s="439">
        <v>697.55000000000018</v>
      </c>
      <c r="J428" s="439">
        <v>718.85000000000014</v>
      </c>
      <c r="K428" s="438">
        <v>676.25</v>
      </c>
      <c r="L428" s="438">
        <v>641</v>
      </c>
      <c r="M428" s="438">
        <v>2.4483700000000002</v>
      </c>
    </row>
    <row r="429" spans="1:13">
      <c r="A429" s="245">
        <v>419</v>
      </c>
      <c r="B429" s="441" t="s">
        <v>793</v>
      </c>
      <c r="C429" s="438">
        <v>379.35</v>
      </c>
      <c r="D429" s="439">
        <v>375.01666666666665</v>
      </c>
      <c r="E429" s="439">
        <v>365.33333333333331</v>
      </c>
      <c r="F429" s="439">
        <v>351.31666666666666</v>
      </c>
      <c r="G429" s="439">
        <v>341.63333333333333</v>
      </c>
      <c r="H429" s="439">
        <v>389.0333333333333</v>
      </c>
      <c r="I429" s="439">
        <v>398.7166666666667</v>
      </c>
      <c r="J429" s="439">
        <v>412.73333333333329</v>
      </c>
      <c r="K429" s="438">
        <v>384.7</v>
      </c>
      <c r="L429" s="438">
        <v>361</v>
      </c>
      <c r="M429" s="438">
        <v>6.2062999999999997</v>
      </c>
    </row>
    <row r="430" spans="1:13">
      <c r="A430" s="245">
        <v>420</v>
      </c>
      <c r="B430" s="441" t="s">
        <v>491</v>
      </c>
      <c r="C430" s="438">
        <v>232</v>
      </c>
      <c r="D430" s="439">
        <v>229.18333333333331</v>
      </c>
      <c r="E430" s="439">
        <v>218.86666666666662</v>
      </c>
      <c r="F430" s="439">
        <v>205.73333333333332</v>
      </c>
      <c r="G430" s="439">
        <v>195.41666666666663</v>
      </c>
      <c r="H430" s="439">
        <v>242.31666666666661</v>
      </c>
      <c r="I430" s="439">
        <v>252.63333333333327</v>
      </c>
      <c r="J430" s="439">
        <v>265.76666666666659</v>
      </c>
      <c r="K430" s="438">
        <v>239.5</v>
      </c>
      <c r="L430" s="438">
        <v>216.05</v>
      </c>
      <c r="M430" s="438">
        <v>14.671530000000001</v>
      </c>
    </row>
    <row r="431" spans="1:13">
      <c r="A431" s="245">
        <v>421</v>
      </c>
      <c r="B431" s="441" t="s">
        <v>175</v>
      </c>
      <c r="C431" s="438">
        <v>668.5</v>
      </c>
      <c r="D431" s="439">
        <v>664.73333333333335</v>
      </c>
      <c r="E431" s="439">
        <v>656.4666666666667</v>
      </c>
      <c r="F431" s="439">
        <v>644.43333333333339</v>
      </c>
      <c r="G431" s="439">
        <v>636.16666666666674</v>
      </c>
      <c r="H431" s="439">
        <v>676.76666666666665</v>
      </c>
      <c r="I431" s="439">
        <v>685.0333333333333</v>
      </c>
      <c r="J431" s="439">
        <v>697.06666666666661</v>
      </c>
      <c r="K431" s="438">
        <v>673</v>
      </c>
      <c r="L431" s="438">
        <v>652.70000000000005</v>
      </c>
      <c r="M431" s="438">
        <v>41.587429999999998</v>
      </c>
    </row>
    <row r="432" spans="1:13">
      <c r="A432" s="245">
        <v>422</v>
      </c>
      <c r="B432" s="441" t="s">
        <v>176</v>
      </c>
      <c r="C432" s="438">
        <v>549.54999999999995</v>
      </c>
      <c r="D432" s="439">
        <v>538.68333333333328</v>
      </c>
      <c r="E432" s="439">
        <v>523.41666666666652</v>
      </c>
      <c r="F432" s="439">
        <v>497.28333333333319</v>
      </c>
      <c r="G432" s="439">
        <v>482.01666666666642</v>
      </c>
      <c r="H432" s="439">
        <v>564.81666666666661</v>
      </c>
      <c r="I432" s="439">
        <v>580.08333333333326</v>
      </c>
      <c r="J432" s="439">
        <v>606.2166666666667</v>
      </c>
      <c r="K432" s="438">
        <v>553.95000000000005</v>
      </c>
      <c r="L432" s="438">
        <v>512.54999999999995</v>
      </c>
      <c r="M432" s="438">
        <v>65.362179999999995</v>
      </c>
    </row>
    <row r="433" spans="1:13">
      <c r="A433" s="245">
        <v>423</v>
      </c>
      <c r="B433" s="441" t="s">
        <v>492</v>
      </c>
      <c r="C433" s="438">
        <v>2658.55</v>
      </c>
      <c r="D433" s="439">
        <v>2662.0000000000005</v>
      </c>
      <c r="E433" s="439">
        <v>2615.1000000000008</v>
      </c>
      <c r="F433" s="439">
        <v>2571.6500000000005</v>
      </c>
      <c r="G433" s="439">
        <v>2524.7500000000009</v>
      </c>
      <c r="H433" s="439">
        <v>2705.4500000000007</v>
      </c>
      <c r="I433" s="439">
        <v>2752.3500000000004</v>
      </c>
      <c r="J433" s="439">
        <v>2795.8000000000006</v>
      </c>
      <c r="K433" s="438">
        <v>2708.9</v>
      </c>
      <c r="L433" s="438">
        <v>2618.5500000000002</v>
      </c>
      <c r="M433" s="438">
        <v>3.7556699999999998</v>
      </c>
    </row>
    <row r="434" spans="1:13">
      <c r="A434" s="245">
        <v>424</v>
      </c>
      <c r="B434" s="441" t="s">
        <v>493</v>
      </c>
      <c r="C434" s="438">
        <v>807.4</v>
      </c>
      <c r="D434" s="439">
        <v>804.06666666666661</v>
      </c>
      <c r="E434" s="439">
        <v>780.58333333333326</v>
      </c>
      <c r="F434" s="439">
        <v>753.76666666666665</v>
      </c>
      <c r="G434" s="439">
        <v>730.2833333333333</v>
      </c>
      <c r="H434" s="439">
        <v>830.88333333333321</v>
      </c>
      <c r="I434" s="439">
        <v>854.36666666666656</v>
      </c>
      <c r="J434" s="439">
        <v>881.18333333333317</v>
      </c>
      <c r="K434" s="438">
        <v>827.55</v>
      </c>
      <c r="L434" s="438">
        <v>777.25</v>
      </c>
      <c r="M434" s="438">
        <v>3.16683</v>
      </c>
    </row>
    <row r="435" spans="1:13">
      <c r="A435" s="245">
        <v>425</v>
      </c>
      <c r="B435" s="441" t="s">
        <v>494</v>
      </c>
      <c r="C435" s="438">
        <v>289</v>
      </c>
      <c r="D435" s="439">
        <v>287.4666666666667</v>
      </c>
      <c r="E435" s="439">
        <v>281.98333333333341</v>
      </c>
      <c r="F435" s="439">
        <v>274.9666666666667</v>
      </c>
      <c r="G435" s="439">
        <v>269.48333333333341</v>
      </c>
      <c r="H435" s="439">
        <v>294.48333333333341</v>
      </c>
      <c r="I435" s="439">
        <v>299.96666666666675</v>
      </c>
      <c r="J435" s="439">
        <v>306.98333333333341</v>
      </c>
      <c r="K435" s="438">
        <v>292.95</v>
      </c>
      <c r="L435" s="438">
        <v>280.45</v>
      </c>
      <c r="M435" s="438">
        <v>3.7456900000000002</v>
      </c>
    </row>
    <row r="436" spans="1:13">
      <c r="A436" s="245">
        <v>426</v>
      </c>
      <c r="B436" s="441" t="s">
        <v>495</v>
      </c>
      <c r="C436" s="438">
        <v>278.64999999999998</v>
      </c>
      <c r="D436" s="439">
        <v>278.66666666666669</v>
      </c>
      <c r="E436" s="439">
        <v>267.98333333333335</v>
      </c>
      <c r="F436" s="439">
        <v>257.31666666666666</v>
      </c>
      <c r="G436" s="439">
        <v>246.63333333333333</v>
      </c>
      <c r="H436" s="439">
        <v>289.33333333333337</v>
      </c>
      <c r="I436" s="439">
        <v>300.01666666666665</v>
      </c>
      <c r="J436" s="439">
        <v>310.68333333333339</v>
      </c>
      <c r="K436" s="438">
        <v>289.35000000000002</v>
      </c>
      <c r="L436" s="438">
        <v>268</v>
      </c>
      <c r="M436" s="438">
        <v>6.2846099999999998</v>
      </c>
    </row>
    <row r="437" spans="1:13">
      <c r="A437" s="245">
        <v>427</v>
      </c>
      <c r="B437" s="441" t="s">
        <v>496</v>
      </c>
      <c r="C437" s="438">
        <v>2184.15</v>
      </c>
      <c r="D437" s="439">
        <v>2200.9</v>
      </c>
      <c r="E437" s="439">
        <v>2128.8000000000002</v>
      </c>
      <c r="F437" s="439">
        <v>2073.4500000000003</v>
      </c>
      <c r="G437" s="439">
        <v>2001.3500000000004</v>
      </c>
      <c r="H437" s="439">
        <v>2256.25</v>
      </c>
      <c r="I437" s="439">
        <v>2328.3499999999995</v>
      </c>
      <c r="J437" s="439">
        <v>2383.6999999999998</v>
      </c>
      <c r="K437" s="438">
        <v>2273</v>
      </c>
      <c r="L437" s="438">
        <v>2145.5500000000002</v>
      </c>
      <c r="M437" s="438">
        <v>2.4779499999999999</v>
      </c>
    </row>
    <row r="438" spans="1:13">
      <c r="A438" s="245">
        <v>428</v>
      </c>
      <c r="B438" s="441" t="s">
        <v>764</v>
      </c>
      <c r="C438" s="438">
        <v>730</v>
      </c>
      <c r="D438" s="439">
        <v>738</v>
      </c>
      <c r="E438" s="439">
        <v>716</v>
      </c>
      <c r="F438" s="439">
        <v>702</v>
      </c>
      <c r="G438" s="439">
        <v>680</v>
      </c>
      <c r="H438" s="439">
        <v>752</v>
      </c>
      <c r="I438" s="439">
        <v>774</v>
      </c>
      <c r="J438" s="439">
        <v>788</v>
      </c>
      <c r="K438" s="438">
        <v>760</v>
      </c>
      <c r="L438" s="438">
        <v>724</v>
      </c>
      <c r="M438" s="438">
        <v>0.47786000000000001</v>
      </c>
    </row>
    <row r="439" spans="1:13">
      <c r="A439" s="245">
        <v>429</v>
      </c>
      <c r="B439" s="441" t="s">
        <v>813</v>
      </c>
      <c r="C439" s="438">
        <v>479.6</v>
      </c>
      <c r="D439" s="439">
        <v>475.86666666666662</v>
      </c>
      <c r="E439" s="439">
        <v>464.73333333333323</v>
      </c>
      <c r="F439" s="439">
        <v>449.86666666666662</v>
      </c>
      <c r="G439" s="439">
        <v>438.73333333333323</v>
      </c>
      <c r="H439" s="439">
        <v>490.73333333333323</v>
      </c>
      <c r="I439" s="439">
        <v>501.86666666666656</v>
      </c>
      <c r="J439" s="439">
        <v>516.73333333333323</v>
      </c>
      <c r="K439" s="438">
        <v>487</v>
      </c>
      <c r="L439" s="438">
        <v>461</v>
      </c>
      <c r="M439" s="438">
        <v>4.1117900000000001</v>
      </c>
    </row>
    <row r="440" spans="1:13">
      <c r="A440" s="245">
        <v>430</v>
      </c>
      <c r="B440" s="441" t="s">
        <v>497</v>
      </c>
      <c r="C440" s="438">
        <v>7.5</v>
      </c>
      <c r="D440" s="439">
        <v>7.2833333333333341</v>
      </c>
      <c r="E440" s="439">
        <v>7.0666666666666682</v>
      </c>
      <c r="F440" s="439">
        <v>6.6333333333333337</v>
      </c>
      <c r="G440" s="439">
        <v>6.4166666666666679</v>
      </c>
      <c r="H440" s="439">
        <v>7.7166666666666686</v>
      </c>
      <c r="I440" s="439">
        <v>7.9333333333333353</v>
      </c>
      <c r="J440" s="439">
        <v>8.3666666666666689</v>
      </c>
      <c r="K440" s="438">
        <v>7.5</v>
      </c>
      <c r="L440" s="438">
        <v>6.85</v>
      </c>
      <c r="M440" s="438">
        <v>2736.5197800000001</v>
      </c>
    </row>
    <row r="441" spans="1:13">
      <c r="A441" s="245">
        <v>431</v>
      </c>
      <c r="B441" s="441" t="s">
        <v>498</v>
      </c>
      <c r="C441" s="438">
        <v>140.6</v>
      </c>
      <c r="D441" s="439">
        <v>139.29999999999998</v>
      </c>
      <c r="E441" s="439">
        <v>137.64999999999998</v>
      </c>
      <c r="F441" s="439">
        <v>134.69999999999999</v>
      </c>
      <c r="G441" s="439">
        <v>133.04999999999998</v>
      </c>
      <c r="H441" s="439">
        <v>142.24999999999997</v>
      </c>
      <c r="I441" s="439">
        <v>143.9</v>
      </c>
      <c r="J441" s="439">
        <v>146.84999999999997</v>
      </c>
      <c r="K441" s="438">
        <v>140.94999999999999</v>
      </c>
      <c r="L441" s="438">
        <v>136.35</v>
      </c>
      <c r="M441" s="438">
        <v>2.4402900000000001</v>
      </c>
    </row>
    <row r="442" spans="1:13">
      <c r="A442" s="245">
        <v>432</v>
      </c>
      <c r="B442" s="441" t="s">
        <v>765</v>
      </c>
      <c r="C442" s="438">
        <v>1664.3</v>
      </c>
      <c r="D442" s="439">
        <v>1651.45</v>
      </c>
      <c r="E442" s="439">
        <v>1622.9</v>
      </c>
      <c r="F442" s="439">
        <v>1581.5</v>
      </c>
      <c r="G442" s="439">
        <v>1552.95</v>
      </c>
      <c r="H442" s="439">
        <v>1692.8500000000001</v>
      </c>
      <c r="I442" s="439">
        <v>1721.3999999999999</v>
      </c>
      <c r="J442" s="439">
        <v>1762.8000000000002</v>
      </c>
      <c r="K442" s="438">
        <v>1680</v>
      </c>
      <c r="L442" s="438">
        <v>1610.05</v>
      </c>
      <c r="M442" s="438">
        <v>0.26204</v>
      </c>
    </row>
    <row r="443" spans="1:13">
      <c r="A443" s="245">
        <v>433</v>
      </c>
      <c r="B443" s="441" t="s">
        <v>499</v>
      </c>
      <c r="C443" s="438">
        <v>1071.45</v>
      </c>
      <c r="D443" s="439">
        <v>1081.7833333333335</v>
      </c>
      <c r="E443" s="439">
        <v>1053.7166666666672</v>
      </c>
      <c r="F443" s="439">
        <v>1035.9833333333336</v>
      </c>
      <c r="G443" s="439">
        <v>1007.9166666666672</v>
      </c>
      <c r="H443" s="439">
        <v>1099.5166666666671</v>
      </c>
      <c r="I443" s="439">
        <v>1127.5833333333333</v>
      </c>
      <c r="J443" s="439">
        <v>1145.3166666666671</v>
      </c>
      <c r="K443" s="438">
        <v>1109.8499999999999</v>
      </c>
      <c r="L443" s="438">
        <v>1064.05</v>
      </c>
      <c r="M443" s="438">
        <v>1.7159</v>
      </c>
    </row>
    <row r="444" spans="1:13">
      <c r="A444" s="245">
        <v>434</v>
      </c>
      <c r="B444" s="441" t="s">
        <v>275</v>
      </c>
      <c r="C444" s="438">
        <v>573.15</v>
      </c>
      <c r="D444" s="439">
        <v>574.30000000000007</v>
      </c>
      <c r="E444" s="439">
        <v>566.35000000000014</v>
      </c>
      <c r="F444" s="439">
        <v>559.55000000000007</v>
      </c>
      <c r="G444" s="439">
        <v>551.60000000000014</v>
      </c>
      <c r="H444" s="439">
        <v>581.10000000000014</v>
      </c>
      <c r="I444" s="439">
        <v>589.05000000000018</v>
      </c>
      <c r="J444" s="439">
        <v>595.85000000000014</v>
      </c>
      <c r="K444" s="438">
        <v>582.25</v>
      </c>
      <c r="L444" s="438">
        <v>567.5</v>
      </c>
      <c r="M444" s="438">
        <v>2.5637400000000001</v>
      </c>
    </row>
    <row r="445" spans="1:13">
      <c r="A445" s="245">
        <v>435</v>
      </c>
      <c r="B445" s="441" t="s">
        <v>500</v>
      </c>
      <c r="C445" s="438">
        <v>1445.8</v>
      </c>
      <c r="D445" s="439">
        <v>1445.2666666666667</v>
      </c>
      <c r="E445" s="439">
        <v>1400.5333333333333</v>
      </c>
      <c r="F445" s="439">
        <v>1355.2666666666667</v>
      </c>
      <c r="G445" s="439">
        <v>1310.5333333333333</v>
      </c>
      <c r="H445" s="439">
        <v>1490.5333333333333</v>
      </c>
      <c r="I445" s="439">
        <v>1535.2666666666664</v>
      </c>
      <c r="J445" s="439">
        <v>1580.5333333333333</v>
      </c>
      <c r="K445" s="438">
        <v>1490</v>
      </c>
      <c r="L445" s="438">
        <v>1400</v>
      </c>
      <c r="M445" s="438">
        <v>0.90969999999999995</v>
      </c>
    </row>
    <row r="446" spans="1:13">
      <c r="A446" s="245">
        <v>436</v>
      </c>
      <c r="B446" s="441" t="s">
        <v>501</v>
      </c>
      <c r="C446" s="438">
        <v>630.25</v>
      </c>
      <c r="D446" s="439">
        <v>608.86666666666667</v>
      </c>
      <c r="E446" s="439">
        <v>565.33333333333337</v>
      </c>
      <c r="F446" s="439">
        <v>500.41666666666674</v>
      </c>
      <c r="G446" s="439">
        <v>456.88333333333344</v>
      </c>
      <c r="H446" s="439">
        <v>673.7833333333333</v>
      </c>
      <c r="I446" s="439">
        <v>717.31666666666661</v>
      </c>
      <c r="J446" s="439">
        <v>782.23333333333323</v>
      </c>
      <c r="K446" s="438">
        <v>652.4</v>
      </c>
      <c r="L446" s="438">
        <v>543.95000000000005</v>
      </c>
      <c r="M446" s="438">
        <v>35.425890000000003</v>
      </c>
    </row>
    <row r="447" spans="1:13">
      <c r="A447" s="245">
        <v>437</v>
      </c>
      <c r="B447" s="441" t="s">
        <v>502</v>
      </c>
      <c r="C447" s="438">
        <v>8585.2999999999993</v>
      </c>
      <c r="D447" s="439">
        <v>8627.4499999999989</v>
      </c>
      <c r="E447" s="439">
        <v>8434.8499999999985</v>
      </c>
      <c r="F447" s="439">
        <v>8284.4</v>
      </c>
      <c r="G447" s="439">
        <v>8091.7999999999993</v>
      </c>
      <c r="H447" s="439">
        <v>8777.8999999999978</v>
      </c>
      <c r="I447" s="439">
        <v>8970.5</v>
      </c>
      <c r="J447" s="439">
        <v>9120.9499999999971</v>
      </c>
      <c r="K447" s="438">
        <v>8820.0499999999993</v>
      </c>
      <c r="L447" s="438">
        <v>8477</v>
      </c>
      <c r="M447" s="438">
        <v>0.12005</v>
      </c>
    </row>
    <row r="448" spans="1:13">
      <c r="A448" s="245">
        <v>438</v>
      </c>
      <c r="B448" s="441" t="s">
        <v>503</v>
      </c>
      <c r="C448" s="438">
        <v>306.3</v>
      </c>
      <c r="D448" s="439">
        <v>304.33333333333331</v>
      </c>
      <c r="E448" s="439">
        <v>297.21666666666664</v>
      </c>
      <c r="F448" s="439">
        <v>288.13333333333333</v>
      </c>
      <c r="G448" s="439">
        <v>281.01666666666665</v>
      </c>
      <c r="H448" s="439">
        <v>313.41666666666663</v>
      </c>
      <c r="I448" s="439">
        <v>320.5333333333333</v>
      </c>
      <c r="J448" s="439">
        <v>329.61666666666662</v>
      </c>
      <c r="K448" s="438">
        <v>311.45</v>
      </c>
      <c r="L448" s="438">
        <v>295.25</v>
      </c>
      <c r="M448" s="438">
        <v>1.46692</v>
      </c>
    </row>
    <row r="449" spans="1:13">
      <c r="A449" s="245">
        <v>439</v>
      </c>
      <c r="B449" s="441" t="s">
        <v>504</v>
      </c>
      <c r="C449" s="438">
        <v>42.5</v>
      </c>
      <c r="D449" s="439">
        <v>42.6</v>
      </c>
      <c r="E449" s="439">
        <v>40.450000000000003</v>
      </c>
      <c r="F449" s="439">
        <v>38.4</v>
      </c>
      <c r="G449" s="439">
        <v>36.25</v>
      </c>
      <c r="H449" s="439">
        <v>44.650000000000006</v>
      </c>
      <c r="I449" s="439">
        <v>46.8</v>
      </c>
      <c r="J449" s="439">
        <v>48.850000000000009</v>
      </c>
      <c r="K449" s="438">
        <v>44.75</v>
      </c>
      <c r="L449" s="438">
        <v>40.549999999999997</v>
      </c>
      <c r="M449" s="438">
        <v>184.02027000000001</v>
      </c>
    </row>
    <row r="450" spans="1:13">
      <c r="A450" s="245">
        <v>440</v>
      </c>
      <c r="B450" s="441" t="s">
        <v>188</v>
      </c>
      <c r="C450" s="438">
        <v>610.4</v>
      </c>
      <c r="D450" s="439">
        <v>606.1</v>
      </c>
      <c r="E450" s="439">
        <v>597.20000000000005</v>
      </c>
      <c r="F450" s="439">
        <v>584</v>
      </c>
      <c r="G450" s="439">
        <v>575.1</v>
      </c>
      <c r="H450" s="439">
        <v>619.30000000000007</v>
      </c>
      <c r="I450" s="439">
        <v>628.19999999999993</v>
      </c>
      <c r="J450" s="439">
        <v>641.40000000000009</v>
      </c>
      <c r="K450" s="438">
        <v>615</v>
      </c>
      <c r="L450" s="438">
        <v>592.9</v>
      </c>
      <c r="M450" s="438">
        <v>22.17548</v>
      </c>
    </row>
    <row r="451" spans="1:13">
      <c r="A451" s="245">
        <v>441</v>
      </c>
      <c r="B451" s="441" t="s">
        <v>767</v>
      </c>
      <c r="C451" s="438">
        <v>14781.05</v>
      </c>
      <c r="D451" s="439">
        <v>14841.516666666668</v>
      </c>
      <c r="E451" s="439">
        <v>14532.083333333336</v>
      </c>
      <c r="F451" s="439">
        <v>14283.116666666667</v>
      </c>
      <c r="G451" s="439">
        <v>13973.683333333334</v>
      </c>
      <c r="H451" s="439">
        <v>15090.483333333337</v>
      </c>
      <c r="I451" s="439">
        <v>15399.916666666668</v>
      </c>
      <c r="J451" s="439">
        <v>15648.883333333339</v>
      </c>
      <c r="K451" s="438">
        <v>15150.95</v>
      </c>
      <c r="L451" s="438">
        <v>14592.55</v>
      </c>
      <c r="M451" s="438">
        <v>1.6150000000000001E-2</v>
      </c>
    </row>
    <row r="452" spans="1:13">
      <c r="A452" s="245">
        <v>442</v>
      </c>
      <c r="B452" s="441" t="s">
        <v>177</v>
      </c>
      <c r="C452" s="438">
        <v>714.8</v>
      </c>
      <c r="D452" s="439">
        <v>714.66666666666663</v>
      </c>
      <c r="E452" s="439">
        <v>696.18333333333328</v>
      </c>
      <c r="F452" s="439">
        <v>677.56666666666661</v>
      </c>
      <c r="G452" s="439">
        <v>659.08333333333326</v>
      </c>
      <c r="H452" s="439">
        <v>733.2833333333333</v>
      </c>
      <c r="I452" s="439">
        <v>751.76666666666665</v>
      </c>
      <c r="J452" s="439">
        <v>770.38333333333333</v>
      </c>
      <c r="K452" s="438">
        <v>733.15</v>
      </c>
      <c r="L452" s="438">
        <v>696.05</v>
      </c>
      <c r="M452" s="438">
        <v>28.786829999999998</v>
      </c>
    </row>
    <row r="453" spans="1:13">
      <c r="A453" s="245">
        <v>443</v>
      </c>
      <c r="B453" s="441" t="s">
        <v>768</v>
      </c>
      <c r="C453" s="438">
        <v>175.15</v>
      </c>
      <c r="D453" s="439">
        <v>174.45000000000002</v>
      </c>
      <c r="E453" s="439">
        <v>168.70000000000005</v>
      </c>
      <c r="F453" s="439">
        <v>162.25000000000003</v>
      </c>
      <c r="G453" s="439">
        <v>156.50000000000006</v>
      </c>
      <c r="H453" s="439">
        <v>180.90000000000003</v>
      </c>
      <c r="I453" s="439">
        <v>186.64999999999998</v>
      </c>
      <c r="J453" s="439">
        <v>193.10000000000002</v>
      </c>
      <c r="K453" s="438">
        <v>180.2</v>
      </c>
      <c r="L453" s="438">
        <v>168</v>
      </c>
      <c r="M453" s="438">
        <v>25.8202</v>
      </c>
    </row>
    <row r="454" spans="1:13">
      <c r="A454" s="245">
        <v>444</v>
      </c>
      <c r="B454" s="441" t="s">
        <v>769</v>
      </c>
      <c r="C454" s="438">
        <v>1254.8</v>
      </c>
      <c r="D454" s="439">
        <v>1243.7833333333335</v>
      </c>
      <c r="E454" s="439">
        <v>1202.5666666666671</v>
      </c>
      <c r="F454" s="439">
        <v>1150.3333333333335</v>
      </c>
      <c r="G454" s="439">
        <v>1109.116666666667</v>
      </c>
      <c r="H454" s="439">
        <v>1296.0166666666671</v>
      </c>
      <c r="I454" s="439">
        <v>1337.2333333333338</v>
      </c>
      <c r="J454" s="439">
        <v>1389.4666666666672</v>
      </c>
      <c r="K454" s="438">
        <v>1285</v>
      </c>
      <c r="L454" s="438">
        <v>1191.55</v>
      </c>
      <c r="M454" s="438">
        <v>5.1246</v>
      </c>
    </row>
    <row r="455" spans="1:13">
      <c r="A455" s="245">
        <v>445</v>
      </c>
      <c r="B455" s="441" t="s">
        <v>183</v>
      </c>
      <c r="C455" s="438">
        <v>3297.3</v>
      </c>
      <c r="D455" s="439">
        <v>3310.1</v>
      </c>
      <c r="E455" s="439">
        <v>3262.2</v>
      </c>
      <c r="F455" s="439">
        <v>3227.1</v>
      </c>
      <c r="G455" s="439">
        <v>3179.2</v>
      </c>
      <c r="H455" s="439">
        <v>3345.2</v>
      </c>
      <c r="I455" s="439">
        <v>3393.1000000000004</v>
      </c>
      <c r="J455" s="439">
        <v>3428.2</v>
      </c>
      <c r="K455" s="438">
        <v>3358</v>
      </c>
      <c r="L455" s="438">
        <v>3275</v>
      </c>
      <c r="M455" s="438">
        <v>33.804310000000001</v>
      </c>
    </row>
    <row r="456" spans="1:13">
      <c r="A456" s="245">
        <v>446</v>
      </c>
      <c r="B456" s="441" t="s">
        <v>804</v>
      </c>
      <c r="C456" s="438">
        <v>739.8</v>
      </c>
      <c r="D456" s="439">
        <v>739.7833333333333</v>
      </c>
      <c r="E456" s="439">
        <v>732.11666666666656</v>
      </c>
      <c r="F456" s="439">
        <v>724.43333333333328</v>
      </c>
      <c r="G456" s="439">
        <v>716.76666666666654</v>
      </c>
      <c r="H456" s="439">
        <v>747.46666666666658</v>
      </c>
      <c r="I456" s="439">
        <v>755.13333333333333</v>
      </c>
      <c r="J456" s="439">
        <v>762.81666666666661</v>
      </c>
      <c r="K456" s="438">
        <v>747.45</v>
      </c>
      <c r="L456" s="438">
        <v>732.1</v>
      </c>
      <c r="M456" s="438">
        <v>37.629339999999999</v>
      </c>
    </row>
    <row r="457" spans="1:13">
      <c r="A457" s="245">
        <v>447</v>
      </c>
      <c r="B457" s="441" t="s">
        <v>178</v>
      </c>
      <c r="C457" s="438">
        <v>3639.95</v>
      </c>
      <c r="D457" s="439">
        <v>3671.6333333333332</v>
      </c>
      <c r="E457" s="439">
        <v>3553.3166666666666</v>
      </c>
      <c r="F457" s="439">
        <v>3466.6833333333334</v>
      </c>
      <c r="G457" s="439">
        <v>3348.3666666666668</v>
      </c>
      <c r="H457" s="439">
        <v>3758.2666666666664</v>
      </c>
      <c r="I457" s="439">
        <v>3876.583333333333</v>
      </c>
      <c r="J457" s="439">
        <v>3963.2166666666662</v>
      </c>
      <c r="K457" s="438">
        <v>3789.95</v>
      </c>
      <c r="L457" s="438">
        <v>3585</v>
      </c>
      <c r="M457" s="438">
        <v>1.8247</v>
      </c>
    </row>
    <row r="458" spans="1:13">
      <c r="A458" s="245">
        <v>448</v>
      </c>
      <c r="B458" s="441" t="s">
        <v>505</v>
      </c>
      <c r="C458" s="438">
        <v>1092.7</v>
      </c>
      <c r="D458" s="439">
        <v>1105.2</v>
      </c>
      <c r="E458" s="439">
        <v>1072.9000000000001</v>
      </c>
      <c r="F458" s="439">
        <v>1053.1000000000001</v>
      </c>
      <c r="G458" s="439">
        <v>1020.8000000000002</v>
      </c>
      <c r="H458" s="439">
        <v>1125</v>
      </c>
      <c r="I458" s="439">
        <v>1157.2999999999997</v>
      </c>
      <c r="J458" s="439">
        <v>1177.0999999999999</v>
      </c>
      <c r="K458" s="438">
        <v>1137.5</v>
      </c>
      <c r="L458" s="438">
        <v>1085.4000000000001</v>
      </c>
      <c r="M458" s="438">
        <v>0.74941000000000002</v>
      </c>
    </row>
    <row r="459" spans="1:13">
      <c r="A459" s="245">
        <v>449</v>
      </c>
      <c r="B459" s="441" t="s">
        <v>180</v>
      </c>
      <c r="C459" s="438">
        <v>154.94999999999999</v>
      </c>
      <c r="D459" s="439">
        <v>156</v>
      </c>
      <c r="E459" s="439">
        <v>149.94999999999999</v>
      </c>
      <c r="F459" s="439">
        <v>144.94999999999999</v>
      </c>
      <c r="G459" s="439">
        <v>138.89999999999998</v>
      </c>
      <c r="H459" s="439">
        <v>161</v>
      </c>
      <c r="I459" s="439">
        <v>167.05</v>
      </c>
      <c r="J459" s="439">
        <v>172.05</v>
      </c>
      <c r="K459" s="438">
        <v>162.05000000000001</v>
      </c>
      <c r="L459" s="438">
        <v>151</v>
      </c>
      <c r="M459" s="438">
        <v>43.462789999999998</v>
      </c>
    </row>
    <row r="460" spans="1:13">
      <c r="A460" s="245">
        <v>450</v>
      </c>
      <c r="B460" s="441" t="s">
        <v>179</v>
      </c>
      <c r="C460" s="438">
        <v>337.4</v>
      </c>
      <c r="D460" s="439">
        <v>337.76666666666665</v>
      </c>
      <c r="E460" s="439">
        <v>328.63333333333333</v>
      </c>
      <c r="F460" s="439">
        <v>319.86666666666667</v>
      </c>
      <c r="G460" s="439">
        <v>310.73333333333335</v>
      </c>
      <c r="H460" s="439">
        <v>346.5333333333333</v>
      </c>
      <c r="I460" s="439">
        <v>355.66666666666663</v>
      </c>
      <c r="J460" s="439">
        <v>364.43333333333328</v>
      </c>
      <c r="K460" s="438">
        <v>346.9</v>
      </c>
      <c r="L460" s="438">
        <v>329</v>
      </c>
      <c r="M460" s="438">
        <v>494.40514000000002</v>
      </c>
    </row>
    <row r="461" spans="1:13">
      <c r="A461" s="245">
        <v>451</v>
      </c>
      <c r="B461" s="441" t="s">
        <v>181</v>
      </c>
      <c r="C461" s="438">
        <v>121.45</v>
      </c>
      <c r="D461" s="439">
        <v>121.03333333333335</v>
      </c>
      <c r="E461" s="439">
        <v>117.36666666666669</v>
      </c>
      <c r="F461" s="439">
        <v>113.28333333333335</v>
      </c>
      <c r="G461" s="439">
        <v>109.61666666666669</v>
      </c>
      <c r="H461" s="439">
        <v>125.11666666666669</v>
      </c>
      <c r="I461" s="439">
        <v>128.78333333333336</v>
      </c>
      <c r="J461" s="439">
        <v>132.86666666666667</v>
      </c>
      <c r="K461" s="438">
        <v>124.7</v>
      </c>
      <c r="L461" s="438">
        <v>116.95</v>
      </c>
      <c r="M461" s="438">
        <v>739.72897999999998</v>
      </c>
    </row>
    <row r="462" spans="1:13">
      <c r="A462" s="245">
        <v>452</v>
      </c>
      <c r="B462" s="441" t="s">
        <v>770</v>
      </c>
      <c r="C462" s="438">
        <v>89.55</v>
      </c>
      <c r="D462" s="439">
        <v>89.399999999999991</v>
      </c>
      <c r="E462" s="439">
        <v>87.149999999999977</v>
      </c>
      <c r="F462" s="439">
        <v>84.749999999999986</v>
      </c>
      <c r="G462" s="439">
        <v>82.499999999999972</v>
      </c>
      <c r="H462" s="439">
        <v>91.799999999999983</v>
      </c>
      <c r="I462" s="439">
        <v>94.050000000000011</v>
      </c>
      <c r="J462" s="439">
        <v>96.449999999999989</v>
      </c>
      <c r="K462" s="438">
        <v>91.65</v>
      </c>
      <c r="L462" s="438">
        <v>87</v>
      </c>
      <c r="M462" s="438">
        <v>50.506309999999999</v>
      </c>
    </row>
    <row r="463" spans="1:13">
      <c r="A463" s="245">
        <v>453</v>
      </c>
      <c r="B463" s="441" t="s">
        <v>182</v>
      </c>
      <c r="C463" s="438">
        <v>1092.3</v>
      </c>
      <c r="D463" s="439">
        <v>1084.1499999999999</v>
      </c>
      <c r="E463" s="439">
        <v>1058.3999999999996</v>
      </c>
      <c r="F463" s="439">
        <v>1024.4999999999998</v>
      </c>
      <c r="G463" s="439">
        <v>998.74999999999955</v>
      </c>
      <c r="H463" s="439">
        <v>1118.0499999999997</v>
      </c>
      <c r="I463" s="439">
        <v>1143.8000000000002</v>
      </c>
      <c r="J463" s="439">
        <v>1177.6999999999998</v>
      </c>
      <c r="K463" s="438">
        <v>1109.9000000000001</v>
      </c>
      <c r="L463" s="438">
        <v>1050.25</v>
      </c>
      <c r="M463" s="438">
        <v>403.47077000000002</v>
      </c>
    </row>
    <row r="464" spans="1:13">
      <c r="A464" s="245">
        <v>454</v>
      </c>
      <c r="B464" s="441" t="s">
        <v>506</v>
      </c>
      <c r="C464" s="438">
        <v>3525.1</v>
      </c>
      <c r="D464" s="439">
        <v>3529.7000000000003</v>
      </c>
      <c r="E464" s="439">
        <v>3496.4000000000005</v>
      </c>
      <c r="F464" s="439">
        <v>3467.7000000000003</v>
      </c>
      <c r="G464" s="439">
        <v>3434.4000000000005</v>
      </c>
      <c r="H464" s="439">
        <v>3558.4000000000005</v>
      </c>
      <c r="I464" s="439">
        <v>3591.7000000000007</v>
      </c>
      <c r="J464" s="439">
        <v>3620.4000000000005</v>
      </c>
      <c r="K464" s="438">
        <v>3563</v>
      </c>
      <c r="L464" s="438">
        <v>3501</v>
      </c>
      <c r="M464" s="438">
        <v>0.1079</v>
      </c>
    </row>
    <row r="465" spans="1:13">
      <c r="A465" s="245">
        <v>455</v>
      </c>
      <c r="B465" s="441" t="s">
        <v>184</v>
      </c>
      <c r="C465" s="438">
        <v>1070.7</v>
      </c>
      <c r="D465" s="439">
        <v>1072.4333333333334</v>
      </c>
      <c r="E465" s="439">
        <v>1053.2666666666669</v>
      </c>
      <c r="F465" s="439">
        <v>1035.8333333333335</v>
      </c>
      <c r="G465" s="439">
        <v>1016.666666666667</v>
      </c>
      <c r="H465" s="439">
        <v>1089.8666666666668</v>
      </c>
      <c r="I465" s="439">
        <v>1109.0333333333333</v>
      </c>
      <c r="J465" s="439">
        <v>1126.4666666666667</v>
      </c>
      <c r="K465" s="438">
        <v>1091.5999999999999</v>
      </c>
      <c r="L465" s="438">
        <v>1055</v>
      </c>
      <c r="M465" s="438">
        <v>43.963979999999999</v>
      </c>
    </row>
    <row r="466" spans="1:13">
      <c r="A466" s="245">
        <v>456</v>
      </c>
      <c r="B466" s="441" t="s">
        <v>276</v>
      </c>
      <c r="C466" s="438">
        <v>173.5</v>
      </c>
      <c r="D466" s="439">
        <v>172.25</v>
      </c>
      <c r="E466" s="439">
        <v>167.6</v>
      </c>
      <c r="F466" s="439">
        <v>161.69999999999999</v>
      </c>
      <c r="G466" s="439">
        <v>157.04999999999998</v>
      </c>
      <c r="H466" s="439">
        <v>178.15</v>
      </c>
      <c r="I466" s="439">
        <v>182.79999999999998</v>
      </c>
      <c r="J466" s="439">
        <v>188.70000000000002</v>
      </c>
      <c r="K466" s="438">
        <v>176.9</v>
      </c>
      <c r="L466" s="438">
        <v>166.35</v>
      </c>
      <c r="M466" s="438">
        <v>12.892770000000001</v>
      </c>
    </row>
    <row r="467" spans="1:13">
      <c r="A467" s="245">
        <v>457</v>
      </c>
      <c r="B467" s="441" t="s">
        <v>164</v>
      </c>
      <c r="C467" s="438">
        <v>1021.2</v>
      </c>
      <c r="D467" s="439">
        <v>1021.2333333333332</v>
      </c>
      <c r="E467" s="439">
        <v>998.46666666666647</v>
      </c>
      <c r="F467" s="439">
        <v>975.73333333333323</v>
      </c>
      <c r="G467" s="439">
        <v>952.96666666666647</v>
      </c>
      <c r="H467" s="439">
        <v>1043.9666666666665</v>
      </c>
      <c r="I467" s="439">
        <v>1066.7333333333331</v>
      </c>
      <c r="J467" s="439">
        <v>1089.4666666666665</v>
      </c>
      <c r="K467" s="438">
        <v>1044</v>
      </c>
      <c r="L467" s="438">
        <v>998.5</v>
      </c>
      <c r="M467" s="438">
        <v>7.2928199999999999</v>
      </c>
    </row>
    <row r="468" spans="1:13">
      <c r="A468" s="245">
        <v>458</v>
      </c>
      <c r="B468" s="441" t="s">
        <v>507</v>
      </c>
      <c r="C468" s="438">
        <v>1419.2</v>
      </c>
      <c r="D468" s="439">
        <v>1410.7333333333333</v>
      </c>
      <c r="E468" s="439">
        <v>1378.4666666666667</v>
      </c>
      <c r="F468" s="439">
        <v>1337.7333333333333</v>
      </c>
      <c r="G468" s="439">
        <v>1305.4666666666667</v>
      </c>
      <c r="H468" s="439">
        <v>1451.4666666666667</v>
      </c>
      <c r="I468" s="439">
        <v>1483.7333333333336</v>
      </c>
      <c r="J468" s="439">
        <v>1524.4666666666667</v>
      </c>
      <c r="K468" s="438">
        <v>1443</v>
      </c>
      <c r="L468" s="438">
        <v>1370</v>
      </c>
      <c r="M468" s="438">
        <v>0.56086999999999998</v>
      </c>
    </row>
    <row r="469" spans="1:13">
      <c r="A469" s="245">
        <v>459</v>
      </c>
      <c r="B469" s="441" t="s">
        <v>508</v>
      </c>
      <c r="C469" s="438">
        <v>1287.8</v>
      </c>
      <c r="D469" s="439">
        <v>1297.6000000000001</v>
      </c>
      <c r="E469" s="439">
        <v>1261.2000000000003</v>
      </c>
      <c r="F469" s="439">
        <v>1234.6000000000001</v>
      </c>
      <c r="G469" s="439">
        <v>1198.2000000000003</v>
      </c>
      <c r="H469" s="439">
        <v>1324.2000000000003</v>
      </c>
      <c r="I469" s="439">
        <v>1360.6000000000004</v>
      </c>
      <c r="J469" s="439">
        <v>1387.2000000000003</v>
      </c>
      <c r="K469" s="438">
        <v>1334</v>
      </c>
      <c r="L469" s="438">
        <v>1271</v>
      </c>
      <c r="M469" s="438">
        <v>8.7799200000000006</v>
      </c>
    </row>
    <row r="470" spans="1:13">
      <c r="A470" s="245">
        <v>460</v>
      </c>
      <c r="B470" s="441" t="s">
        <v>509</v>
      </c>
      <c r="C470" s="438">
        <v>1383.55</v>
      </c>
      <c r="D470" s="439">
        <v>1368.6499999999999</v>
      </c>
      <c r="E470" s="439">
        <v>1339.8999999999996</v>
      </c>
      <c r="F470" s="439">
        <v>1296.2499999999998</v>
      </c>
      <c r="G470" s="439">
        <v>1267.4999999999995</v>
      </c>
      <c r="H470" s="439">
        <v>1412.2999999999997</v>
      </c>
      <c r="I470" s="439">
        <v>1441.0500000000002</v>
      </c>
      <c r="J470" s="439">
        <v>1484.6999999999998</v>
      </c>
      <c r="K470" s="438">
        <v>1397.4</v>
      </c>
      <c r="L470" s="438">
        <v>1325</v>
      </c>
      <c r="M470" s="438">
        <v>0.73895</v>
      </c>
    </row>
    <row r="471" spans="1:13">
      <c r="A471" s="245">
        <v>461</v>
      </c>
      <c r="B471" s="441" t="s">
        <v>185</v>
      </c>
      <c r="C471" s="438">
        <v>1711.3</v>
      </c>
      <c r="D471" s="439">
        <v>1707.4333333333334</v>
      </c>
      <c r="E471" s="439">
        <v>1689.8666666666668</v>
      </c>
      <c r="F471" s="439">
        <v>1668.4333333333334</v>
      </c>
      <c r="G471" s="439">
        <v>1650.8666666666668</v>
      </c>
      <c r="H471" s="439">
        <v>1728.8666666666668</v>
      </c>
      <c r="I471" s="439">
        <v>1746.4333333333334</v>
      </c>
      <c r="J471" s="439">
        <v>1767.8666666666668</v>
      </c>
      <c r="K471" s="438">
        <v>1725</v>
      </c>
      <c r="L471" s="438">
        <v>1686</v>
      </c>
      <c r="M471" s="438">
        <v>20.18319</v>
      </c>
    </row>
    <row r="472" spans="1:13">
      <c r="A472" s="245">
        <v>462</v>
      </c>
      <c r="B472" s="441" t="s">
        <v>186</v>
      </c>
      <c r="C472" s="438">
        <v>2897.7</v>
      </c>
      <c r="D472" s="439">
        <v>2906.5333333333333</v>
      </c>
      <c r="E472" s="439">
        <v>2853.1666666666665</v>
      </c>
      <c r="F472" s="439">
        <v>2808.6333333333332</v>
      </c>
      <c r="G472" s="439">
        <v>2755.2666666666664</v>
      </c>
      <c r="H472" s="439">
        <v>2951.0666666666666</v>
      </c>
      <c r="I472" s="439">
        <v>3004.4333333333334</v>
      </c>
      <c r="J472" s="439">
        <v>3048.9666666666667</v>
      </c>
      <c r="K472" s="438">
        <v>2959.9</v>
      </c>
      <c r="L472" s="438">
        <v>2862</v>
      </c>
      <c r="M472" s="438">
        <v>2.0055700000000001</v>
      </c>
    </row>
    <row r="473" spans="1:13">
      <c r="A473" s="245">
        <v>463</v>
      </c>
      <c r="B473" s="441" t="s">
        <v>187</v>
      </c>
      <c r="C473" s="438">
        <v>455.35</v>
      </c>
      <c r="D473" s="439">
        <v>452.59999999999997</v>
      </c>
      <c r="E473" s="439">
        <v>442.19999999999993</v>
      </c>
      <c r="F473" s="439">
        <v>429.04999999999995</v>
      </c>
      <c r="G473" s="439">
        <v>418.64999999999992</v>
      </c>
      <c r="H473" s="439">
        <v>465.74999999999994</v>
      </c>
      <c r="I473" s="439">
        <v>476.14999999999992</v>
      </c>
      <c r="J473" s="439">
        <v>489.29999999999995</v>
      </c>
      <c r="K473" s="438">
        <v>463</v>
      </c>
      <c r="L473" s="438">
        <v>439.45</v>
      </c>
      <c r="M473" s="438">
        <v>21.987169999999999</v>
      </c>
    </row>
    <row r="474" spans="1:13">
      <c r="A474" s="245">
        <v>464</v>
      </c>
      <c r="B474" s="441" t="s">
        <v>510</v>
      </c>
      <c r="C474" s="438">
        <v>849.2</v>
      </c>
      <c r="D474" s="439">
        <v>851.43333333333339</v>
      </c>
      <c r="E474" s="439">
        <v>837.96666666666681</v>
      </c>
      <c r="F474" s="439">
        <v>826.73333333333346</v>
      </c>
      <c r="G474" s="439">
        <v>813.26666666666688</v>
      </c>
      <c r="H474" s="439">
        <v>862.66666666666674</v>
      </c>
      <c r="I474" s="439">
        <v>876.13333333333344</v>
      </c>
      <c r="J474" s="439">
        <v>887.36666666666667</v>
      </c>
      <c r="K474" s="438">
        <v>864.9</v>
      </c>
      <c r="L474" s="438">
        <v>840.2</v>
      </c>
      <c r="M474" s="438">
        <v>10.058310000000001</v>
      </c>
    </row>
    <row r="475" spans="1:13">
      <c r="A475" s="245">
        <v>465</v>
      </c>
      <c r="B475" s="441" t="s">
        <v>511</v>
      </c>
      <c r="C475" s="438">
        <v>16.5</v>
      </c>
      <c r="D475" s="439">
        <v>16.45</v>
      </c>
      <c r="E475" s="439">
        <v>16</v>
      </c>
      <c r="F475" s="439">
        <v>15.5</v>
      </c>
      <c r="G475" s="439">
        <v>15.05</v>
      </c>
      <c r="H475" s="439">
        <v>16.95</v>
      </c>
      <c r="I475" s="439">
        <v>17.399999999999995</v>
      </c>
      <c r="J475" s="439">
        <v>17.899999999999999</v>
      </c>
      <c r="K475" s="438">
        <v>16.899999999999999</v>
      </c>
      <c r="L475" s="438">
        <v>15.95</v>
      </c>
      <c r="M475" s="438">
        <v>186.56909999999999</v>
      </c>
    </row>
    <row r="476" spans="1:13">
      <c r="A476" s="245">
        <v>466</v>
      </c>
      <c r="B476" s="441" t="s">
        <v>512</v>
      </c>
      <c r="C476" s="438">
        <v>1192.05</v>
      </c>
      <c r="D476" s="439">
        <v>1225.7</v>
      </c>
      <c r="E476" s="439">
        <v>1146.4000000000001</v>
      </c>
      <c r="F476" s="439">
        <v>1100.75</v>
      </c>
      <c r="G476" s="439">
        <v>1021.45</v>
      </c>
      <c r="H476" s="439">
        <v>1271.3500000000001</v>
      </c>
      <c r="I476" s="439">
        <v>1350.6499999999999</v>
      </c>
      <c r="J476" s="439">
        <v>1396.3000000000002</v>
      </c>
      <c r="K476" s="438">
        <v>1305</v>
      </c>
      <c r="L476" s="438">
        <v>1180.05</v>
      </c>
      <c r="M476" s="438">
        <v>4.34171</v>
      </c>
    </row>
    <row r="477" spans="1:13">
      <c r="A477" s="245">
        <v>467</v>
      </c>
      <c r="B477" s="441" t="s">
        <v>513</v>
      </c>
      <c r="C477" s="438">
        <v>13.65</v>
      </c>
      <c r="D477" s="439">
        <v>13.65</v>
      </c>
      <c r="E477" s="439">
        <v>13.200000000000001</v>
      </c>
      <c r="F477" s="439">
        <v>12.75</v>
      </c>
      <c r="G477" s="439">
        <v>12.3</v>
      </c>
      <c r="H477" s="439">
        <v>14.100000000000001</v>
      </c>
      <c r="I477" s="439">
        <v>14.55</v>
      </c>
      <c r="J477" s="439">
        <v>15.000000000000002</v>
      </c>
      <c r="K477" s="438">
        <v>14.1</v>
      </c>
      <c r="L477" s="438">
        <v>13.2</v>
      </c>
      <c r="M477" s="438">
        <v>100.32516</v>
      </c>
    </row>
    <row r="478" spans="1:13">
      <c r="A478" s="245">
        <v>468</v>
      </c>
      <c r="B478" s="441" t="s">
        <v>514</v>
      </c>
      <c r="C478" s="438">
        <v>465.05</v>
      </c>
      <c r="D478" s="439">
        <v>463.55</v>
      </c>
      <c r="E478" s="439">
        <v>451.5</v>
      </c>
      <c r="F478" s="439">
        <v>437.95</v>
      </c>
      <c r="G478" s="439">
        <v>425.9</v>
      </c>
      <c r="H478" s="439">
        <v>477.1</v>
      </c>
      <c r="I478" s="439">
        <v>489.15000000000009</v>
      </c>
      <c r="J478" s="439">
        <v>502.70000000000005</v>
      </c>
      <c r="K478" s="438">
        <v>475.6</v>
      </c>
      <c r="L478" s="438">
        <v>450</v>
      </c>
      <c r="M478" s="438">
        <v>1.0469299999999999</v>
      </c>
    </row>
    <row r="479" spans="1:13">
      <c r="A479" s="245">
        <v>469</v>
      </c>
      <c r="B479" s="441" t="s">
        <v>193</v>
      </c>
      <c r="C479" s="438">
        <v>808</v>
      </c>
      <c r="D479" s="439">
        <v>812.69999999999993</v>
      </c>
      <c r="E479" s="439">
        <v>786.14999999999986</v>
      </c>
      <c r="F479" s="439">
        <v>764.3</v>
      </c>
      <c r="G479" s="439">
        <v>737.74999999999989</v>
      </c>
      <c r="H479" s="439">
        <v>834.54999999999984</v>
      </c>
      <c r="I479" s="439">
        <v>861.0999999999998</v>
      </c>
      <c r="J479" s="439">
        <v>882.94999999999982</v>
      </c>
      <c r="K479" s="438">
        <v>839.25</v>
      </c>
      <c r="L479" s="438">
        <v>790.85</v>
      </c>
      <c r="M479" s="438">
        <v>81.457719999999995</v>
      </c>
    </row>
    <row r="480" spans="1:13">
      <c r="A480" s="245">
        <v>470</v>
      </c>
      <c r="B480" s="441" t="s">
        <v>190</v>
      </c>
      <c r="C480" s="438">
        <v>210.5</v>
      </c>
      <c r="D480" s="439">
        <v>210.46666666666667</v>
      </c>
      <c r="E480" s="439">
        <v>206.03333333333333</v>
      </c>
      <c r="F480" s="439">
        <v>201.56666666666666</v>
      </c>
      <c r="G480" s="439">
        <v>197.13333333333333</v>
      </c>
      <c r="H480" s="439">
        <v>214.93333333333334</v>
      </c>
      <c r="I480" s="439">
        <v>219.36666666666667</v>
      </c>
      <c r="J480" s="439">
        <v>223.83333333333334</v>
      </c>
      <c r="K480" s="438">
        <v>214.9</v>
      </c>
      <c r="L480" s="438">
        <v>206</v>
      </c>
      <c r="M480" s="438">
        <v>4.0671999999999997</v>
      </c>
    </row>
    <row r="481" spans="1:13">
      <c r="A481" s="245">
        <v>471</v>
      </c>
      <c r="B481" s="441" t="s">
        <v>784</v>
      </c>
      <c r="C481" s="438">
        <v>30.8</v>
      </c>
      <c r="D481" s="439">
        <v>31.066666666666666</v>
      </c>
      <c r="E481" s="439">
        <v>29.93333333333333</v>
      </c>
      <c r="F481" s="439">
        <v>29.066666666666663</v>
      </c>
      <c r="G481" s="439">
        <v>27.933333333333326</v>
      </c>
      <c r="H481" s="439">
        <v>31.933333333333334</v>
      </c>
      <c r="I481" s="439">
        <v>33.066666666666663</v>
      </c>
      <c r="J481" s="439">
        <v>33.933333333333337</v>
      </c>
      <c r="K481" s="438">
        <v>32.200000000000003</v>
      </c>
      <c r="L481" s="438">
        <v>30.2</v>
      </c>
      <c r="M481" s="438">
        <v>52.774790000000003</v>
      </c>
    </row>
    <row r="482" spans="1:13">
      <c r="A482" s="245">
        <v>472</v>
      </c>
      <c r="B482" s="441" t="s">
        <v>191</v>
      </c>
      <c r="C482" s="438">
        <v>6693.9</v>
      </c>
      <c r="D482" s="439">
        <v>6668.3999999999987</v>
      </c>
      <c r="E482" s="439">
        <v>6608.8499999999976</v>
      </c>
      <c r="F482" s="439">
        <v>6523.7999999999993</v>
      </c>
      <c r="G482" s="439">
        <v>6464.2499999999982</v>
      </c>
      <c r="H482" s="439">
        <v>6753.4499999999971</v>
      </c>
      <c r="I482" s="439">
        <v>6812.9999999999982</v>
      </c>
      <c r="J482" s="439">
        <v>6898.0499999999965</v>
      </c>
      <c r="K482" s="438">
        <v>6727.95</v>
      </c>
      <c r="L482" s="438">
        <v>6583.35</v>
      </c>
      <c r="M482" s="438">
        <v>3.6732900000000002</v>
      </c>
    </row>
    <row r="483" spans="1:13">
      <c r="A483" s="245">
        <v>473</v>
      </c>
      <c r="B483" s="441" t="s">
        <v>192</v>
      </c>
      <c r="C483" s="438">
        <v>37.799999999999997</v>
      </c>
      <c r="D483" s="439">
        <v>37.533333333333331</v>
      </c>
      <c r="E483" s="439">
        <v>36.36666666666666</v>
      </c>
      <c r="F483" s="439">
        <v>34.93333333333333</v>
      </c>
      <c r="G483" s="439">
        <v>33.766666666666659</v>
      </c>
      <c r="H483" s="439">
        <v>38.966666666666661</v>
      </c>
      <c r="I483" s="439">
        <v>40.133333333333333</v>
      </c>
      <c r="J483" s="439">
        <v>41.566666666666663</v>
      </c>
      <c r="K483" s="438">
        <v>38.700000000000003</v>
      </c>
      <c r="L483" s="438">
        <v>36.1</v>
      </c>
      <c r="M483" s="438">
        <v>480.4889</v>
      </c>
    </row>
    <row r="484" spans="1:13">
      <c r="A484" s="245">
        <v>474</v>
      </c>
      <c r="B484" s="441" t="s">
        <v>189</v>
      </c>
      <c r="C484" s="438">
        <v>1366.75</v>
      </c>
      <c r="D484" s="439">
        <v>1371.0333333333335</v>
      </c>
      <c r="E484" s="439">
        <v>1332.7666666666671</v>
      </c>
      <c r="F484" s="439">
        <v>1298.7833333333335</v>
      </c>
      <c r="G484" s="439">
        <v>1260.5166666666671</v>
      </c>
      <c r="H484" s="439">
        <v>1405.0166666666671</v>
      </c>
      <c r="I484" s="439">
        <v>1443.2833333333335</v>
      </c>
      <c r="J484" s="439">
        <v>1477.2666666666671</v>
      </c>
      <c r="K484" s="438">
        <v>1409.3</v>
      </c>
      <c r="L484" s="438">
        <v>1337.05</v>
      </c>
      <c r="M484" s="438">
        <v>8.7991600000000005</v>
      </c>
    </row>
    <row r="485" spans="1:13">
      <c r="A485" s="245">
        <v>475</v>
      </c>
      <c r="B485" s="441" t="s">
        <v>141</v>
      </c>
      <c r="C485" s="438">
        <v>672.75</v>
      </c>
      <c r="D485" s="439">
        <v>664.85</v>
      </c>
      <c r="E485" s="439">
        <v>650.70000000000005</v>
      </c>
      <c r="F485" s="439">
        <v>628.65</v>
      </c>
      <c r="G485" s="439">
        <v>614.5</v>
      </c>
      <c r="H485" s="439">
        <v>686.90000000000009</v>
      </c>
      <c r="I485" s="439">
        <v>701.05</v>
      </c>
      <c r="J485" s="439">
        <v>723.10000000000014</v>
      </c>
      <c r="K485" s="438">
        <v>679</v>
      </c>
      <c r="L485" s="438">
        <v>642.79999999999995</v>
      </c>
      <c r="M485" s="438">
        <v>34.129899999999999</v>
      </c>
    </row>
    <row r="486" spans="1:13">
      <c r="A486" s="245">
        <v>476</v>
      </c>
      <c r="B486" s="441" t="s">
        <v>277</v>
      </c>
      <c r="C486" s="438">
        <v>264.55</v>
      </c>
      <c r="D486" s="439">
        <v>260.84999999999997</v>
      </c>
      <c r="E486" s="439">
        <v>254.94999999999993</v>
      </c>
      <c r="F486" s="439">
        <v>245.34999999999997</v>
      </c>
      <c r="G486" s="439">
        <v>239.44999999999993</v>
      </c>
      <c r="H486" s="439">
        <v>270.44999999999993</v>
      </c>
      <c r="I486" s="439">
        <v>276.34999999999991</v>
      </c>
      <c r="J486" s="439">
        <v>285.94999999999993</v>
      </c>
      <c r="K486" s="438">
        <v>266.75</v>
      </c>
      <c r="L486" s="438">
        <v>251.25</v>
      </c>
      <c r="M486" s="438">
        <v>14.43468</v>
      </c>
    </row>
    <row r="487" spans="1:13">
      <c r="A487" s="245">
        <v>477</v>
      </c>
      <c r="B487" s="441" t="s">
        <v>515</v>
      </c>
      <c r="C487" s="438">
        <v>2800.05</v>
      </c>
      <c r="D487" s="439">
        <v>2799.0499999999997</v>
      </c>
      <c r="E487" s="439">
        <v>2772.0999999999995</v>
      </c>
      <c r="F487" s="439">
        <v>2744.1499999999996</v>
      </c>
      <c r="G487" s="439">
        <v>2717.1999999999994</v>
      </c>
      <c r="H487" s="439">
        <v>2826.9999999999995</v>
      </c>
      <c r="I487" s="439">
        <v>2853.9499999999994</v>
      </c>
      <c r="J487" s="439">
        <v>2881.8999999999996</v>
      </c>
      <c r="K487" s="438">
        <v>2826</v>
      </c>
      <c r="L487" s="438">
        <v>2771.1</v>
      </c>
      <c r="M487" s="438">
        <v>0.65598999999999996</v>
      </c>
    </row>
    <row r="488" spans="1:13">
      <c r="A488" s="245">
        <v>478</v>
      </c>
      <c r="B488" s="441" t="s">
        <v>516</v>
      </c>
      <c r="C488" s="438">
        <v>389.45</v>
      </c>
      <c r="D488" s="439">
        <v>391.90000000000003</v>
      </c>
      <c r="E488" s="439">
        <v>378.60000000000008</v>
      </c>
      <c r="F488" s="439">
        <v>367.75000000000006</v>
      </c>
      <c r="G488" s="439">
        <v>354.4500000000001</v>
      </c>
      <c r="H488" s="439">
        <v>402.75000000000006</v>
      </c>
      <c r="I488" s="439">
        <v>416.05</v>
      </c>
      <c r="J488" s="439">
        <v>426.90000000000003</v>
      </c>
      <c r="K488" s="438">
        <v>405.2</v>
      </c>
      <c r="L488" s="438">
        <v>381.05</v>
      </c>
      <c r="M488" s="438">
        <v>3.6044700000000001</v>
      </c>
    </row>
    <row r="489" spans="1:13">
      <c r="A489" s="245">
        <v>479</v>
      </c>
      <c r="B489" s="441" t="s">
        <v>517</v>
      </c>
      <c r="C489" s="438">
        <v>274.45</v>
      </c>
      <c r="D489" s="439">
        <v>279.0333333333333</v>
      </c>
      <c r="E489" s="439">
        <v>267.61666666666662</v>
      </c>
      <c r="F489" s="439">
        <v>260.7833333333333</v>
      </c>
      <c r="G489" s="439">
        <v>249.36666666666662</v>
      </c>
      <c r="H489" s="439">
        <v>285.86666666666662</v>
      </c>
      <c r="I489" s="439">
        <v>297.28333333333336</v>
      </c>
      <c r="J489" s="439">
        <v>304.11666666666662</v>
      </c>
      <c r="K489" s="438">
        <v>290.45</v>
      </c>
      <c r="L489" s="438">
        <v>272.2</v>
      </c>
      <c r="M489" s="438">
        <v>4.1319100000000004</v>
      </c>
    </row>
    <row r="490" spans="1:13">
      <c r="A490" s="245">
        <v>480</v>
      </c>
      <c r="B490" s="441" t="s">
        <v>518</v>
      </c>
      <c r="C490" s="438">
        <v>3492</v>
      </c>
      <c r="D490" s="439">
        <v>3493.15</v>
      </c>
      <c r="E490" s="439">
        <v>3418.8</v>
      </c>
      <c r="F490" s="439">
        <v>3345.6</v>
      </c>
      <c r="G490" s="439">
        <v>3271.25</v>
      </c>
      <c r="H490" s="439">
        <v>3566.3500000000004</v>
      </c>
      <c r="I490" s="439">
        <v>3640.7</v>
      </c>
      <c r="J490" s="439">
        <v>3713.9000000000005</v>
      </c>
      <c r="K490" s="438">
        <v>3567.5</v>
      </c>
      <c r="L490" s="438">
        <v>3419.95</v>
      </c>
      <c r="M490" s="438">
        <v>0.35696</v>
      </c>
    </row>
    <row r="491" spans="1:13">
      <c r="A491" s="245">
        <v>481</v>
      </c>
      <c r="B491" s="441" t="s">
        <v>519</v>
      </c>
      <c r="C491" s="438">
        <v>799.55</v>
      </c>
      <c r="D491" s="439">
        <v>798.35</v>
      </c>
      <c r="E491" s="439">
        <v>782.7</v>
      </c>
      <c r="F491" s="439">
        <v>765.85</v>
      </c>
      <c r="G491" s="439">
        <v>750.2</v>
      </c>
      <c r="H491" s="439">
        <v>815.2</v>
      </c>
      <c r="I491" s="439">
        <v>830.84999999999991</v>
      </c>
      <c r="J491" s="439">
        <v>847.7</v>
      </c>
      <c r="K491" s="438">
        <v>814</v>
      </c>
      <c r="L491" s="438">
        <v>781.5</v>
      </c>
      <c r="M491" s="438">
        <v>2.34327</v>
      </c>
    </row>
    <row r="492" spans="1:13">
      <c r="A492" s="245">
        <v>482</v>
      </c>
      <c r="B492" s="441" t="s">
        <v>520</v>
      </c>
      <c r="C492" s="438">
        <v>47.8</v>
      </c>
      <c r="D492" s="439">
        <v>47.18333333333333</v>
      </c>
      <c r="E492" s="439">
        <v>45.716666666666661</v>
      </c>
      <c r="F492" s="439">
        <v>43.633333333333333</v>
      </c>
      <c r="G492" s="439">
        <v>42.166666666666664</v>
      </c>
      <c r="H492" s="439">
        <v>49.266666666666659</v>
      </c>
      <c r="I492" s="439">
        <v>50.733333333333327</v>
      </c>
      <c r="J492" s="439">
        <v>52.816666666666656</v>
      </c>
      <c r="K492" s="438">
        <v>48.65</v>
      </c>
      <c r="L492" s="438">
        <v>45.1</v>
      </c>
      <c r="M492" s="438">
        <v>48.04045</v>
      </c>
    </row>
    <row r="493" spans="1:13">
      <c r="A493" s="245">
        <v>483</v>
      </c>
      <c r="B493" s="441" t="s">
        <v>521</v>
      </c>
      <c r="C493" s="438">
        <v>1364.85</v>
      </c>
      <c r="D493" s="439">
        <v>1382.6166666666668</v>
      </c>
      <c r="E493" s="439">
        <v>1330.2333333333336</v>
      </c>
      <c r="F493" s="439">
        <v>1295.6166666666668</v>
      </c>
      <c r="G493" s="439">
        <v>1243.2333333333336</v>
      </c>
      <c r="H493" s="439">
        <v>1417.2333333333336</v>
      </c>
      <c r="I493" s="439">
        <v>1469.6166666666668</v>
      </c>
      <c r="J493" s="439">
        <v>1504.2333333333336</v>
      </c>
      <c r="K493" s="438">
        <v>1435</v>
      </c>
      <c r="L493" s="438">
        <v>1348</v>
      </c>
      <c r="M493" s="438">
        <v>1.7232499999999999</v>
      </c>
    </row>
    <row r="494" spans="1:13">
      <c r="A494" s="245">
        <v>484</v>
      </c>
      <c r="B494" s="441" t="s">
        <v>278</v>
      </c>
      <c r="C494" s="438">
        <v>374.15</v>
      </c>
      <c r="D494" s="439">
        <v>373.38333333333338</v>
      </c>
      <c r="E494" s="439">
        <v>368.76666666666677</v>
      </c>
      <c r="F494" s="439">
        <v>363.38333333333338</v>
      </c>
      <c r="G494" s="439">
        <v>358.76666666666677</v>
      </c>
      <c r="H494" s="439">
        <v>378.76666666666677</v>
      </c>
      <c r="I494" s="439">
        <v>383.38333333333344</v>
      </c>
      <c r="J494" s="439">
        <v>388.76666666666677</v>
      </c>
      <c r="K494" s="438">
        <v>378</v>
      </c>
      <c r="L494" s="438">
        <v>368</v>
      </c>
      <c r="M494" s="438">
        <v>1.53494</v>
      </c>
    </row>
    <row r="495" spans="1:13">
      <c r="A495" s="245">
        <v>485</v>
      </c>
      <c r="B495" s="441" t="s">
        <v>522</v>
      </c>
      <c r="C495" s="438">
        <v>796.45</v>
      </c>
      <c r="D495" s="439">
        <v>793.16666666666663</v>
      </c>
      <c r="E495" s="439">
        <v>786.33333333333326</v>
      </c>
      <c r="F495" s="439">
        <v>776.21666666666658</v>
      </c>
      <c r="G495" s="439">
        <v>769.38333333333321</v>
      </c>
      <c r="H495" s="439">
        <v>803.2833333333333</v>
      </c>
      <c r="I495" s="439">
        <v>810.11666666666656</v>
      </c>
      <c r="J495" s="439">
        <v>820.23333333333335</v>
      </c>
      <c r="K495" s="438">
        <v>800</v>
      </c>
      <c r="L495" s="438">
        <v>783.05</v>
      </c>
      <c r="M495" s="438">
        <v>6.4503399999999997</v>
      </c>
    </row>
    <row r="496" spans="1:13">
      <c r="A496" s="245">
        <v>486</v>
      </c>
      <c r="B496" s="441" t="s">
        <v>523</v>
      </c>
      <c r="C496" s="438">
        <v>2664</v>
      </c>
      <c r="D496" s="439">
        <v>2664.2999999999997</v>
      </c>
      <c r="E496" s="439">
        <v>2599.7999999999993</v>
      </c>
      <c r="F496" s="439">
        <v>2535.5999999999995</v>
      </c>
      <c r="G496" s="439">
        <v>2471.099999999999</v>
      </c>
      <c r="H496" s="439">
        <v>2728.4999999999995</v>
      </c>
      <c r="I496" s="439">
        <v>2793.0000000000005</v>
      </c>
      <c r="J496" s="439">
        <v>2857.2</v>
      </c>
      <c r="K496" s="438">
        <v>2728.8</v>
      </c>
      <c r="L496" s="438">
        <v>2600.1</v>
      </c>
      <c r="M496" s="438">
        <v>1.8351599999999999</v>
      </c>
    </row>
    <row r="497" spans="1:13">
      <c r="A497" s="245">
        <v>487</v>
      </c>
      <c r="B497" s="441" t="s">
        <v>524</v>
      </c>
      <c r="C497" s="438">
        <v>1748.95</v>
      </c>
      <c r="D497" s="439">
        <v>1746.45</v>
      </c>
      <c r="E497" s="439">
        <v>1711</v>
      </c>
      <c r="F497" s="439">
        <v>1673.05</v>
      </c>
      <c r="G497" s="439">
        <v>1637.6</v>
      </c>
      <c r="H497" s="439">
        <v>1784.4</v>
      </c>
      <c r="I497" s="439">
        <v>1819.8500000000004</v>
      </c>
      <c r="J497" s="439">
        <v>1857.8000000000002</v>
      </c>
      <c r="K497" s="438">
        <v>1781.9</v>
      </c>
      <c r="L497" s="438">
        <v>1708.5</v>
      </c>
      <c r="M497" s="438">
        <v>0.68432000000000004</v>
      </c>
    </row>
    <row r="498" spans="1:13">
      <c r="A498" s="245">
        <v>488</v>
      </c>
      <c r="B498" s="441" t="s">
        <v>118</v>
      </c>
      <c r="C498" s="438">
        <v>10.35</v>
      </c>
      <c r="D498" s="439">
        <v>9.9666666666666668</v>
      </c>
      <c r="E498" s="439">
        <v>9.4333333333333336</v>
      </c>
      <c r="F498" s="439">
        <v>8.5166666666666675</v>
      </c>
      <c r="G498" s="439">
        <v>7.9833333333333343</v>
      </c>
      <c r="H498" s="439">
        <v>10.883333333333333</v>
      </c>
      <c r="I498" s="439">
        <v>11.416666666666668</v>
      </c>
      <c r="J498" s="439">
        <v>12.333333333333332</v>
      </c>
      <c r="K498" s="438">
        <v>10.5</v>
      </c>
      <c r="L498" s="438">
        <v>9.0500000000000007</v>
      </c>
      <c r="M498" s="438">
        <v>8075.6246600000004</v>
      </c>
    </row>
    <row r="499" spans="1:13">
      <c r="A499" s="245">
        <v>489</v>
      </c>
      <c r="B499" s="441" t="s">
        <v>195</v>
      </c>
      <c r="C499" s="438">
        <v>1029.3</v>
      </c>
      <c r="D499" s="439">
        <v>1023.8166666666666</v>
      </c>
      <c r="E499" s="439">
        <v>1007.6833333333332</v>
      </c>
      <c r="F499" s="439">
        <v>986.06666666666661</v>
      </c>
      <c r="G499" s="439">
        <v>969.93333333333317</v>
      </c>
      <c r="H499" s="439">
        <v>1045.4333333333332</v>
      </c>
      <c r="I499" s="439">
        <v>1061.5666666666664</v>
      </c>
      <c r="J499" s="439">
        <v>1083.1833333333332</v>
      </c>
      <c r="K499" s="438">
        <v>1039.95</v>
      </c>
      <c r="L499" s="438">
        <v>1002.2</v>
      </c>
      <c r="M499" s="438">
        <v>19.70955</v>
      </c>
    </row>
    <row r="500" spans="1:13">
      <c r="A500" s="245">
        <v>490</v>
      </c>
      <c r="B500" s="441" t="s">
        <v>525</v>
      </c>
      <c r="C500" s="438">
        <v>6967.55</v>
      </c>
      <c r="D500" s="439">
        <v>7024.55</v>
      </c>
      <c r="E500" s="439">
        <v>6855.1</v>
      </c>
      <c r="F500" s="439">
        <v>6742.6500000000005</v>
      </c>
      <c r="G500" s="439">
        <v>6573.2000000000007</v>
      </c>
      <c r="H500" s="439">
        <v>7137</v>
      </c>
      <c r="I500" s="439">
        <v>7306.4499999999989</v>
      </c>
      <c r="J500" s="439">
        <v>7418.9</v>
      </c>
      <c r="K500" s="438">
        <v>7194</v>
      </c>
      <c r="L500" s="438">
        <v>6912.1</v>
      </c>
      <c r="M500" s="438">
        <v>8.1549999999999997E-2</v>
      </c>
    </row>
    <row r="501" spans="1:13">
      <c r="A501" s="245">
        <v>491</v>
      </c>
      <c r="B501" s="441" t="s">
        <v>526</v>
      </c>
      <c r="C501" s="438">
        <v>144.55000000000001</v>
      </c>
      <c r="D501" s="439">
        <v>145.33333333333334</v>
      </c>
      <c r="E501" s="439">
        <v>141.41666666666669</v>
      </c>
      <c r="F501" s="439">
        <v>138.28333333333333</v>
      </c>
      <c r="G501" s="439">
        <v>134.36666666666667</v>
      </c>
      <c r="H501" s="439">
        <v>148.4666666666667</v>
      </c>
      <c r="I501" s="439">
        <v>152.38333333333338</v>
      </c>
      <c r="J501" s="439">
        <v>155.51666666666671</v>
      </c>
      <c r="K501" s="438">
        <v>149.25</v>
      </c>
      <c r="L501" s="438">
        <v>142.19999999999999</v>
      </c>
      <c r="M501" s="438">
        <v>15.56038</v>
      </c>
    </row>
    <row r="502" spans="1:13">
      <c r="A502" s="245">
        <v>492</v>
      </c>
      <c r="B502" s="441" t="s">
        <v>527</v>
      </c>
      <c r="C502" s="438">
        <v>92.8</v>
      </c>
      <c r="D502" s="439">
        <v>92.016666666666666</v>
      </c>
      <c r="E502" s="439">
        <v>89.833333333333329</v>
      </c>
      <c r="F502" s="439">
        <v>86.86666666666666</v>
      </c>
      <c r="G502" s="439">
        <v>84.683333333333323</v>
      </c>
      <c r="H502" s="439">
        <v>94.983333333333334</v>
      </c>
      <c r="I502" s="439">
        <v>97.166666666666671</v>
      </c>
      <c r="J502" s="439">
        <v>100.13333333333334</v>
      </c>
      <c r="K502" s="438">
        <v>94.2</v>
      </c>
      <c r="L502" s="438">
        <v>89.05</v>
      </c>
      <c r="M502" s="438">
        <v>20.847809999999999</v>
      </c>
    </row>
    <row r="503" spans="1:13">
      <c r="A503" s="245">
        <v>493</v>
      </c>
      <c r="B503" s="441" t="s">
        <v>771</v>
      </c>
      <c r="C503" s="438">
        <v>500.05</v>
      </c>
      <c r="D503" s="439">
        <v>494.33333333333331</v>
      </c>
      <c r="E503" s="439">
        <v>479.76666666666665</v>
      </c>
      <c r="F503" s="439">
        <v>459.48333333333335</v>
      </c>
      <c r="G503" s="439">
        <v>444.91666666666669</v>
      </c>
      <c r="H503" s="439">
        <v>514.61666666666656</v>
      </c>
      <c r="I503" s="439">
        <v>529.18333333333339</v>
      </c>
      <c r="J503" s="439">
        <v>549.46666666666658</v>
      </c>
      <c r="K503" s="438">
        <v>508.9</v>
      </c>
      <c r="L503" s="438">
        <v>474.05</v>
      </c>
      <c r="M503" s="438">
        <v>2.1351599999999999</v>
      </c>
    </row>
    <row r="504" spans="1:13">
      <c r="A504" s="245">
        <v>494</v>
      </c>
      <c r="B504" s="441" t="s">
        <v>528</v>
      </c>
      <c r="C504" s="438">
        <v>2199.1</v>
      </c>
      <c r="D504" s="439">
        <v>2215.7166666666667</v>
      </c>
      <c r="E504" s="439">
        <v>2153.4833333333336</v>
      </c>
      <c r="F504" s="439">
        <v>2107.8666666666668</v>
      </c>
      <c r="G504" s="439">
        <v>2045.6333333333337</v>
      </c>
      <c r="H504" s="439">
        <v>2261.3333333333335</v>
      </c>
      <c r="I504" s="439">
        <v>2323.5666666666662</v>
      </c>
      <c r="J504" s="439">
        <v>2369.1833333333334</v>
      </c>
      <c r="K504" s="438">
        <v>2277.9499999999998</v>
      </c>
      <c r="L504" s="438">
        <v>2170.1</v>
      </c>
      <c r="M504" s="438">
        <v>1.6633500000000001</v>
      </c>
    </row>
    <row r="505" spans="1:13">
      <c r="A505" s="245">
        <v>495</v>
      </c>
      <c r="B505" s="441" t="s">
        <v>196</v>
      </c>
      <c r="C505" s="438">
        <v>549.79999999999995</v>
      </c>
      <c r="D505" s="439">
        <v>552.6</v>
      </c>
      <c r="E505" s="439">
        <v>543.25</v>
      </c>
      <c r="F505" s="439">
        <v>536.69999999999993</v>
      </c>
      <c r="G505" s="439">
        <v>527.34999999999991</v>
      </c>
      <c r="H505" s="439">
        <v>559.15000000000009</v>
      </c>
      <c r="I505" s="439">
        <v>568.50000000000023</v>
      </c>
      <c r="J505" s="439">
        <v>575.05000000000018</v>
      </c>
      <c r="K505" s="438">
        <v>561.95000000000005</v>
      </c>
      <c r="L505" s="438">
        <v>546.04999999999995</v>
      </c>
      <c r="M505" s="438">
        <v>100.07116000000001</v>
      </c>
    </row>
    <row r="506" spans="1:13">
      <c r="A506" s="245">
        <v>496</v>
      </c>
      <c r="B506" s="441" t="s">
        <v>529</v>
      </c>
      <c r="C506" s="438">
        <v>590.54999999999995</v>
      </c>
      <c r="D506" s="439">
        <v>596.56666666666672</v>
      </c>
      <c r="E506" s="439">
        <v>575.18333333333339</v>
      </c>
      <c r="F506" s="439">
        <v>559.81666666666672</v>
      </c>
      <c r="G506" s="439">
        <v>538.43333333333339</v>
      </c>
      <c r="H506" s="439">
        <v>611.93333333333339</v>
      </c>
      <c r="I506" s="439">
        <v>633.31666666666683</v>
      </c>
      <c r="J506" s="439">
        <v>648.68333333333339</v>
      </c>
      <c r="K506" s="438">
        <v>617.95000000000005</v>
      </c>
      <c r="L506" s="438">
        <v>581.20000000000005</v>
      </c>
      <c r="M506" s="438">
        <v>6.5471199999999996</v>
      </c>
    </row>
    <row r="507" spans="1:13">
      <c r="A507" s="245">
        <v>497</v>
      </c>
      <c r="B507" s="441" t="s">
        <v>197</v>
      </c>
      <c r="C507" s="438">
        <v>13.75</v>
      </c>
      <c r="D507" s="439">
        <v>13.699999999999998</v>
      </c>
      <c r="E507" s="439">
        <v>13.499999999999995</v>
      </c>
      <c r="F507" s="439">
        <v>13.249999999999996</v>
      </c>
      <c r="G507" s="439">
        <v>13.049999999999994</v>
      </c>
      <c r="H507" s="439">
        <v>13.949999999999996</v>
      </c>
      <c r="I507" s="439">
        <v>14.149999999999999</v>
      </c>
      <c r="J507" s="439">
        <v>14.399999999999997</v>
      </c>
      <c r="K507" s="438">
        <v>13.9</v>
      </c>
      <c r="L507" s="438">
        <v>13.45</v>
      </c>
      <c r="M507" s="438">
        <v>1053.51801</v>
      </c>
    </row>
    <row r="508" spans="1:13">
      <c r="A508" s="245">
        <v>498</v>
      </c>
      <c r="B508" s="441" t="s">
        <v>198</v>
      </c>
      <c r="C508" s="438">
        <v>221.95</v>
      </c>
      <c r="D508" s="439">
        <v>220.38333333333333</v>
      </c>
      <c r="E508" s="439">
        <v>214.21666666666664</v>
      </c>
      <c r="F508" s="439">
        <v>206.48333333333332</v>
      </c>
      <c r="G508" s="439">
        <v>200.31666666666663</v>
      </c>
      <c r="H508" s="439">
        <v>228.11666666666665</v>
      </c>
      <c r="I508" s="439">
        <v>234.28333333333333</v>
      </c>
      <c r="J508" s="439">
        <v>242.01666666666665</v>
      </c>
      <c r="K508" s="438">
        <v>226.55</v>
      </c>
      <c r="L508" s="438">
        <v>212.65</v>
      </c>
      <c r="M508" s="438">
        <v>170.30805000000001</v>
      </c>
    </row>
    <row r="509" spans="1:13">
      <c r="A509" s="245">
        <v>499</v>
      </c>
      <c r="B509" s="441" t="s">
        <v>530</v>
      </c>
      <c r="C509" s="438">
        <v>295.60000000000002</v>
      </c>
      <c r="D509" s="439">
        <v>294.56666666666666</v>
      </c>
      <c r="E509" s="439">
        <v>285.13333333333333</v>
      </c>
      <c r="F509" s="439">
        <v>274.66666666666669</v>
      </c>
      <c r="G509" s="439">
        <v>265.23333333333335</v>
      </c>
      <c r="H509" s="439">
        <v>305.0333333333333</v>
      </c>
      <c r="I509" s="439">
        <v>314.46666666666658</v>
      </c>
      <c r="J509" s="439">
        <v>324.93333333333328</v>
      </c>
      <c r="K509" s="438">
        <v>304</v>
      </c>
      <c r="L509" s="438">
        <v>284.10000000000002</v>
      </c>
      <c r="M509" s="438">
        <v>7.4224100000000002</v>
      </c>
    </row>
    <row r="510" spans="1:13">
      <c r="A510" s="245">
        <v>500</v>
      </c>
      <c r="B510" s="441" t="s">
        <v>531</v>
      </c>
      <c r="C510" s="438">
        <v>2084.5</v>
      </c>
      <c r="D510" s="439">
        <v>2062.7666666666669</v>
      </c>
      <c r="E510" s="439">
        <v>2007.0333333333338</v>
      </c>
      <c r="F510" s="439">
        <v>1929.5666666666668</v>
      </c>
      <c r="G510" s="439">
        <v>1873.8333333333337</v>
      </c>
      <c r="H510" s="439">
        <v>2140.2333333333336</v>
      </c>
      <c r="I510" s="439">
        <v>2195.9666666666662</v>
      </c>
      <c r="J510" s="439">
        <v>2273.4333333333338</v>
      </c>
      <c r="K510" s="438">
        <v>2118.5</v>
      </c>
      <c r="L510" s="438">
        <v>1985.3</v>
      </c>
      <c r="M510" s="438">
        <v>0.52022000000000002</v>
      </c>
    </row>
    <row r="511" spans="1:13">
      <c r="A511" s="245">
        <v>501</v>
      </c>
      <c r="B511" s="441" t="s">
        <v>741</v>
      </c>
      <c r="C511" s="438">
        <v>1762.45</v>
      </c>
      <c r="D511" s="439">
        <v>1735.0333333333335</v>
      </c>
      <c r="E511" s="439">
        <v>1702.416666666667</v>
      </c>
      <c r="F511" s="439">
        <v>1642.3833333333334</v>
      </c>
      <c r="G511" s="439">
        <v>1609.7666666666669</v>
      </c>
      <c r="H511" s="439">
        <v>1795.0666666666671</v>
      </c>
      <c r="I511" s="439">
        <v>1827.6833333333334</v>
      </c>
      <c r="J511" s="439">
        <v>1887.7166666666672</v>
      </c>
      <c r="K511" s="438">
        <v>1767.65</v>
      </c>
      <c r="L511" s="438">
        <v>1675</v>
      </c>
      <c r="M511" s="438">
        <v>1.36131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9.28515625" defaultRowHeight="12.75"/>
  <cols>
    <col min="1" max="1" width="12.140625" style="221" customWidth="1"/>
    <col min="2" max="2" width="14.28515625" style="118" customWidth="1"/>
    <col min="3" max="3" width="28.28515625" style="222" customWidth="1"/>
    <col min="4" max="4" width="55.7109375" style="222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23" customWidth="1"/>
    <col min="9" max="16384" width="9.28515625" style="222"/>
  </cols>
  <sheetData>
    <row r="1" spans="1:35" s="220" customFormat="1" ht="12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59"/>
      <c r="B5" s="559"/>
      <c r="C5" s="560"/>
      <c r="D5" s="560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532</v>
      </c>
      <c r="B7" s="561" t="s">
        <v>533</v>
      </c>
      <c r="C7" s="561"/>
      <c r="D7" s="239">
        <f>Main!B10</f>
        <v>44368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534</v>
      </c>
      <c r="B9" s="243" t="s">
        <v>535</v>
      </c>
      <c r="C9" s="243" t="s">
        <v>536</v>
      </c>
      <c r="D9" s="243" t="s">
        <v>537</v>
      </c>
      <c r="E9" s="243" t="s">
        <v>538</v>
      </c>
      <c r="F9" s="243" t="s">
        <v>539</v>
      </c>
      <c r="G9" s="243" t="s">
        <v>540</v>
      </c>
      <c r="H9" s="243" t="s">
        <v>541</v>
      </c>
    </row>
    <row r="10" spans="1:35">
      <c r="A10" s="221">
        <v>44365</v>
      </c>
      <c r="B10" s="244">
        <v>500009</v>
      </c>
      <c r="C10" s="245" t="s">
        <v>1045</v>
      </c>
      <c r="D10" s="245" t="s">
        <v>1046</v>
      </c>
      <c r="E10" s="467" t="s">
        <v>543</v>
      </c>
      <c r="F10" s="338">
        <v>821593</v>
      </c>
      <c r="G10" s="244">
        <v>34.57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44365</v>
      </c>
      <c r="B11" s="244">
        <v>500009</v>
      </c>
      <c r="C11" s="245" t="s">
        <v>1045</v>
      </c>
      <c r="D11" s="245" t="s">
        <v>1047</v>
      </c>
      <c r="E11" s="245" t="s">
        <v>542</v>
      </c>
      <c r="F11" s="338">
        <v>396891</v>
      </c>
      <c r="G11" s="244">
        <v>34.82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44365</v>
      </c>
      <c r="B12" s="244">
        <v>500009</v>
      </c>
      <c r="C12" s="245" t="s">
        <v>1045</v>
      </c>
      <c r="D12" s="245" t="s">
        <v>1047</v>
      </c>
      <c r="E12" s="467" t="s">
        <v>543</v>
      </c>
      <c r="F12" s="338">
        <v>847922</v>
      </c>
      <c r="G12" s="244">
        <v>34.909999999999997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44365</v>
      </c>
      <c r="B13" s="244">
        <v>500009</v>
      </c>
      <c r="C13" s="245" t="s">
        <v>1045</v>
      </c>
      <c r="D13" s="245" t="s">
        <v>841</v>
      </c>
      <c r="E13" s="467" t="s">
        <v>542</v>
      </c>
      <c r="F13" s="338">
        <v>447507</v>
      </c>
      <c r="G13" s="244">
        <v>34.15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44365</v>
      </c>
      <c r="B14" s="244">
        <v>500009</v>
      </c>
      <c r="C14" s="245" t="s">
        <v>1045</v>
      </c>
      <c r="D14" s="245" t="s">
        <v>841</v>
      </c>
      <c r="E14" s="245" t="s">
        <v>543</v>
      </c>
      <c r="F14" s="338">
        <v>447507</v>
      </c>
      <c r="G14" s="244">
        <v>35.729999999999997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44365</v>
      </c>
      <c r="B15" s="244">
        <v>500102</v>
      </c>
      <c r="C15" s="245" t="s">
        <v>1048</v>
      </c>
      <c r="D15" s="245" t="s">
        <v>1049</v>
      </c>
      <c r="E15" s="245" t="s">
        <v>543</v>
      </c>
      <c r="F15" s="338">
        <v>9097586</v>
      </c>
      <c r="G15" s="244">
        <v>1.94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44365</v>
      </c>
      <c r="B16" s="244">
        <v>531752</v>
      </c>
      <c r="C16" s="245" t="s">
        <v>1000</v>
      </c>
      <c r="D16" s="245" t="s">
        <v>841</v>
      </c>
      <c r="E16" s="245" t="s">
        <v>542</v>
      </c>
      <c r="F16" s="338">
        <v>6009996</v>
      </c>
      <c r="G16" s="244">
        <v>0.35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44365</v>
      </c>
      <c r="B17" s="244">
        <v>540710</v>
      </c>
      <c r="C17" s="245" t="s">
        <v>1050</v>
      </c>
      <c r="D17" s="245" t="s">
        <v>1051</v>
      </c>
      <c r="E17" s="245" t="s">
        <v>543</v>
      </c>
      <c r="F17" s="338">
        <v>1000000</v>
      </c>
      <c r="G17" s="244">
        <v>202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44365</v>
      </c>
      <c r="B18" s="244">
        <v>540710</v>
      </c>
      <c r="C18" s="245" t="s">
        <v>1050</v>
      </c>
      <c r="D18" s="245" t="s">
        <v>1052</v>
      </c>
      <c r="E18" s="467" t="s">
        <v>543</v>
      </c>
      <c r="F18" s="338">
        <v>1189153</v>
      </c>
      <c r="G18" s="244">
        <v>202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44365</v>
      </c>
      <c r="B19" s="244">
        <v>540710</v>
      </c>
      <c r="C19" s="245" t="s">
        <v>1050</v>
      </c>
      <c r="D19" s="245" t="s">
        <v>1053</v>
      </c>
      <c r="E19" s="245" t="s">
        <v>543</v>
      </c>
      <c r="F19" s="338">
        <v>1304144</v>
      </c>
      <c r="G19" s="244">
        <v>202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44365</v>
      </c>
      <c r="B20" s="244">
        <v>540710</v>
      </c>
      <c r="C20" s="245" t="s">
        <v>1050</v>
      </c>
      <c r="D20" s="245" t="s">
        <v>1054</v>
      </c>
      <c r="E20" s="245" t="s">
        <v>542</v>
      </c>
      <c r="F20" s="338">
        <v>3493297</v>
      </c>
      <c r="G20" s="244">
        <v>202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44365</v>
      </c>
      <c r="B21" s="244">
        <v>531227</v>
      </c>
      <c r="C21" s="245" t="s">
        <v>1055</v>
      </c>
      <c r="D21" s="245" t="s">
        <v>1056</v>
      </c>
      <c r="E21" s="245" t="s">
        <v>542</v>
      </c>
      <c r="F21" s="338">
        <v>27200</v>
      </c>
      <c r="G21" s="244">
        <v>34.68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44365</v>
      </c>
      <c r="B22" s="244">
        <v>539197</v>
      </c>
      <c r="C22" s="245" t="s">
        <v>1001</v>
      </c>
      <c r="D22" s="245" t="s">
        <v>1057</v>
      </c>
      <c r="E22" s="467" t="s">
        <v>543</v>
      </c>
      <c r="F22" s="338">
        <v>648500</v>
      </c>
      <c r="G22" s="244">
        <v>0.88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44365</v>
      </c>
      <c r="B23" s="244">
        <v>542155</v>
      </c>
      <c r="C23" s="245" t="s">
        <v>916</v>
      </c>
      <c r="D23" s="245" t="s">
        <v>917</v>
      </c>
      <c r="E23" s="245" t="s">
        <v>543</v>
      </c>
      <c r="F23" s="338">
        <v>82000</v>
      </c>
      <c r="G23" s="244">
        <v>2.91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44365</v>
      </c>
      <c r="B24" s="244">
        <v>533212</v>
      </c>
      <c r="C24" s="245" t="s">
        <v>1058</v>
      </c>
      <c r="D24" s="245" t="s">
        <v>1059</v>
      </c>
      <c r="E24" s="245" t="s">
        <v>542</v>
      </c>
      <c r="F24" s="338">
        <v>28557</v>
      </c>
      <c r="G24" s="244">
        <v>84.72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44365</v>
      </c>
      <c r="B25" s="244">
        <v>542666</v>
      </c>
      <c r="C25" s="245" t="s">
        <v>1060</v>
      </c>
      <c r="D25" s="245" t="s">
        <v>1061</v>
      </c>
      <c r="E25" s="467" t="s">
        <v>542</v>
      </c>
      <c r="F25" s="338">
        <v>48000</v>
      </c>
      <c r="G25" s="244">
        <v>47.07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44365</v>
      </c>
      <c r="B26" s="244">
        <v>539097</v>
      </c>
      <c r="C26" s="245" t="s">
        <v>1062</v>
      </c>
      <c r="D26" s="245" t="s">
        <v>1063</v>
      </c>
      <c r="E26" s="245" t="s">
        <v>542</v>
      </c>
      <c r="F26" s="338">
        <v>150000</v>
      </c>
      <c r="G26" s="244">
        <v>64.209999999999994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44365</v>
      </c>
      <c r="B27" s="244">
        <v>539097</v>
      </c>
      <c r="C27" s="245" t="s">
        <v>1062</v>
      </c>
      <c r="D27" s="245" t="s">
        <v>1063</v>
      </c>
      <c r="E27" s="467" t="s">
        <v>543</v>
      </c>
      <c r="F27" s="338">
        <v>150000</v>
      </c>
      <c r="G27" s="244">
        <v>57.99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44365</v>
      </c>
      <c r="B28" s="244">
        <v>539097</v>
      </c>
      <c r="C28" s="245" t="s">
        <v>1062</v>
      </c>
      <c r="D28" s="245" t="s">
        <v>1064</v>
      </c>
      <c r="E28" s="467" t="s">
        <v>542</v>
      </c>
      <c r="F28" s="338">
        <v>152500</v>
      </c>
      <c r="G28" s="244">
        <v>58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44365</v>
      </c>
      <c r="B29" s="244">
        <v>539097</v>
      </c>
      <c r="C29" s="245" t="s">
        <v>1062</v>
      </c>
      <c r="D29" s="245" t="s">
        <v>1065</v>
      </c>
      <c r="E29" s="245" t="s">
        <v>542</v>
      </c>
      <c r="F29" s="338">
        <v>672500</v>
      </c>
      <c r="G29" s="244">
        <v>58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44365</v>
      </c>
      <c r="B30" s="244">
        <v>540134</v>
      </c>
      <c r="C30" s="245" t="s">
        <v>1066</v>
      </c>
      <c r="D30" s="245" t="s">
        <v>1067</v>
      </c>
      <c r="E30" s="467" t="s">
        <v>542</v>
      </c>
      <c r="F30" s="338">
        <v>37506</v>
      </c>
      <c r="G30" s="244">
        <v>3.87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44365</v>
      </c>
      <c r="B31" s="244">
        <v>540134</v>
      </c>
      <c r="C31" s="245" t="s">
        <v>1066</v>
      </c>
      <c r="D31" s="245" t="s">
        <v>1067</v>
      </c>
      <c r="E31" s="467" t="s">
        <v>543</v>
      </c>
      <c r="F31" s="338">
        <v>500</v>
      </c>
      <c r="G31" s="244">
        <v>4.34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44365</v>
      </c>
      <c r="B32" s="244">
        <v>540134</v>
      </c>
      <c r="C32" s="245" t="s">
        <v>1066</v>
      </c>
      <c r="D32" s="245" t="s">
        <v>1068</v>
      </c>
      <c r="E32" s="245" t="s">
        <v>543</v>
      </c>
      <c r="F32" s="338">
        <v>60000</v>
      </c>
      <c r="G32" s="244">
        <v>4.1399999999999997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44365</v>
      </c>
      <c r="B33" s="244">
        <v>524400</v>
      </c>
      <c r="C33" s="245" t="s">
        <v>1069</v>
      </c>
      <c r="D33" s="245" t="s">
        <v>1070</v>
      </c>
      <c r="E33" s="467" t="s">
        <v>543</v>
      </c>
      <c r="F33" s="338">
        <v>17060</v>
      </c>
      <c r="G33" s="244">
        <v>28.5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44365</v>
      </c>
      <c r="B34" s="244">
        <v>509715</v>
      </c>
      <c r="C34" s="245" t="s">
        <v>1071</v>
      </c>
      <c r="D34" s="245" t="s">
        <v>1059</v>
      </c>
      <c r="E34" s="245" t="s">
        <v>542</v>
      </c>
      <c r="F34" s="338">
        <v>8969</v>
      </c>
      <c r="G34" s="244">
        <v>104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44365</v>
      </c>
      <c r="B35" s="244">
        <v>509715</v>
      </c>
      <c r="C35" s="245" t="s">
        <v>1071</v>
      </c>
      <c r="D35" s="245" t="s">
        <v>1059</v>
      </c>
      <c r="E35" s="467" t="s">
        <v>543</v>
      </c>
      <c r="F35" s="338">
        <v>190000</v>
      </c>
      <c r="G35" s="244">
        <v>104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44365</v>
      </c>
      <c r="B36" s="244">
        <v>505523</v>
      </c>
      <c r="C36" s="245" t="s">
        <v>1072</v>
      </c>
      <c r="D36" s="245" t="s">
        <v>1073</v>
      </c>
      <c r="E36" s="245" t="s">
        <v>543</v>
      </c>
      <c r="F36" s="338">
        <v>1872727</v>
      </c>
      <c r="G36" s="244">
        <v>0.47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44365</v>
      </c>
      <c r="B37" s="244">
        <v>539519</v>
      </c>
      <c r="C37" s="245" t="s">
        <v>947</v>
      </c>
      <c r="D37" s="245" t="s">
        <v>1074</v>
      </c>
      <c r="E37" s="467" t="s">
        <v>543</v>
      </c>
      <c r="F37" s="338">
        <v>58128</v>
      </c>
      <c r="G37" s="244">
        <v>28.8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44365</v>
      </c>
      <c r="B38" s="244">
        <v>526235</v>
      </c>
      <c r="C38" s="245" t="s">
        <v>1075</v>
      </c>
      <c r="D38" s="245" t="s">
        <v>1076</v>
      </c>
      <c r="E38" s="245" t="s">
        <v>542</v>
      </c>
      <c r="F38" s="338">
        <v>8159363</v>
      </c>
      <c r="G38" s="244">
        <v>1.82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44365</v>
      </c>
      <c r="B39" s="244">
        <v>526235</v>
      </c>
      <c r="C39" s="245" t="s">
        <v>1075</v>
      </c>
      <c r="D39" s="245" t="s">
        <v>1077</v>
      </c>
      <c r="E39" s="467" t="s">
        <v>543</v>
      </c>
      <c r="F39" s="338">
        <v>8159363</v>
      </c>
      <c r="G39" s="244">
        <v>1.82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44365</v>
      </c>
      <c r="B40" s="244">
        <v>541337</v>
      </c>
      <c r="C40" s="245" t="s">
        <v>1078</v>
      </c>
      <c r="D40" s="245" t="s">
        <v>1079</v>
      </c>
      <c r="E40" s="467" t="s">
        <v>542</v>
      </c>
      <c r="F40" s="338">
        <v>3000</v>
      </c>
      <c r="G40" s="244">
        <v>17.8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44365</v>
      </c>
      <c r="B41" s="244">
        <v>541337</v>
      </c>
      <c r="C41" s="245" t="s">
        <v>1078</v>
      </c>
      <c r="D41" s="245" t="s">
        <v>1079</v>
      </c>
      <c r="E41" s="245" t="s">
        <v>543</v>
      </c>
      <c r="F41" s="338">
        <v>102000</v>
      </c>
      <c r="G41" s="244">
        <v>16.510000000000002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44365</v>
      </c>
      <c r="B42" s="244">
        <v>539767</v>
      </c>
      <c r="C42" s="245" t="s">
        <v>1080</v>
      </c>
      <c r="D42" s="245" t="s">
        <v>1081</v>
      </c>
      <c r="E42" s="245" t="s">
        <v>542</v>
      </c>
      <c r="F42" s="338">
        <v>19995</v>
      </c>
      <c r="G42" s="244">
        <v>10.87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44365</v>
      </c>
      <c r="B43" s="244">
        <v>539767</v>
      </c>
      <c r="C43" s="245" t="s">
        <v>1080</v>
      </c>
      <c r="D43" s="245" t="s">
        <v>1081</v>
      </c>
      <c r="E43" s="467" t="s">
        <v>543</v>
      </c>
      <c r="F43" s="338">
        <v>823</v>
      </c>
      <c r="G43" s="244">
        <v>10.87</v>
      </c>
      <c r="H43" s="315" t="s">
        <v>305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44365</v>
      </c>
      <c r="B44" s="244">
        <v>539767</v>
      </c>
      <c r="C44" s="245" t="s">
        <v>1080</v>
      </c>
      <c r="D44" s="245" t="s">
        <v>1082</v>
      </c>
      <c r="E44" s="467" t="s">
        <v>542</v>
      </c>
      <c r="F44" s="338">
        <v>24606</v>
      </c>
      <c r="G44" s="244">
        <v>10.87</v>
      </c>
      <c r="H44" s="315" t="s">
        <v>305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44365</v>
      </c>
      <c r="B45" s="244">
        <v>539767</v>
      </c>
      <c r="C45" s="245" t="s">
        <v>1080</v>
      </c>
      <c r="D45" s="245" t="s">
        <v>1083</v>
      </c>
      <c r="E45" s="245" t="s">
        <v>543</v>
      </c>
      <c r="F45" s="338">
        <v>20000</v>
      </c>
      <c r="G45" s="244">
        <v>10.87</v>
      </c>
      <c r="H45" s="315" t="s">
        <v>305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44365</v>
      </c>
      <c r="B46" s="244">
        <v>539767</v>
      </c>
      <c r="C46" s="245" t="s">
        <v>1080</v>
      </c>
      <c r="D46" s="245" t="s">
        <v>1084</v>
      </c>
      <c r="E46" s="467" t="s">
        <v>543</v>
      </c>
      <c r="F46" s="338">
        <v>24000</v>
      </c>
      <c r="G46" s="244">
        <v>10.87</v>
      </c>
      <c r="H46" s="315" t="s">
        <v>305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44365</v>
      </c>
      <c r="B47" s="244">
        <v>543247</v>
      </c>
      <c r="C47" s="245" t="s">
        <v>1085</v>
      </c>
      <c r="D47" s="245" t="s">
        <v>1086</v>
      </c>
      <c r="E47" s="245" t="s">
        <v>542</v>
      </c>
      <c r="F47" s="338">
        <v>36000</v>
      </c>
      <c r="G47" s="244">
        <v>30.45</v>
      </c>
      <c r="H47" s="315" t="s">
        <v>305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44365</v>
      </c>
      <c r="B48" s="244">
        <v>543247</v>
      </c>
      <c r="C48" s="245" t="s">
        <v>1085</v>
      </c>
      <c r="D48" s="245" t="s">
        <v>1087</v>
      </c>
      <c r="E48" s="467" t="s">
        <v>543</v>
      </c>
      <c r="F48" s="338">
        <v>36000</v>
      </c>
      <c r="G48" s="244">
        <v>30.45</v>
      </c>
      <c r="H48" s="315" t="s">
        <v>305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44365</v>
      </c>
      <c r="B49" s="244">
        <v>543282</v>
      </c>
      <c r="C49" s="245" t="s">
        <v>1088</v>
      </c>
      <c r="D49" s="245" t="s">
        <v>1089</v>
      </c>
      <c r="E49" s="467" t="s">
        <v>542</v>
      </c>
      <c r="F49" s="338">
        <v>600</v>
      </c>
      <c r="G49" s="244">
        <v>424.35</v>
      </c>
      <c r="H49" s="315" t="s">
        <v>305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44365</v>
      </c>
      <c r="B50" s="244">
        <v>543282</v>
      </c>
      <c r="C50" s="245" t="s">
        <v>1088</v>
      </c>
      <c r="D50" s="245" t="s">
        <v>1089</v>
      </c>
      <c r="E50" s="245" t="s">
        <v>543</v>
      </c>
      <c r="F50" s="338">
        <v>4200</v>
      </c>
      <c r="G50" s="244">
        <v>391.41</v>
      </c>
      <c r="H50" s="315" t="s">
        <v>305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44365</v>
      </c>
      <c r="B51" s="244">
        <v>531254</v>
      </c>
      <c r="C51" s="245" t="s">
        <v>918</v>
      </c>
      <c r="D51" s="245" t="s">
        <v>978</v>
      </c>
      <c r="E51" s="245" t="s">
        <v>542</v>
      </c>
      <c r="F51" s="338">
        <v>40732</v>
      </c>
      <c r="G51" s="244">
        <v>26.9</v>
      </c>
      <c r="H51" s="315" t="s">
        <v>305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44365</v>
      </c>
      <c r="B52" s="244">
        <v>531254</v>
      </c>
      <c r="C52" s="245" t="s">
        <v>918</v>
      </c>
      <c r="D52" s="245" t="s">
        <v>919</v>
      </c>
      <c r="E52" s="245" t="s">
        <v>543</v>
      </c>
      <c r="F52" s="338">
        <v>50000</v>
      </c>
      <c r="G52" s="244">
        <v>26.88</v>
      </c>
      <c r="H52" s="315" t="s">
        <v>305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44365</v>
      </c>
      <c r="B53" s="244">
        <v>539287</v>
      </c>
      <c r="C53" s="245" t="s">
        <v>1090</v>
      </c>
      <c r="D53" s="245" t="s">
        <v>1091</v>
      </c>
      <c r="E53" s="467" t="s">
        <v>542</v>
      </c>
      <c r="F53" s="338">
        <v>47734</v>
      </c>
      <c r="G53" s="244">
        <v>47.97</v>
      </c>
      <c r="H53" s="315" t="s">
        <v>305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44365</v>
      </c>
      <c r="B54" s="244">
        <v>539287</v>
      </c>
      <c r="C54" s="245" t="s">
        <v>1090</v>
      </c>
      <c r="D54" s="245" t="s">
        <v>1092</v>
      </c>
      <c r="E54" s="467" t="s">
        <v>542</v>
      </c>
      <c r="F54" s="338">
        <v>81904</v>
      </c>
      <c r="G54" s="244">
        <v>47.81</v>
      </c>
      <c r="H54" s="315" t="s">
        <v>305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44365</v>
      </c>
      <c r="B55" s="244">
        <v>539287</v>
      </c>
      <c r="C55" s="245" t="s">
        <v>1090</v>
      </c>
      <c r="D55" s="245" t="s">
        <v>1093</v>
      </c>
      <c r="E55" s="245" t="s">
        <v>542</v>
      </c>
      <c r="F55" s="338">
        <v>119019</v>
      </c>
      <c r="G55" s="244">
        <v>48.39</v>
      </c>
      <c r="H55" s="315" t="s">
        <v>305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44365</v>
      </c>
      <c r="B56" s="244">
        <v>539287</v>
      </c>
      <c r="C56" s="245" t="s">
        <v>1090</v>
      </c>
      <c r="D56" s="245" t="s">
        <v>1091</v>
      </c>
      <c r="E56" s="245" t="s">
        <v>543</v>
      </c>
      <c r="F56" s="338">
        <v>42512</v>
      </c>
      <c r="G56" s="244">
        <v>47.62</v>
      </c>
      <c r="H56" s="315" t="s">
        <v>305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44365</v>
      </c>
      <c r="B57" s="244">
        <v>539287</v>
      </c>
      <c r="C57" s="245" t="s">
        <v>1090</v>
      </c>
      <c r="D57" s="245" t="s">
        <v>1092</v>
      </c>
      <c r="E57" s="467" t="s">
        <v>543</v>
      </c>
      <c r="F57" s="338">
        <v>65203</v>
      </c>
      <c r="G57" s="244">
        <v>47.92</v>
      </c>
      <c r="H57" s="315" t="s">
        <v>305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44365</v>
      </c>
      <c r="B58" s="244">
        <v>539287</v>
      </c>
      <c r="C58" s="245" t="s">
        <v>1090</v>
      </c>
      <c r="D58" s="245" t="s">
        <v>1093</v>
      </c>
      <c r="E58" s="245" t="s">
        <v>543</v>
      </c>
      <c r="F58" s="338">
        <v>120495</v>
      </c>
      <c r="G58" s="244">
        <v>47.71</v>
      </c>
      <c r="H58" s="315" t="s">
        <v>305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44365</v>
      </c>
      <c r="B59" s="244">
        <v>539287</v>
      </c>
      <c r="C59" s="245" t="s">
        <v>1090</v>
      </c>
      <c r="D59" s="245" t="s">
        <v>1094</v>
      </c>
      <c r="E59" s="245" t="s">
        <v>542</v>
      </c>
      <c r="F59" s="338">
        <v>42994</v>
      </c>
      <c r="G59" s="244">
        <v>47.49</v>
      </c>
      <c r="H59" s="315" t="s">
        <v>305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44365</v>
      </c>
      <c r="B60" s="244">
        <v>539287</v>
      </c>
      <c r="C60" s="245" t="s">
        <v>1090</v>
      </c>
      <c r="D60" s="245" t="s">
        <v>1094</v>
      </c>
      <c r="E60" s="245" t="s">
        <v>543</v>
      </c>
      <c r="F60" s="338">
        <v>21479</v>
      </c>
      <c r="G60" s="244">
        <v>48.75</v>
      </c>
      <c r="H60" s="315" t="s">
        <v>305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44365</v>
      </c>
      <c r="B61" s="244">
        <v>539287</v>
      </c>
      <c r="C61" s="245" t="s">
        <v>1090</v>
      </c>
      <c r="D61" s="245" t="s">
        <v>1095</v>
      </c>
      <c r="E61" s="245" t="s">
        <v>542</v>
      </c>
      <c r="F61" s="338">
        <v>88863</v>
      </c>
      <c r="G61" s="244">
        <v>48.05</v>
      </c>
      <c r="H61" s="315" t="s">
        <v>305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44365</v>
      </c>
      <c r="B62" s="244">
        <v>539287</v>
      </c>
      <c r="C62" s="222" t="s">
        <v>1090</v>
      </c>
      <c r="D62" s="222" t="s">
        <v>1095</v>
      </c>
      <c r="E62" s="245" t="s">
        <v>543</v>
      </c>
      <c r="F62" s="338">
        <v>97457</v>
      </c>
      <c r="G62" s="244">
        <v>48.3</v>
      </c>
      <c r="H62" s="315" t="s">
        <v>305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44365</v>
      </c>
      <c r="B63" s="244">
        <v>539291</v>
      </c>
      <c r="C63" s="245" t="s">
        <v>933</v>
      </c>
      <c r="D63" s="245" t="s">
        <v>948</v>
      </c>
      <c r="E63" s="245" t="s">
        <v>542</v>
      </c>
      <c r="F63" s="338">
        <v>23565</v>
      </c>
      <c r="G63" s="244">
        <v>20.420000000000002</v>
      </c>
      <c r="H63" s="315" t="s">
        <v>305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44365</v>
      </c>
      <c r="B64" s="244">
        <v>539291</v>
      </c>
      <c r="C64" s="245" t="s">
        <v>933</v>
      </c>
      <c r="D64" s="245" t="s">
        <v>948</v>
      </c>
      <c r="E64" s="245" t="s">
        <v>543</v>
      </c>
      <c r="F64" s="338">
        <v>15083</v>
      </c>
      <c r="G64" s="244">
        <v>20.5</v>
      </c>
      <c r="H64" s="315" t="s">
        <v>305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44365</v>
      </c>
      <c r="B65" s="244">
        <v>532911</v>
      </c>
      <c r="C65" s="245" t="s">
        <v>934</v>
      </c>
      <c r="D65" s="245" t="s">
        <v>949</v>
      </c>
      <c r="E65" s="245" t="s">
        <v>543</v>
      </c>
      <c r="F65" s="338">
        <v>800000</v>
      </c>
      <c r="G65" s="244">
        <v>9.14</v>
      </c>
      <c r="H65" s="315" t="s">
        <v>305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44365</v>
      </c>
      <c r="B66" s="244">
        <v>532911</v>
      </c>
      <c r="C66" s="245" t="s">
        <v>934</v>
      </c>
      <c r="D66" s="245" t="s">
        <v>1096</v>
      </c>
      <c r="E66" s="245" t="s">
        <v>542</v>
      </c>
      <c r="F66" s="338">
        <v>256672</v>
      </c>
      <c r="G66" s="244">
        <v>9.1199999999999992</v>
      </c>
      <c r="H66" s="315" t="s">
        <v>305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44365</v>
      </c>
      <c r="B67" s="244">
        <v>532911</v>
      </c>
      <c r="C67" s="245" t="s">
        <v>934</v>
      </c>
      <c r="D67" s="245" t="s">
        <v>1096</v>
      </c>
      <c r="E67" s="245" t="s">
        <v>543</v>
      </c>
      <c r="F67" s="338">
        <v>256672</v>
      </c>
      <c r="G67" s="244">
        <v>9.23</v>
      </c>
      <c r="H67" s="315" t="s">
        <v>305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44365</v>
      </c>
      <c r="B68" s="244">
        <v>524136</v>
      </c>
      <c r="C68" s="245" t="s">
        <v>1097</v>
      </c>
      <c r="D68" s="245" t="s">
        <v>1098</v>
      </c>
      <c r="E68" s="245" t="s">
        <v>542</v>
      </c>
      <c r="F68" s="338">
        <v>14900</v>
      </c>
      <c r="G68" s="244">
        <v>152.06</v>
      </c>
      <c r="H68" s="315" t="s">
        <v>305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44365</v>
      </c>
      <c r="B69" s="244">
        <v>524136</v>
      </c>
      <c r="C69" s="245" t="s">
        <v>1097</v>
      </c>
      <c r="D69" s="245" t="s">
        <v>1099</v>
      </c>
      <c r="E69" s="245" t="s">
        <v>543</v>
      </c>
      <c r="F69" s="338">
        <v>15000</v>
      </c>
      <c r="G69" s="244">
        <v>152.05000000000001</v>
      </c>
      <c r="H69" s="315" t="s">
        <v>305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44365</v>
      </c>
      <c r="B70" s="244">
        <v>500111</v>
      </c>
      <c r="C70" s="245" t="s">
        <v>1100</v>
      </c>
      <c r="D70" s="245" t="s">
        <v>841</v>
      </c>
      <c r="E70" s="245" t="s">
        <v>542</v>
      </c>
      <c r="F70" s="338">
        <v>764009</v>
      </c>
      <c r="G70" s="244">
        <v>24.85</v>
      </c>
      <c r="H70" s="315" t="s">
        <v>305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44365</v>
      </c>
      <c r="B71" s="244">
        <v>500111</v>
      </c>
      <c r="C71" s="245" t="s">
        <v>1100</v>
      </c>
      <c r="D71" s="245" t="s">
        <v>841</v>
      </c>
      <c r="E71" s="245" t="s">
        <v>543</v>
      </c>
      <c r="F71" s="338">
        <v>1841906</v>
      </c>
      <c r="G71" s="244">
        <v>25.64</v>
      </c>
      <c r="H71" s="315" t="s">
        <v>305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44365</v>
      </c>
      <c r="B72" s="244">
        <v>543066</v>
      </c>
      <c r="C72" s="245" t="s">
        <v>814</v>
      </c>
      <c r="D72" s="245" t="s">
        <v>1101</v>
      </c>
      <c r="E72" s="245" t="s">
        <v>543</v>
      </c>
      <c r="F72" s="338">
        <v>5000000</v>
      </c>
      <c r="G72" s="244">
        <v>1003.27</v>
      </c>
      <c r="H72" s="315" t="s">
        <v>305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44365</v>
      </c>
      <c r="B73" s="244">
        <v>543066</v>
      </c>
      <c r="C73" s="245" t="s">
        <v>814</v>
      </c>
      <c r="D73" s="245" t="s">
        <v>1102</v>
      </c>
      <c r="E73" s="245" t="s">
        <v>543</v>
      </c>
      <c r="F73" s="338">
        <v>5584076</v>
      </c>
      <c r="G73" s="244">
        <v>1002</v>
      </c>
      <c r="H73" s="315" t="s">
        <v>305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44365</v>
      </c>
      <c r="B74" s="244">
        <v>539526</v>
      </c>
      <c r="C74" s="245" t="s">
        <v>1103</v>
      </c>
      <c r="D74" s="245" t="s">
        <v>1104</v>
      </c>
      <c r="E74" s="245" t="s">
        <v>542</v>
      </c>
      <c r="F74" s="338">
        <v>882427</v>
      </c>
      <c r="G74" s="244">
        <v>0.78</v>
      </c>
      <c r="H74" s="315" t="s">
        <v>305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44365</v>
      </c>
      <c r="B75" s="244">
        <v>530525</v>
      </c>
      <c r="C75" s="245" t="s">
        <v>974</v>
      </c>
      <c r="D75" s="245" t="s">
        <v>1003</v>
      </c>
      <c r="E75" s="245" t="s">
        <v>542</v>
      </c>
      <c r="F75" s="338">
        <v>25350</v>
      </c>
      <c r="G75" s="244">
        <v>3.42</v>
      </c>
      <c r="H75" s="315" t="s">
        <v>305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44365</v>
      </c>
      <c r="B76" s="244">
        <v>530433</v>
      </c>
      <c r="C76" s="245" t="s">
        <v>1105</v>
      </c>
      <c r="D76" s="245" t="s">
        <v>1106</v>
      </c>
      <c r="E76" s="245" t="s">
        <v>543</v>
      </c>
      <c r="F76" s="338">
        <v>53296</v>
      </c>
      <c r="G76" s="244">
        <v>60.67</v>
      </c>
      <c r="H76" s="315" t="s">
        <v>305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44365</v>
      </c>
      <c r="B77" s="244">
        <v>538920</v>
      </c>
      <c r="C77" s="245" t="s">
        <v>1004</v>
      </c>
      <c r="D77" s="245" t="s">
        <v>1005</v>
      </c>
      <c r="E77" s="245" t="s">
        <v>542</v>
      </c>
      <c r="F77" s="338">
        <v>17500</v>
      </c>
      <c r="G77" s="244">
        <v>61.56</v>
      </c>
      <c r="H77" s="315" t="s">
        <v>305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44365</v>
      </c>
      <c r="B78" s="244">
        <v>538920</v>
      </c>
      <c r="C78" s="245" t="s">
        <v>1004</v>
      </c>
      <c r="D78" s="245" t="s">
        <v>1005</v>
      </c>
      <c r="E78" s="245" t="s">
        <v>543</v>
      </c>
      <c r="F78" s="338">
        <v>1007</v>
      </c>
      <c r="G78" s="244">
        <v>63</v>
      </c>
      <c r="H78" s="315" t="s">
        <v>305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44365</v>
      </c>
      <c r="B79" s="244">
        <v>539026</v>
      </c>
      <c r="C79" s="245" t="s">
        <v>1006</v>
      </c>
      <c r="D79" s="245" t="s">
        <v>1007</v>
      </c>
      <c r="E79" s="245" t="s">
        <v>542</v>
      </c>
      <c r="F79" s="338">
        <v>36000</v>
      </c>
      <c r="G79" s="244">
        <v>11.92</v>
      </c>
      <c r="H79" s="315" t="s">
        <v>305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44365</v>
      </c>
      <c r="B80" s="244">
        <v>539026</v>
      </c>
      <c r="C80" s="245" t="s">
        <v>1006</v>
      </c>
      <c r="D80" s="245" t="s">
        <v>1107</v>
      </c>
      <c r="E80" s="245" t="s">
        <v>543</v>
      </c>
      <c r="F80" s="338">
        <v>32000</v>
      </c>
      <c r="G80" s="244">
        <v>11.88</v>
      </c>
      <c r="H80" s="315" t="s">
        <v>305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44365</v>
      </c>
      <c r="B81" s="244">
        <v>530419</v>
      </c>
      <c r="C81" s="245" t="s">
        <v>1008</v>
      </c>
      <c r="D81" s="245" t="s">
        <v>1009</v>
      </c>
      <c r="E81" s="245" t="s">
        <v>543</v>
      </c>
      <c r="F81" s="338">
        <v>90000</v>
      </c>
      <c r="G81" s="244">
        <v>33.92</v>
      </c>
      <c r="H81" s="315" t="s">
        <v>305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44365</v>
      </c>
      <c r="B82" s="244">
        <v>530419</v>
      </c>
      <c r="C82" s="245" t="s">
        <v>1008</v>
      </c>
      <c r="D82" s="245" t="s">
        <v>1108</v>
      </c>
      <c r="E82" s="245" t="s">
        <v>542</v>
      </c>
      <c r="F82" s="338">
        <v>62674</v>
      </c>
      <c r="G82" s="244">
        <v>33.78</v>
      </c>
      <c r="H82" s="315" t="s">
        <v>305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44365</v>
      </c>
      <c r="B83" s="244">
        <v>530419</v>
      </c>
      <c r="C83" s="245" t="s">
        <v>1008</v>
      </c>
      <c r="D83" s="245" t="s">
        <v>1108</v>
      </c>
      <c r="E83" s="245" t="s">
        <v>543</v>
      </c>
      <c r="F83" s="338">
        <v>25321</v>
      </c>
      <c r="G83" s="244">
        <v>32.44</v>
      </c>
      <c r="H83" s="315" t="s">
        <v>305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44365</v>
      </c>
      <c r="B84" s="244">
        <v>531279</v>
      </c>
      <c r="C84" s="245" t="s">
        <v>1109</v>
      </c>
      <c r="D84" s="245" t="s">
        <v>1110</v>
      </c>
      <c r="E84" s="245" t="s">
        <v>542</v>
      </c>
      <c r="F84" s="338">
        <v>16000</v>
      </c>
      <c r="G84" s="244">
        <v>13.2</v>
      </c>
      <c r="H84" s="315" t="s">
        <v>305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44365</v>
      </c>
      <c r="B85" s="244">
        <v>531279</v>
      </c>
      <c r="C85" s="245" t="s">
        <v>1109</v>
      </c>
      <c r="D85" s="245" t="s">
        <v>1111</v>
      </c>
      <c r="E85" s="245" t="s">
        <v>543</v>
      </c>
      <c r="F85" s="338">
        <v>16000</v>
      </c>
      <c r="G85" s="244">
        <v>13.2</v>
      </c>
      <c r="H85" s="315" t="s">
        <v>305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44365</v>
      </c>
      <c r="B86" s="244">
        <v>531574</v>
      </c>
      <c r="C86" s="245" t="s">
        <v>1112</v>
      </c>
      <c r="D86" s="245" t="s">
        <v>1113</v>
      </c>
      <c r="E86" s="245" t="s">
        <v>543</v>
      </c>
      <c r="F86" s="338">
        <v>331547</v>
      </c>
      <c r="G86" s="244">
        <v>3.69</v>
      </c>
      <c r="H86" s="315" t="s">
        <v>305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44365</v>
      </c>
      <c r="B87" s="244">
        <v>531574</v>
      </c>
      <c r="C87" s="245" t="s">
        <v>1112</v>
      </c>
      <c r="D87" s="245" t="s">
        <v>1114</v>
      </c>
      <c r="E87" s="245" t="s">
        <v>542</v>
      </c>
      <c r="F87" s="338">
        <v>330047</v>
      </c>
      <c r="G87" s="244">
        <v>3.69</v>
      </c>
      <c r="H87" s="315" t="s">
        <v>305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44365</v>
      </c>
      <c r="B88" s="244">
        <v>539222</v>
      </c>
      <c r="C88" s="245" t="s">
        <v>1115</v>
      </c>
      <c r="D88" s="245" t="s">
        <v>1116</v>
      </c>
      <c r="E88" s="245" t="s">
        <v>543</v>
      </c>
      <c r="F88" s="338">
        <v>45000</v>
      </c>
      <c r="G88" s="244">
        <v>9.1</v>
      </c>
      <c r="H88" s="315" t="s">
        <v>305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44365</v>
      </c>
      <c r="B89" s="244">
        <v>539222</v>
      </c>
      <c r="C89" s="245" t="s">
        <v>1115</v>
      </c>
      <c r="D89" s="245" t="s">
        <v>1117</v>
      </c>
      <c r="E89" s="245" t="s">
        <v>542</v>
      </c>
      <c r="F89" s="338">
        <v>40000</v>
      </c>
      <c r="G89" s="244">
        <v>8.81</v>
      </c>
      <c r="H89" s="315" t="s">
        <v>305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44365</v>
      </c>
      <c r="B90" s="244" t="s">
        <v>1118</v>
      </c>
      <c r="C90" s="245" t="s">
        <v>1119</v>
      </c>
      <c r="D90" s="245" t="s">
        <v>961</v>
      </c>
      <c r="E90" s="245" t="s">
        <v>542</v>
      </c>
      <c r="F90" s="338">
        <v>107115</v>
      </c>
      <c r="G90" s="244">
        <v>14.15</v>
      </c>
      <c r="H90" s="315" t="s">
        <v>836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44365</v>
      </c>
      <c r="B91" s="244" t="s">
        <v>1120</v>
      </c>
      <c r="C91" s="245" t="s">
        <v>1121</v>
      </c>
      <c r="D91" s="245" t="s">
        <v>1122</v>
      </c>
      <c r="E91" s="245" t="s">
        <v>542</v>
      </c>
      <c r="F91" s="338">
        <v>196000</v>
      </c>
      <c r="G91" s="244">
        <v>11.7</v>
      </c>
      <c r="H91" s="315" t="s">
        <v>836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44365</v>
      </c>
      <c r="B92" s="244" t="s">
        <v>1048</v>
      </c>
      <c r="C92" s="245" t="s">
        <v>1123</v>
      </c>
      <c r="D92" s="245" t="s">
        <v>841</v>
      </c>
      <c r="E92" s="245" t="s">
        <v>542</v>
      </c>
      <c r="F92" s="338">
        <v>10701959</v>
      </c>
      <c r="G92" s="244">
        <v>1.71</v>
      </c>
      <c r="H92" s="315" t="s">
        <v>836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44365</v>
      </c>
      <c r="B93" s="244" t="s">
        <v>1048</v>
      </c>
      <c r="C93" s="245" t="s">
        <v>1123</v>
      </c>
      <c r="D93" s="245" t="s">
        <v>1047</v>
      </c>
      <c r="E93" s="245" t="s">
        <v>542</v>
      </c>
      <c r="F93" s="338">
        <v>7700000</v>
      </c>
      <c r="G93" s="244">
        <v>1.71</v>
      </c>
      <c r="H93" s="315" t="s">
        <v>836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44365</v>
      </c>
      <c r="B94" s="244" t="s">
        <v>318</v>
      </c>
      <c r="C94" s="245" t="s">
        <v>976</v>
      </c>
      <c r="D94" s="245" t="s">
        <v>845</v>
      </c>
      <c r="E94" s="245" t="s">
        <v>542</v>
      </c>
      <c r="F94" s="338">
        <v>1311728</v>
      </c>
      <c r="G94" s="244">
        <v>91.39</v>
      </c>
      <c r="H94" s="315" t="s">
        <v>836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44365</v>
      </c>
      <c r="B95" s="244" t="s">
        <v>1124</v>
      </c>
      <c r="C95" s="245" t="s">
        <v>1125</v>
      </c>
      <c r="D95" s="245" t="s">
        <v>1126</v>
      </c>
      <c r="E95" s="245" t="s">
        <v>542</v>
      </c>
      <c r="F95" s="338">
        <v>348311</v>
      </c>
      <c r="G95" s="244">
        <v>2781.82</v>
      </c>
      <c r="H95" s="315" t="s">
        <v>836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44365</v>
      </c>
      <c r="B96" s="244" t="s">
        <v>1127</v>
      </c>
      <c r="C96" s="245" t="s">
        <v>1128</v>
      </c>
      <c r="D96" s="245" t="s">
        <v>920</v>
      </c>
      <c r="E96" s="245" t="s">
        <v>542</v>
      </c>
      <c r="F96" s="338">
        <v>366595</v>
      </c>
      <c r="G96" s="244">
        <v>173.33</v>
      </c>
      <c r="H96" s="315" t="s">
        <v>836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1:35">
      <c r="A97" s="221">
        <v>44365</v>
      </c>
      <c r="B97" s="244" t="s">
        <v>1127</v>
      </c>
      <c r="C97" s="245" t="s">
        <v>1128</v>
      </c>
      <c r="D97" s="245" t="s">
        <v>845</v>
      </c>
      <c r="E97" s="245" t="s">
        <v>542</v>
      </c>
      <c r="F97" s="338">
        <v>426629</v>
      </c>
      <c r="G97" s="244">
        <v>172.99</v>
      </c>
      <c r="H97" s="315" t="s">
        <v>836</v>
      </c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1:35">
      <c r="A98" s="221">
        <v>44365</v>
      </c>
      <c r="B98" s="244" t="s">
        <v>935</v>
      </c>
      <c r="C98" s="245" t="s">
        <v>936</v>
      </c>
      <c r="D98" s="245" t="s">
        <v>920</v>
      </c>
      <c r="E98" s="245" t="s">
        <v>542</v>
      </c>
      <c r="F98" s="338">
        <v>167971</v>
      </c>
      <c r="G98" s="244">
        <v>564.91</v>
      </c>
      <c r="H98" s="315" t="s">
        <v>836</v>
      </c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1:35">
      <c r="A99" s="221">
        <v>44365</v>
      </c>
      <c r="B99" s="244" t="s">
        <v>935</v>
      </c>
      <c r="C99" s="245" t="s">
        <v>936</v>
      </c>
      <c r="D99" s="245" t="s">
        <v>1010</v>
      </c>
      <c r="E99" s="245" t="s">
        <v>542</v>
      </c>
      <c r="F99" s="338">
        <v>50010</v>
      </c>
      <c r="G99" s="244">
        <v>583.65</v>
      </c>
      <c r="H99" s="315" t="s">
        <v>836</v>
      </c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1:35">
      <c r="A100" s="221">
        <v>44365</v>
      </c>
      <c r="B100" s="244" t="s">
        <v>383</v>
      </c>
      <c r="C100" s="245" t="s">
        <v>1011</v>
      </c>
      <c r="D100" s="245" t="s">
        <v>845</v>
      </c>
      <c r="E100" s="245" t="s">
        <v>542</v>
      </c>
      <c r="F100" s="338">
        <v>3263142</v>
      </c>
      <c r="G100" s="244">
        <v>56.86</v>
      </c>
      <c r="H100" s="315" t="s">
        <v>836</v>
      </c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1:35">
      <c r="A101" s="221">
        <v>44365</v>
      </c>
      <c r="B101" s="244" t="s">
        <v>979</v>
      </c>
      <c r="C101" s="245" t="s">
        <v>980</v>
      </c>
      <c r="D101" s="245" t="s">
        <v>845</v>
      </c>
      <c r="E101" s="245" t="s">
        <v>542</v>
      </c>
      <c r="F101" s="338">
        <v>166650</v>
      </c>
      <c r="G101" s="244">
        <v>105.79</v>
      </c>
      <c r="H101" s="315" t="s">
        <v>836</v>
      </c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1:35">
      <c r="A102" s="221">
        <v>44365</v>
      </c>
      <c r="B102" s="244" t="s">
        <v>979</v>
      </c>
      <c r="C102" s="245" t="s">
        <v>980</v>
      </c>
      <c r="D102" s="245" t="s">
        <v>981</v>
      </c>
      <c r="E102" s="245" t="s">
        <v>542</v>
      </c>
      <c r="F102" s="338">
        <v>357033</v>
      </c>
      <c r="G102" s="244">
        <v>106</v>
      </c>
      <c r="H102" s="315" t="s">
        <v>836</v>
      </c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1:35">
      <c r="A103" s="221">
        <v>44365</v>
      </c>
      <c r="B103" s="244" t="s">
        <v>1002</v>
      </c>
      <c r="C103" s="245" t="s">
        <v>1012</v>
      </c>
      <c r="D103" s="245" t="s">
        <v>1129</v>
      </c>
      <c r="E103" s="245" t="s">
        <v>542</v>
      </c>
      <c r="F103" s="338">
        <v>732368</v>
      </c>
      <c r="G103" s="244">
        <v>12.01</v>
      </c>
      <c r="H103" s="315" t="s">
        <v>836</v>
      </c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1:35">
      <c r="A104" s="221">
        <v>44365</v>
      </c>
      <c r="B104" s="244" t="s">
        <v>1002</v>
      </c>
      <c r="C104" s="245" t="s">
        <v>1012</v>
      </c>
      <c r="D104" s="245" t="s">
        <v>1130</v>
      </c>
      <c r="E104" s="245" t="s">
        <v>542</v>
      </c>
      <c r="F104" s="338">
        <v>353282</v>
      </c>
      <c r="G104" s="244">
        <v>12.47</v>
      </c>
      <c r="H104" s="315" t="s">
        <v>836</v>
      </c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1:35">
      <c r="A105" s="221">
        <v>44365</v>
      </c>
      <c r="B105" s="244" t="s">
        <v>130</v>
      </c>
      <c r="C105" s="245" t="s">
        <v>959</v>
      </c>
      <c r="D105" s="245" t="s">
        <v>920</v>
      </c>
      <c r="E105" s="245" t="s">
        <v>542</v>
      </c>
      <c r="F105" s="338">
        <v>411826</v>
      </c>
      <c r="G105" s="244">
        <v>1018.17</v>
      </c>
      <c r="H105" s="315" t="s">
        <v>836</v>
      </c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1:35">
      <c r="A106" s="221">
        <v>44365</v>
      </c>
      <c r="B106" s="244" t="s">
        <v>130</v>
      </c>
      <c r="C106" s="245" t="s">
        <v>959</v>
      </c>
      <c r="D106" s="245" t="s">
        <v>845</v>
      </c>
      <c r="E106" s="245" t="s">
        <v>542</v>
      </c>
      <c r="F106" s="338">
        <v>456263</v>
      </c>
      <c r="G106" s="244">
        <v>1015.66</v>
      </c>
      <c r="H106" s="315" t="s">
        <v>836</v>
      </c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1:35">
      <c r="A107" s="221">
        <v>44365</v>
      </c>
      <c r="B107" s="244" t="s">
        <v>1131</v>
      </c>
      <c r="C107" s="245" t="s">
        <v>1132</v>
      </c>
      <c r="D107" s="245" t="s">
        <v>907</v>
      </c>
      <c r="E107" s="245" t="s">
        <v>542</v>
      </c>
      <c r="F107" s="338">
        <v>116803</v>
      </c>
      <c r="G107" s="244">
        <v>215.34</v>
      </c>
      <c r="H107" s="315" t="s">
        <v>836</v>
      </c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1:35">
      <c r="A108" s="221">
        <v>44365</v>
      </c>
      <c r="B108" s="244" t="s">
        <v>1131</v>
      </c>
      <c r="C108" s="245" t="s">
        <v>1132</v>
      </c>
      <c r="D108" s="245" t="s">
        <v>845</v>
      </c>
      <c r="E108" s="245" t="s">
        <v>542</v>
      </c>
      <c r="F108" s="338">
        <v>116289</v>
      </c>
      <c r="G108" s="244">
        <v>214.2</v>
      </c>
      <c r="H108" s="315" t="s">
        <v>836</v>
      </c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1:35">
      <c r="A109" s="221">
        <v>44365</v>
      </c>
      <c r="B109" s="244" t="s">
        <v>418</v>
      </c>
      <c r="C109" s="245" t="s">
        <v>1133</v>
      </c>
      <c r="D109" s="245" t="s">
        <v>1134</v>
      </c>
      <c r="E109" s="245" t="s">
        <v>542</v>
      </c>
      <c r="F109" s="338">
        <v>4763679</v>
      </c>
      <c r="G109" s="244">
        <v>223</v>
      </c>
      <c r="H109" s="315" t="s">
        <v>836</v>
      </c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1:35">
      <c r="A110" s="221">
        <v>44365</v>
      </c>
      <c r="B110" s="244" t="s">
        <v>1135</v>
      </c>
      <c r="C110" s="245" t="s">
        <v>1136</v>
      </c>
      <c r="D110" s="245" t="s">
        <v>977</v>
      </c>
      <c r="E110" s="245" t="s">
        <v>542</v>
      </c>
      <c r="F110" s="338">
        <v>151240</v>
      </c>
      <c r="G110" s="244">
        <v>80.08</v>
      </c>
      <c r="H110" s="315" t="s">
        <v>836</v>
      </c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1:35">
      <c r="A111" s="221">
        <v>44365</v>
      </c>
      <c r="B111" s="244" t="s">
        <v>1137</v>
      </c>
      <c r="C111" s="245" t="s">
        <v>1138</v>
      </c>
      <c r="D111" s="245" t="s">
        <v>845</v>
      </c>
      <c r="E111" s="245" t="s">
        <v>542</v>
      </c>
      <c r="F111" s="338">
        <v>180482</v>
      </c>
      <c r="G111" s="244">
        <v>452.5</v>
      </c>
      <c r="H111" s="315" t="s">
        <v>836</v>
      </c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1:35">
      <c r="A112" s="221">
        <v>44365</v>
      </c>
      <c r="B112" s="244" t="s">
        <v>982</v>
      </c>
      <c r="C112" s="245" t="s">
        <v>983</v>
      </c>
      <c r="D112" s="245" t="s">
        <v>1139</v>
      </c>
      <c r="E112" s="245" t="s">
        <v>542</v>
      </c>
      <c r="F112" s="338">
        <v>54015</v>
      </c>
      <c r="G112" s="244">
        <v>47.49</v>
      </c>
      <c r="H112" s="315" t="s">
        <v>836</v>
      </c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1:35">
      <c r="A113" s="221">
        <v>44365</v>
      </c>
      <c r="B113" s="244" t="s">
        <v>982</v>
      </c>
      <c r="C113" s="245" t="s">
        <v>983</v>
      </c>
      <c r="D113" s="245" t="s">
        <v>1140</v>
      </c>
      <c r="E113" s="245" t="s">
        <v>542</v>
      </c>
      <c r="F113" s="338">
        <v>87710</v>
      </c>
      <c r="G113" s="244">
        <v>46.47</v>
      </c>
      <c r="H113" s="315" t="s">
        <v>836</v>
      </c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1:35">
      <c r="A114" s="221">
        <v>44365</v>
      </c>
      <c r="B114" s="244" t="s">
        <v>982</v>
      </c>
      <c r="C114" s="245" t="s">
        <v>983</v>
      </c>
      <c r="D114" s="245" t="s">
        <v>960</v>
      </c>
      <c r="E114" s="245" t="s">
        <v>542</v>
      </c>
      <c r="F114" s="338">
        <v>73923</v>
      </c>
      <c r="G114" s="244">
        <v>47.32</v>
      </c>
      <c r="H114" s="315" t="s">
        <v>836</v>
      </c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1:35">
      <c r="A115" s="221">
        <v>44365</v>
      </c>
      <c r="B115" s="244" t="s">
        <v>982</v>
      </c>
      <c r="C115" s="245" t="s">
        <v>983</v>
      </c>
      <c r="D115" s="245" t="s">
        <v>975</v>
      </c>
      <c r="E115" s="245" t="s">
        <v>542</v>
      </c>
      <c r="F115" s="338">
        <v>699</v>
      </c>
      <c r="G115" s="244">
        <v>48.99</v>
      </c>
      <c r="H115" s="315" t="s">
        <v>836</v>
      </c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1:35">
      <c r="A116" s="221">
        <v>44365</v>
      </c>
      <c r="B116" s="244" t="s">
        <v>982</v>
      </c>
      <c r="C116" s="245" t="s">
        <v>983</v>
      </c>
      <c r="D116" s="245" t="s">
        <v>1141</v>
      </c>
      <c r="E116" s="245" t="s">
        <v>542</v>
      </c>
      <c r="F116" s="338">
        <v>67241</v>
      </c>
      <c r="G116" s="244">
        <v>47.38</v>
      </c>
      <c r="H116" s="315" t="s">
        <v>836</v>
      </c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1:35">
      <c r="A117" s="221">
        <v>44365</v>
      </c>
      <c r="B117" s="244" t="s">
        <v>982</v>
      </c>
      <c r="C117" s="245" t="s">
        <v>983</v>
      </c>
      <c r="D117" s="245" t="s">
        <v>1095</v>
      </c>
      <c r="E117" s="245" t="s">
        <v>542</v>
      </c>
      <c r="F117" s="338">
        <v>97457</v>
      </c>
      <c r="G117" s="244">
        <v>48.21</v>
      </c>
      <c r="H117" s="315" t="s">
        <v>836</v>
      </c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1:35">
      <c r="A118" s="221">
        <v>44365</v>
      </c>
      <c r="B118" s="244" t="s">
        <v>982</v>
      </c>
      <c r="C118" s="245" t="s">
        <v>983</v>
      </c>
      <c r="D118" s="245" t="s">
        <v>937</v>
      </c>
      <c r="E118" s="245" t="s">
        <v>542</v>
      </c>
      <c r="F118" s="338">
        <v>59748</v>
      </c>
      <c r="G118" s="244">
        <v>47.36</v>
      </c>
      <c r="H118" s="315" t="s">
        <v>836</v>
      </c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1:35">
      <c r="A119" s="221">
        <v>44365</v>
      </c>
      <c r="B119" s="244" t="s">
        <v>982</v>
      </c>
      <c r="C119" s="245" t="s">
        <v>983</v>
      </c>
      <c r="D119" s="245" t="s">
        <v>1092</v>
      </c>
      <c r="E119" s="245" t="s">
        <v>542</v>
      </c>
      <c r="F119" s="338">
        <v>65203</v>
      </c>
      <c r="G119" s="244">
        <v>47.86</v>
      </c>
      <c r="H119" s="315" t="s">
        <v>836</v>
      </c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1:35">
      <c r="A120" s="221">
        <v>44365</v>
      </c>
      <c r="B120" s="244" t="s">
        <v>982</v>
      </c>
      <c r="C120" s="245" t="s">
        <v>983</v>
      </c>
      <c r="D120" s="245" t="s">
        <v>1142</v>
      </c>
      <c r="E120" s="245" t="s">
        <v>542</v>
      </c>
      <c r="F120" s="338">
        <v>120736</v>
      </c>
      <c r="G120" s="244">
        <v>47.62</v>
      </c>
      <c r="H120" s="315" t="s">
        <v>836</v>
      </c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1:35">
      <c r="A121" s="221">
        <v>44365</v>
      </c>
      <c r="B121" s="244" t="s">
        <v>982</v>
      </c>
      <c r="C121" s="245" t="s">
        <v>983</v>
      </c>
      <c r="D121" s="245" t="s">
        <v>1091</v>
      </c>
      <c r="E121" s="245" t="s">
        <v>542</v>
      </c>
      <c r="F121" s="338">
        <v>42512</v>
      </c>
      <c r="G121" s="244">
        <v>47.62</v>
      </c>
      <c r="H121" s="315" t="s">
        <v>836</v>
      </c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1:35">
      <c r="A122" s="221">
        <v>44365</v>
      </c>
      <c r="B122" s="244" t="s">
        <v>982</v>
      </c>
      <c r="C122" s="245" t="s">
        <v>983</v>
      </c>
      <c r="D122" s="245" t="s">
        <v>1143</v>
      </c>
      <c r="E122" s="245" t="s">
        <v>542</v>
      </c>
      <c r="F122" s="338">
        <v>135919</v>
      </c>
      <c r="G122" s="244">
        <v>48.1</v>
      </c>
      <c r="H122" s="315" t="s">
        <v>836</v>
      </c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1:35">
      <c r="A123" s="221">
        <v>44365</v>
      </c>
      <c r="B123" s="244" t="s">
        <v>982</v>
      </c>
      <c r="C123" s="245" t="s">
        <v>983</v>
      </c>
      <c r="D123" s="245" t="s">
        <v>1094</v>
      </c>
      <c r="E123" s="245" t="s">
        <v>542</v>
      </c>
      <c r="F123" s="338">
        <v>21372</v>
      </c>
      <c r="G123" s="244">
        <v>48.53</v>
      </c>
      <c r="H123" s="315" t="s">
        <v>836</v>
      </c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1:35">
      <c r="A124" s="221">
        <v>44365</v>
      </c>
      <c r="B124" s="244" t="s">
        <v>982</v>
      </c>
      <c r="C124" s="245" t="s">
        <v>983</v>
      </c>
      <c r="D124" s="245" t="s">
        <v>1144</v>
      </c>
      <c r="E124" s="245" t="s">
        <v>542</v>
      </c>
      <c r="F124" s="338">
        <v>115722</v>
      </c>
      <c r="G124" s="244">
        <v>47.25</v>
      </c>
      <c r="H124" s="315" t="s">
        <v>836</v>
      </c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1:35">
      <c r="A125" s="221">
        <v>44365</v>
      </c>
      <c r="B125" s="244" t="s">
        <v>982</v>
      </c>
      <c r="C125" s="245" t="s">
        <v>983</v>
      </c>
      <c r="D125" s="245" t="s">
        <v>907</v>
      </c>
      <c r="E125" s="245" t="s">
        <v>542</v>
      </c>
      <c r="F125" s="338">
        <v>324930</v>
      </c>
      <c r="G125" s="244">
        <v>48.14</v>
      </c>
      <c r="H125" s="315" t="s">
        <v>836</v>
      </c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1:35">
      <c r="A126" s="221">
        <v>44365</v>
      </c>
      <c r="B126" s="244" t="s">
        <v>982</v>
      </c>
      <c r="C126" s="245" t="s">
        <v>983</v>
      </c>
      <c r="D126" s="245" t="s">
        <v>1145</v>
      </c>
      <c r="E126" s="245" t="s">
        <v>542</v>
      </c>
      <c r="F126" s="338">
        <v>50000</v>
      </c>
      <c r="G126" s="244">
        <v>50.91</v>
      </c>
      <c r="H126" s="315" t="s">
        <v>836</v>
      </c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1:35">
      <c r="A127" s="221">
        <v>44365</v>
      </c>
      <c r="B127" s="244" t="s">
        <v>982</v>
      </c>
      <c r="C127" s="245" t="s">
        <v>983</v>
      </c>
      <c r="D127" s="245" t="s">
        <v>1146</v>
      </c>
      <c r="E127" s="245" t="s">
        <v>542</v>
      </c>
      <c r="F127" s="338">
        <v>42000</v>
      </c>
      <c r="G127" s="244">
        <v>49.01</v>
      </c>
      <c r="H127" s="315" t="s">
        <v>836</v>
      </c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1:35">
      <c r="A128" s="221">
        <v>44365</v>
      </c>
      <c r="B128" s="244" t="s">
        <v>982</v>
      </c>
      <c r="C128" s="245" t="s">
        <v>983</v>
      </c>
      <c r="D128" s="245" t="s">
        <v>1147</v>
      </c>
      <c r="E128" s="245" t="s">
        <v>542</v>
      </c>
      <c r="F128" s="338">
        <v>45801</v>
      </c>
      <c r="G128" s="244">
        <v>48.14</v>
      </c>
      <c r="H128" s="315" t="s">
        <v>836</v>
      </c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1:35">
      <c r="A129" s="221">
        <v>44365</v>
      </c>
      <c r="B129" s="244" t="s">
        <v>982</v>
      </c>
      <c r="C129" s="245" t="s">
        <v>983</v>
      </c>
      <c r="D129" s="245" t="s">
        <v>1148</v>
      </c>
      <c r="E129" s="245" t="s">
        <v>542</v>
      </c>
      <c r="F129" s="338">
        <v>45881</v>
      </c>
      <c r="G129" s="244">
        <v>48.98</v>
      </c>
      <c r="H129" s="315" t="s">
        <v>836</v>
      </c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1:35">
      <c r="A130" s="221">
        <v>44365</v>
      </c>
      <c r="B130" s="244" t="s">
        <v>982</v>
      </c>
      <c r="C130" s="245" t="s">
        <v>983</v>
      </c>
      <c r="D130" s="245" t="s">
        <v>1149</v>
      </c>
      <c r="E130" s="245" t="s">
        <v>542</v>
      </c>
      <c r="F130" s="338">
        <v>65750</v>
      </c>
      <c r="G130" s="244">
        <v>47.5</v>
      </c>
      <c r="H130" s="315" t="s">
        <v>836</v>
      </c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1:35">
      <c r="A131" s="221">
        <v>44365</v>
      </c>
      <c r="B131" s="244" t="s">
        <v>982</v>
      </c>
      <c r="C131" s="245" t="s">
        <v>983</v>
      </c>
      <c r="D131" s="245" t="s">
        <v>1150</v>
      </c>
      <c r="E131" s="245" t="s">
        <v>542</v>
      </c>
      <c r="F131" s="338">
        <v>101647</v>
      </c>
      <c r="G131" s="244">
        <v>47.42</v>
      </c>
      <c r="H131" s="315" t="s">
        <v>836</v>
      </c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1:35">
      <c r="A132" s="221">
        <v>44365</v>
      </c>
      <c r="B132" s="244" t="s">
        <v>982</v>
      </c>
      <c r="C132" s="245" t="s">
        <v>983</v>
      </c>
      <c r="D132" s="245" t="s">
        <v>1151</v>
      </c>
      <c r="E132" s="245" t="s">
        <v>542</v>
      </c>
      <c r="F132" s="338">
        <v>42579</v>
      </c>
      <c r="G132" s="244">
        <v>46.63</v>
      </c>
      <c r="H132" s="315" t="s">
        <v>836</v>
      </c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1:35">
      <c r="A133" s="221">
        <v>44365</v>
      </c>
      <c r="B133" s="244" t="s">
        <v>982</v>
      </c>
      <c r="C133" s="245" t="s">
        <v>983</v>
      </c>
      <c r="D133" s="245" t="s">
        <v>1152</v>
      </c>
      <c r="E133" s="245" t="s">
        <v>542</v>
      </c>
      <c r="F133" s="338">
        <v>30025</v>
      </c>
      <c r="G133" s="244">
        <v>45.09</v>
      </c>
      <c r="H133" s="315" t="s">
        <v>836</v>
      </c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1:35">
      <c r="A134" s="221">
        <v>44365</v>
      </c>
      <c r="B134" s="244" t="s">
        <v>982</v>
      </c>
      <c r="C134" s="245" t="s">
        <v>983</v>
      </c>
      <c r="D134" s="245" t="s">
        <v>1153</v>
      </c>
      <c r="E134" s="245" t="s">
        <v>542</v>
      </c>
      <c r="F134" s="338">
        <v>55055</v>
      </c>
      <c r="G134" s="244">
        <v>48.25</v>
      </c>
      <c r="H134" s="315" t="s">
        <v>836</v>
      </c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1:35">
      <c r="A135" s="221">
        <v>44365</v>
      </c>
      <c r="B135" s="244" t="s">
        <v>982</v>
      </c>
      <c r="C135" s="245" t="s">
        <v>983</v>
      </c>
      <c r="D135" s="245" t="s">
        <v>1154</v>
      </c>
      <c r="E135" s="245" t="s">
        <v>542</v>
      </c>
      <c r="F135" s="338">
        <v>46172</v>
      </c>
      <c r="G135" s="244">
        <v>47.4</v>
      </c>
      <c r="H135" s="315" t="s">
        <v>836</v>
      </c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1:35">
      <c r="A136" s="221">
        <v>44365</v>
      </c>
      <c r="B136" s="244" t="s">
        <v>982</v>
      </c>
      <c r="C136" s="245" t="s">
        <v>983</v>
      </c>
      <c r="D136" s="245" t="s">
        <v>984</v>
      </c>
      <c r="E136" s="245" t="s">
        <v>542</v>
      </c>
      <c r="F136" s="338">
        <v>7157</v>
      </c>
      <c r="G136" s="244">
        <v>50.09</v>
      </c>
      <c r="H136" s="315" t="s">
        <v>836</v>
      </c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1:35">
      <c r="A137" s="221">
        <v>44365</v>
      </c>
      <c r="B137" s="244" t="s">
        <v>1155</v>
      </c>
      <c r="C137" s="245" t="s">
        <v>1156</v>
      </c>
      <c r="D137" s="245" t="s">
        <v>845</v>
      </c>
      <c r="E137" s="245" t="s">
        <v>542</v>
      </c>
      <c r="F137" s="338">
        <v>2335559</v>
      </c>
      <c r="G137" s="244">
        <v>18.989999999999998</v>
      </c>
      <c r="H137" s="315" t="s">
        <v>836</v>
      </c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1:35">
      <c r="A138" s="221">
        <v>44365</v>
      </c>
      <c r="B138" s="244" t="s">
        <v>1157</v>
      </c>
      <c r="C138" s="245" t="s">
        <v>1158</v>
      </c>
      <c r="D138" s="245" t="s">
        <v>1159</v>
      </c>
      <c r="E138" s="245" t="s">
        <v>542</v>
      </c>
      <c r="F138" s="338">
        <v>78000</v>
      </c>
      <c r="G138" s="244">
        <v>81.650000000000006</v>
      </c>
      <c r="H138" s="315" t="s">
        <v>836</v>
      </c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1:35">
      <c r="A139" s="221">
        <v>44365</v>
      </c>
      <c r="B139" s="244" t="s">
        <v>1160</v>
      </c>
      <c r="C139" s="245" t="s">
        <v>1161</v>
      </c>
      <c r="D139" s="245" t="s">
        <v>1159</v>
      </c>
      <c r="E139" s="245" t="s">
        <v>542</v>
      </c>
      <c r="F139" s="338">
        <v>1295547</v>
      </c>
      <c r="G139" s="244">
        <v>10.47</v>
      </c>
      <c r="H139" s="315" t="s">
        <v>836</v>
      </c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1:35">
      <c r="A140" s="221">
        <v>44365</v>
      </c>
      <c r="B140" s="244" t="s">
        <v>1162</v>
      </c>
      <c r="C140" s="245" t="s">
        <v>1163</v>
      </c>
      <c r="D140" s="245" t="s">
        <v>961</v>
      </c>
      <c r="E140" s="245" t="s">
        <v>542</v>
      </c>
      <c r="F140" s="338">
        <v>15363217</v>
      </c>
      <c r="G140" s="244">
        <v>4.07</v>
      </c>
      <c r="H140" s="315" t="s">
        <v>836</v>
      </c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1:35">
      <c r="A141" s="221">
        <v>44365</v>
      </c>
      <c r="B141" s="244" t="s">
        <v>1100</v>
      </c>
      <c r="C141" s="245" t="s">
        <v>1164</v>
      </c>
      <c r="D141" s="245" t="s">
        <v>1010</v>
      </c>
      <c r="E141" s="245" t="s">
        <v>542</v>
      </c>
      <c r="F141" s="338">
        <v>3825359</v>
      </c>
      <c r="G141" s="244">
        <v>23.81</v>
      </c>
      <c r="H141" s="315" t="s">
        <v>836</v>
      </c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1:35">
      <c r="A142" s="221">
        <v>44365</v>
      </c>
      <c r="B142" s="244" t="s">
        <v>1100</v>
      </c>
      <c r="C142" s="245" t="s">
        <v>1164</v>
      </c>
      <c r="D142" s="245" t="s">
        <v>1165</v>
      </c>
      <c r="E142" s="245" t="s">
        <v>542</v>
      </c>
      <c r="F142" s="338">
        <v>504000</v>
      </c>
      <c r="G142" s="244">
        <v>24.11</v>
      </c>
      <c r="H142" s="315" t="s">
        <v>836</v>
      </c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1:35">
      <c r="A143" s="221">
        <v>44365</v>
      </c>
      <c r="B143" s="244" t="s">
        <v>1100</v>
      </c>
      <c r="C143" s="245" t="s">
        <v>1164</v>
      </c>
      <c r="D143" s="245" t="s">
        <v>841</v>
      </c>
      <c r="E143" s="245" t="s">
        <v>542</v>
      </c>
      <c r="F143" s="338">
        <v>5167160</v>
      </c>
      <c r="G143" s="244">
        <v>23.62</v>
      </c>
      <c r="H143" s="315" t="s">
        <v>836</v>
      </c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1:35">
      <c r="A144" s="221">
        <v>44365</v>
      </c>
      <c r="B144" s="244" t="s">
        <v>1100</v>
      </c>
      <c r="C144" s="245" t="s">
        <v>1164</v>
      </c>
      <c r="D144" s="245" t="s">
        <v>1166</v>
      </c>
      <c r="E144" s="245" t="s">
        <v>542</v>
      </c>
      <c r="F144" s="338">
        <v>755477</v>
      </c>
      <c r="G144" s="244">
        <v>25.85</v>
      </c>
      <c r="H144" s="315" t="s">
        <v>836</v>
      </c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1:35">
      <c r="A145" s="221">
        <v>44365</v>
      </c>
      <c r="B145" s="244" t="s">
        <v>921</v>
      </c>
      <c r="C145" s="245" t="s">
        <v>922</v>
      </c>
      <c r="D145" s="245" t="s">
        <v>1167</v>
      </c>
      <c r="E145" s="245" t="s">
        <v>542</v>
      </c>
      <c r="F145" s="338">
        <v>72</v>
      </c>
      <c r="G145" s="244">
        <v>728.7</v>
      </c>
      <c r="H145" s="315" t="s">
        <v>836</v>
      </c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1:35">
      <c r="A146" s="221">
        <v>44365</v>
      </c>
      <c r="B146" s="244" t="s">
        <v>921</v>
      </c>
      <c r="C146" s="245" t="s">
        <v>922</v>
      </c>
      <c r="D146" s="245" t="s">
        <v>907</v>
      </c>
      <c r="E146" s="245" t="s">
        <v>542</v>
      </c>
      <c r="F146" s="338">
        <v>80658</v>
      </c>
      <c r="G146" s="244">
        <v>746.05</v>
      </c>
      <c r="H146" s="315" t="s">
        <v>836</v>
      </c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1:35">
      <c r="A147" s="221">
        <v>44365</v>
      </c>
      <c r="B147" s="244" t="s">
        <v>1168</v>
      </c>
      <c r="C147" s="245" t="s">
        <v>1169</v>
      </c>
      <c r="D147" s="245" t="s">
        <v>845</v>
      </c>
      <c r="E147" s="245" t="s">
        <v>542</v>
      </c>
      <c r="F147" s="338">
        <v>197000</v>
      </c>
      <c r="G147" s="244">
        <v>89.26</v>
      </c>
      <c r="H147" s="315" t="s">
        <v>836</v>
      </c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1:35">
      <c r="A148" s="221">
        <v>44365</v>
      </c>
      <c r="B148" s="244" t="s">
        <v>814</v>
      </c>
      <c r="C148" s="245" t="s">
        <v>1170</v>
      </c>
      <c r="D148" s="245" t="s">
        <v>1171</v>
      </c>
      <c r="E148" s="245" t="s">
        <v>542</v>
      </c>
      <c r="F148" s="338">
        <v>5409522</v>
      </c>
      <c r="G148" s="244">
        <v>1002</v>
      </c>
      <c r="H148" s="315" t="s">
        <v>836</v>
      </c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1:35">
      <c r="A149" s="221">
        <v>44365</v>
      </c>
      <c r="B149" s="244" t="s">
        <v>1172</v>
      </c>
      <c r="C149" s="245" t="s">
        <v>1173</v>
      </c>
      <c r="D149" s="245" t="s">
        <v>1174</v>
      </c>
      <c r="E149" s="245" t="s">
        <v>542</v>
      </c>
      <c r="F149" s="338">
        <v>69000</v>
      </c>
      <c r="G149" s="244">
        <v>21.47</v>
      </c>
      <c r="H149" s="315" t="s">
        <v>836</v>
      </c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1:35">
      <c r="A150" s="221">
        <v>44365</v>
      </c>
      <c r="B150" s="244" t="s">
        <v>1175</v>
      </c>
      <c r="C150" s="245" t="s">
        <v>1176</v>
      </c>
      <c r="D150" s="245" t="s">
        <v>1177</v>
      </c>
      <c r="E150" s="245" t="s">
        <v>542</v>
      </c>
      <c r="F150" s="338">
        <v>33000</v>
      </c>
      <c r="G150" s="244">
        <v>182.85</v>
      </c>
      <c r="H150" s="315" t="s">
        <v>836</v>
      </c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1:35">
      <c r="A151" s="221">
        <v>44365</v>
      </c>
      <c r="B151" s="244" t="s">
        <v>1013</v>
      </c>
      <c r="C151" s="245" t="s">
        <v>1014</v>
      </c>
      <c r="D151" s="245" t="s">
        <v>961</v>
      </c>
      <c r="E151" s="245" t="s">
        <v>542</v>
      </c>
      <c r="F151" s="338">
        <v>3237043</v>
      </c>
      <c r="G151" s="244">
        <v>13.47</v>
      </c>
      <c r="H151" s="315" t="s">
        <v>836</v>
      </c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1:35">
      <c r="A152" s="221">
        <v>44365</v>
      </c>
      <c r="B152" s="244" t="s">
        <v>1178</v>
      </c>
      <c r="C152" s="245" t="s">
        <v>1179</v>
      </c>
      <c r="D152" s="245" t="s">
        <v>845</v>
      </c>
      <c r="E152" s="245" t="s">
        <v>542</v>
      </c>
      <c r="F152" s="338">
        <v>75470</v>
      </c>
      <c r="G152" s="244">
        <v>55.49</v>
      </c>
      <c r="H152" s="315" t="s">
        <v>836</v>
      </c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1:35">
      <c r="A153" s="221">
        <v>44365</v>
      </c>
      <c r="B153" s="244" t="s">
        <v>1019</v>
      </c>
      <c r="C153" s="245" t="s">
        <v>1020</v>
      </c>
      <c r="D153" s="245" t="s">
        <v>1180</v>
      </c>
      <c r="E153" s="245" t="s">
        <v>542</v>
      </c>
      <c r="F153" s="338">
        <v>833221</v>
      </c>
      <c r="G153" s="244">
        <v>6.43</v>
      </c>
      <c r="H153" s="315" t="s">
        <v>836</v>
      </c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1:35">
      <c r="A154" s="221">
        <v>44365</v>
      </c>
      <c r="B154" s="244" t="s">
        <v>923</v>
      </c>
      <c r="C154" s="245" t="s">
        <v>924</v>
      </c>
      <c r="D154" s="245" t="s">
        <v>1015</v>
      </c>
      <c r="E154" s="245" t="s">
        <v>542</v>
      </c>
      <c r="F154" s="338">
        <v>126022</v>
      </c>
      <c r="G154" s="244">
        <v>182.39</v>
      </c>
      <c r="H154" s="315" t="s">
        <v>836</v>
      </c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1:35">
      <c r="A155" s="221">
        <v>44365</v>
      </c>
      <c r="B155" s="244" t="s">
        <v>923</v>
      </c>
      <c r="C155" s="245" t="s">
        <v>924</v>
      </c>
      <c r="D155" s="245" t="s">
        <v>1159</v>
      </c>
      <c r="E155" s="245" t="s">
        <v>542</v>
      </c>
      <c r="F155" s="338">
        <v>172955</v>
      </c>
      <c r="G155" s="244">
        <v>199.94</v>
      </c>
      <c r="H155" s="315" t="s">
        <v>836</v>
      </c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1:35">
      <c r="A156" s="221">
        <v>44365</v>
      </c>
      <c r="B156" s="244" t="s">
        <v>923</v>
      </c>
      <c r="C156" s="245" t="s">
        <v>924</v>
      </c>
      <c r="D156" s="245" t="s">
        <v>1181</v>
      </c>
      <c r="E156" s="245" t="s">
        <v>542</v>
      </c>
      <c r="F156" s="338">
        <v>100000</v>
      </c>
      <c r="G156" s="244">
        <v>183</v>
      </c>
      <c r="H156" s="315" t="s">
        <v>836</v>
      </c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1:35">
      <c r="A157" s="221">
        <v>44365</v>
      </c>
      <c r="B157" s="244" t="s">
        <v>1182</v>
      </c>
      <c r="C157" s="245" t="s">
        <v>1183</v>
      </c>
      <c r="D157" s="245" t="s">
        <v>961</v>
      </c>
      <c r="E157" s="245" t="s">
        <v>542</v>
      </c>
      <c r="F157" s="338">
        <v>1521748</v>
      </c>
      <c r="G157" s="244">
        <v>0.98</v>
      </c>
      <c r="H157" s="315" t="s">
        <v>836</v>
      </c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1:35">
      <c r="A158" s="221">
        <v>44365</v>
      </c>
      <c r="B158" s="244" t="s">
        <v>1118</v>
      </c>
      <c r="C158" s="245" t="s">
        <v>1119</v>
      </c>
      <c r="D158" s="245" t="s">
        <v>961</v>
      </c>
      <c r="E158" s="245" t="s">
        <v>543</v>
      </c>
      <c r="F158" s="338">
        <v>107115</v>
      </c>
      <c r="G158" s="244">
        <v>14.2</v>
      </c>
      <c r="H158" s="315" t="s">
        <v>836</v>
      </c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1:35">
      <c r="A159" s="221">
        <v>44365</v>
      </c>
      <c r="B159" s="244" t="s">
        <v>1120</v>
      </c>
      <c r="C159" s="245" t="s">
        <v>1121</v>
      </c>
      <c r="D159" s="245" t="s">
        <v>1184</v>
      </c>
      <c r="E159" s="245" t="s">
        <v>543</v>
      </c>
      <c r="F159" s="338">
        <v>200000</v>
      </c>
      <c r="G159" s="244">
        <v>11.7</v>
      </c>
      <c r="H159" s="315" t="s">
        <v>836</v>
      </c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1:35">
      <c r="A160" s="221">
        <v>44365</v>
      </c>
      <c r="B160" s="244" t="s">
        <v>1016</v>
      </c>
      <c r="C160" s="245" t="s">
        <v>1017</v>
      </c>
      <c r="D160" s="245" t="s">
        <v>1018</v>
      </c>
      <c r="E160" s="245" t="s">
        <v>543</v>
      </c>
      <c r="F160" s="338">
        <v>7259914</v>
      </c>
      <c r="G160" s="244">
        <v>16.39</v>
      </c>
      <c r="H160" s="315" t="s">
        <v>836</v>
      </c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1:35">
      <c r="A161" s="221">
        <v>44365</v>
      </c>
      <c r="B161" s="244" t="s">
        <v>1048</v>
      </c>
      <c r="C161" s="245" t="s">
        <v>1123</v>
      </c>
      <c r="D161" s="245" t="s">
        <v>1185</v>
      </c>
      <c r="E161" s="245" t="s">
        <v>543</v>
      </c>
      <c r="F161" s="338">
        <v>34018840</v>
      </c>
      <c r="G161" s="244">
        <v>1.72</v>
      </c>
      <c r="H161" s="315" t="s">
        <v>836</v>
      </c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1:35">
      <c r="A162" s="221">
        <v>44365</v>
      </c>
      <c r="B162" s="244" t="s">
        <v>1048</v>
      </c>
      <c r="C162" s="245" t="s">
        <v>1123</v>
      </c>
      <c r="D162" s="245" t="s">
        <v>841</v>
      </c>
      <c r="E162" s="245" t="s">
        <v>543</v>
      </c>
      <c r="F162" s="338">
        <v>15</v>
      </c>
      <c r="G162" s="244">
        <v>1.77</v>
      </c>
      <c r="H162" s="315" t="s">
        <v>836</v>
      </c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1:35">
      <c r="A163" s="221">
        <v>44365</v>
      </c>
      <c r="B163" s="244" t="s">
        <v>318</v>
      </c>
      <c r="C163" s="245" t="s">
        <v>976</v>
      </c>
      <c r="D163" s="245" t="s">
        <v>845</v>
      </c>
      <c r="E163" s="245" t="s">
        <v>543</v>
      </c>
      <c r="F163" s="338">
        <v>1311728</v>
      </c>
      <c r="G163" s="244">
        <v>91.38</v>
      </c>
      <c r="H163" s="315" t="s">
        <v>836</v>
      </c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1:35">
      <c r="A164" s="221">
        <v>44365</v>
      </c>
      <c r="B164" s="244" t="s">
        <v>1127</v>
      </c>
      <c r="C164" s="245" t="s">
        <v>1128</v>
      </c>
      <c r="D164" s="245" t="s">
        <v>920</v>
      </c>
      <c r="E164" s="245" t="s">
        <v>543</v>
      </c>
      <c r="F164" s="338">
        <v>359898</v>
      </c>
      <c r="G164" s="244">
        <v>174.15</v>
      </c>
      <c r="H164" s="315" t="s">
        <v>836</v>
      </c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1:35">
      <c r="A165" s="221">
        <v>44365</v>
      </c>
      <c r="B165" s="244" t="s">
        <v>1127</v>
      </c>
      <c r="C165" s="245" t="s">
        <v>1128</v>
      </c>
      <c r="D165" s="245" t="s">
        <v>845</v>
      </c>
      <c r="E165" s="245" t="s">
        <v>543</v>
      </c>
      <c r="F165" s="338">
        <v>426629</v>
      </c>
      <c r="G165" s="244">
        <v>172.96</v>
      </c>
      <c r="H165" s="315" t="s">
        <v>836</v>
      </c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1:35">
      <c r="A166" s="221">
        <v>44365</v>
      </c>
      <c r="B166" s="244" t="s">
        <v>935</v>
      </c>
      <c r="C166" s="245" t="s">
        <v>936</v>
      </c>
      <c r="D166" s="245" t="s">
        <v>1010</v>
      </c>
      <c r="E166" s="245" t="s">
        <v>543</v>
      </c>
      <c r="F166" s="338">
        <v>184304</v>
      </c>
      <c r="G166" s="244">
        <v>567.58000000000004</v>
      </c>
      <c r="H166" s="315" t="s">
        <v>836</v>
      </c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1:35">
      <c r="A167" s="221">
        <v>44365</v>
      </c>
      <c r="B167" s="244" t="s">
        <v>935</v>
      </c>
      <c r="C167" s="245" t="s">
        <v>936</v>
      </c>
      <c r="D167" s="245" t="s">
        <v>920</v>
      </c>
      <c r="E167" s="245" t="s">
        <v>543</v>
      </c>
      <c r="F167" s="338">
        <v>164824</v>
      </c>
      <c r="G167" s="244">
        <v>566.13</v>
      </c>
      <c r="H167" s="315" t="s">
        <v>836</v>
      </c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1:35">
      <c r="A168" s="221">
        <v>44365</v>
      </c>
      <c r="B168" s="244" t="s">
        <v>1186</v>
      </c>
      <c r="C168" s="245" t="s">
        <v>1187</v>
      </c>
      <c r="D168" s="245" t="s">
        <v>1188</v>
      </c>
      <c r="E168" s="245" t="s">
        <v>543</v>
      </c>
      <c r="F168" s="338">
        <v>78000</v>
      </c>
      <c r="G168" s="244">
        <v>20.5</v>
      </c>
      <c r="H168" s="315" t="s">
        <v>836</v>
      </c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1:35">
      <c r="A169" s="221">
        <v>44365</v>
      </c>
      <c r="B169" s="244" t="s">
        <v>383</v>
      </c>
      <c r="C169" s="245" t="s">
        <v>1011</v>
      </c>
      <c r="D169" s="245" t="s">
        <v>845</v>
      </c>
      <c r="E169" s="245" t="s">
        <v>543</v>
      </c>
      <c r="F169" s="338">
        <v>3263142</v>
      </c>
      <c r="G169" s="244">
        <v>56.95</v>
      </c>
      <c r="H169" s="315" t="s">
        <v>836</v>
      </c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1:35">
      <c r="A170" s="221">
        <v>44365</v>
      </c>
      <c r="B170" s="244" t="s">
        <v>979</v>
      </c>
      <c r="C170" s="245" t="s">
        <v>980</v>
      </c>
      <c r="D170" s="245" t="s">
        <v>981</v>
      </c>
      <c r="E170" s="245" t="s">
        <v>543</v>
      </c>
      <c r="F170" s="338">
        <v>340931</v>
      </c>
      <c r="G170" s="244">
        <v>105.6</v>
      </c>
      <c r="H170" s="315" t="s">
        <v>836</v>
      </c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1:35">
      <c r="A171" s="221">
        <v>44365</v>
      </c>
      <c r="B171" s="244" t="s">
        <v>979</v>
      </c>
      <c r="C171" s="245" t="s">
        <v>980</v>
      </c>
      <c r="D171" s="245" t="s">
        <v>1189</v>
      </c>
      <c r="E171" s="245" t="s">
        <v>543</v>
      </c>
      <c r="F171" s="338">
        <v>214203</v>
      </c>
      <c r="G171" s="244">
        <v>104.48</v>
      </c>
      <c r="H171" s="315" t="s">
        <v>836</v>
      </c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1:35">
      <c r="A172" s="221">
        <v>44365</v>
      </c>
      <c r="B172" s="244" t="s">
        <v>979</v>
      </c>
      <c r="C172" s="245" t="s">
        <v>980</v>
      </c>
      <c r="D172" s="245" t="s">
        <v>845</v>
      </c>
      <c r="E172" s="245" t="s">
        <v>543</v>
      </c>
      <c r="F172" s="338">
        <v>166650</v>
      </c>
      <c r="G172" s="244">
        <v>105.5</v>
      </c>
      <c r="H172" s="315" t="s">
        <v>836</v>
      </c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1:35">
      <c r="A173" s="221">
        <v>44365</v>
      </c>
      <c r="B173" s="244" t="s">
        <v>1002</v>
      </c>
      <c r="C173" s="245" t="s">
        <v>1012</v>
      </c>
      <c r="D173" s="245" t="s">
        <v>1190</v>
      </c>
      <c r="E173" s="245" t="s">
        <v>543</v>
      </c>
      <c r="F173" s="338">
        <v>700000</v>
      </c>
      <c r="G173" s="244">
        <v>12.05</v>
      </c>
      <c r="H173" s="315" t="s">
        <v>836</v>
      </c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1:35">
      <c r="A174" s="221">
        <v>44365</v>
      </c>
      <c r="B174" s="244" t="s">
        <v>1002</v>
      </c>
      <c r="C174" s="245" t="s">
        <v>1012</v>
      </c>
      <c r="D174" s="245" t="s">
        <v>1130</v>
      </c>
      <c r="E174" s="245" t="s">
        <v>543</v>
      </c>
      <c r="F174" s="338">
        <v>500000</v>
      </c>
      <c r="G174" s="244">
        <v>12.5</v>
      </c>
      <c r="H174" s="315" t="s">
        <v>836</v>
      </c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1:35">
      <c r="A175" s="221">
        <v>44365</v>
      </c>
      <c r="B175" s="244" t="s">
        <v>1002</v>
      </c>
      <c r="C175" s="245" t="s">
        <v>1012</v>
      </c>
      <c r="D175" s="245" t="s">
        <v>1130</v>
      </c>
      <c r="E175" s="245" t="s">
        <v>543</v>
      </c>
      <c r="F175" s="338">
        <v>500000</v>
      </c>
      <c r="G175" s="244">
        <v>12.7</v>
      </c>
      <c r="H175" s="315" t="s">
        <v>836</v>
      </c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1:35">
      <c r="A176" s="221">
        <v>44365</v>
      </c>
      <c r="B176" s="244" t="s">
        <v>130</v>
      </c>
      <c r="C176" s="245" t="s">
        <v>959</v>
      </c>
      <c r="D176" s="245" t="s">
        <v>845</v>
      </c>
      <c r="E176" s="245" t="s">
        <v>543</v>
      </c>
      <c r="F176" s="338">
        <v>456263</v>
      </c>
      <c r="G176" s="244">
        <v>1016.57</v>
      </c>
      <c r="H176" s="315" t="s">
        <v>836</v>
      </c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1:35">
      <c r="A177" s="221">
        <v>44365</v>
      </c>
      <c r="B177" s="244" t="s">
        <v>130</v>
      </c>
      <c r="C177" s="245" t="s">
        <v>959</v>
      </c>
      <c r="D177" s="245" t="s">
        <v>920</v>
      </c>
      <c r="E177" s="245" t="s">
        <v>543</v>
      </c>
      <c r="F177" s="338">
        <v>434103</v>
      </c>
      <c r="G177" s="244">
        <v>1020.59</v>
      </c>
      <c r="H177" s="315" t="s">
        <v>836</v>
      </c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1:35">
      <c r="A178" s="221">
        <v>44365</v>
      </c>
      <c r="B178" s="244" t="s">
        <v>1131</v>
      </c>
      <c r="C178" s="245" t="s">
        <v>1132</v>
      </c>
      <c r="D178" s="245" t="s">
        <v>845</v>
      </c>
      <c r="E178" s="245" t="s">
        <v>543</v>
      </c>
      <c r="F178" s="338">
        <v>116289</v>
      </c>
      <c r="G178" s="244">
        <v>215.09</v>
      </c>
      <c r="H178" s="315" t="s">
        <v>836</v>
      </c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1:35">
      <c r="A179" s="221">
        <v>44365</v>
      </c>
      <c r="B179" s="244" t="s">
        <v>1131</v>
      </c>
      <c r="C179" s="245" t="s">
        <v>1132</v>
      </c>
      <c r="D179" s="245" t="s">
        <v>907</v>
      </c>
      <c r="E179" s="245" t="s">
        <v>543</v>
      </c>
      <c r="F179" s="338">
        <v>116803</v>
      </c>
      <c r="G179" s="244">
        <v>215.62</v>
      </c>
      <c r="H179" s="315" t="s">
        <v>836</v>
      </c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1:35">
      <c r="A180" s="221">
        <v>44365</v>
      </c>
      <c r="B180" s="244" t="s">
        <v>418</v>
      </c>
      <c r="C180" s="245" t="s">
        <v>1133</v>
      </c>
      <c r="D180" s="245" t="s">
        <v>1191</v>
      </c>
      <c r="E180" s="245" t="s">
        <v>543</v>
      </c>
      <c r="F180" s="338">
        <v>2000000</v>
      </c>
      <c r="G180" s="244">
        <v>223.04</v>
      </c>
      <c r="H180" s="315" t="s">
        <v>836</v>
      </c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1:35">
      <c r="A181" s="221">
        <v>44365</v>
      </c>
      <c r="B181" s="244" t="s">
        <v>418</v>
      </c>
      <c r="C181" s="245" t="s">
        <v>1133</v>
      </c>
      <c r="D181" s="245" t="s">
        <v>1192</v>
      </c>
      <c r="E181" s="245" t="s">
        <v>543</v>
      </c>
      <c r="F181" s="338">
        <v>2000000</v>
      </c>
      <c r="G181" s="244">
        <v>223</v>
      </c>
      <c r="H181" s="315" t="s">
        <v>836</v>
      </c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1:35">
      <c r="A182" s="221">
        <v>44365</v>
      </c>
      <c r="B182" s="244" t="s">
        <v>1135</v>
      </c>
      <c r="C182" s="245" t="s">
        <v>1136</v>
      </c>
      <c r="D182" s="245" t="s">
        <v>977</v>
      </c>
      <c r="E182" s="245" t="s">
        <v>543</v>
      </c>
      <c r="F182" s="338">
        <v>151240</v>
      </c>
      <c r="G182" s="244">
        <v>82.31</v>
      </c>
      <c r="H182" s="315" t="s">
        <v>836</v>
      </c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1:35">
      <c r="A183" s="221">
        <v>44365</v>
      </c>
      <c r="B183" s="244" t="s">
        <v>1137</v>
      </c>
      <c r="C183" s="245" t="s">
        <v>1138</v>
      </c>
      <c r="D183" s="245" t="s">
        <v>845</v>
      </c>
      <c r="E183" s="245" t="s">
        <v>543</v>
      </c>
      <c r="F183" s="338">
        <v>180482</v>
      </c>
      <c r="G183" s="244">
        <v>452.18</v>
      </c>
      <c r="H183" s="315" t="s">
        <v>836</v>
      </c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1:35">
      <c r="A184" s="221">
        <v>44365</v>
      </c>
      <c r="B184" s="244" t="s">
        <v>982</v>
      </c>
      <c r="C184" s="245" t="s">
        <v>983</v>
      </c>
      <c r="D184" s="245" t="s">
        <v>984</v>
      </c>
      <c r="E184" s="245" t="s">
        <v>543</v>
      </c>
      <c r="F184" s="338">
        <v>53157</v>
      </c>
      <c r="G184" s="244">
        <v>47.79</v>
      </c>
      <c r="H184" s="315" t="s">
        <v>836</v>
      </c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1:35">
      <c r="A185" s="221">
        <v>44365</v>
      </c>
      <c r="B185" s="244" t="s">
        <v>982</v>
      </c>
      <c r="C185" s="245" t="s">
        <v>983</v>
      </c>
      <c r="D185" s="245" t="s">
        <v>1145</v>
      </c>
      <c r="E185" s="245" t="s">
        <v>543</v>
      </c>
      <c r="F185" s="338">
        <v>50000</v>
      </c>
      <c r="G185" s="244">
        <v>49.25</v>
      </c>
      <c r="H185" s="315" t="s">
        <v>836</v>
      </c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1:35">
      <c r="A186" s="221">
        <v>44365</v>
      </c>
      <c r="B186" s="244" t="s">
        <v>982</v>
      </c>
      <c r="C186" s="245" t="s">
        <v>983</v>
      </c>
      <c r="D186" s="245" t="s">
        <v>1144</v>
      </c>
      <c r="E186" s="245" t="s">
        <v>543</v>
      </c>
      <c r="F186" s="338">
        <v>115722</v>
      </c>
      <c r="G186" s="244">
        <v>47.36</v>
      </c>
      <c r="H186" s="315" t="s">
        <v>836</v>
      </c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1:35">
      <c r="A187" s="221">
        <v>44365</v>
      </c>
      <c r="B187" s="244" t="s">
        <v>982</v>
      </c>
      <c r="C187" s="245" t="s">
        <v>983</v>
      </c>
      <c r="D187" s="245" t="s">
        <v>1094</v>
      </c>
      <c r="E187" s="245" t="s">
        <v>543</v>
      </c>
      <c r="F187" s="338">
        <v>42887</v>
      </c>
      <c r="G187" s="244">
        <v>47.98</v>
      </c>
      <c r="H187" s="315" t="s">
        <v>836</v>
      </c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1:35">
      <c r="A188" s="221">
        <v>44365</v>
      </c>
      <c r="B188" s="244" t="s">
        <v>982</v>
      </c>
      <c r="C188" s="245" t="s">
        <v>983</v>
      </c>
      <c r="D188" s="245" t="s">
        <v>1143</v>
      </c>
      <c r="E188" s="245" t="s">
        <v>543</v>
      </c>
      <c r="F188" s="338">
        <v>135919</v>
      </c>
      <c r="G188" s="244">
        <v>48.15</v>
      </c>
      <c r="H188" s="315" t="s">
        <v>836</v>
      </c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1:35">
      <c r="A189" s="221">
        <v>44365</v>
      </c>
      <c r="B189" s="244" t="s">
        <v>982</v>
      </c>
      <c r="C189" s="245" t="s">
        <v>983</v>
      </c>
      <c r="D189" s="245" t="s">
        <v>1091</v>
      </c>
      <c r="E189" s="245" t="s">
        <v>543</v>
      </c>
      <c r="F189" s="338">
        <v>47734</v>
      </c>
      <c r="G189" s="244">
        <v>48.01</v>
      </c>
      <c r="H189" s="315" t="s">
        <v>836</v>
      </c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1:35">
      <c r="A190" s="221">
        <v>44365</v>
      </c>
      <c r="B190" s="244" t="s">
        <v>982</v>
      </c>
      <c r="C190" s="245" t="s">
        <v>983</v>
      </c>
      <c r="D190" s="245" t="s">
        <v>1142</v>
      </c>
      <c r="E190" s="245" t="s">
        <v>543</v>
      </c>
      <c r="F190" s="338">
        <v>119260</v>
      </c>
      <c r="G190" s="244">
        <v>48.51</v>
      </c>
      <c r="H190" s="315" t="s">
        <v>836</v>
      </c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1:35">
      <c r="A191" s="221">
        <v>44365</v>
      </c>
      <c r="B191" s="244" t="s">
        <v>982</v>
      </c>
      <c r="C191" s="245" t="s">
        <v>983</v>
      </c>
      <c r="D191" s="245" t="s">
        <v>1092</v>
      </c>
      <c r="E191" s="245" t="s">
        <v>543</v>
      </c>
      <c r="F191" s="338">
        <v>81904</v>
      </c>
      <c r="G191" s="244">
        <v>47.91</v>
      </c>
      <c r="H191" s="315" t="s">
        <v>836</v>
      </c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1:35">
      <c r="A192" s="221">
        <v>44365</v>
      </c>
      <c r="B192" s="244" t="s">
        <v>982</v>
      </c>
      <c r="C192" s="245" t="s">
        <v>983</v>
      </c>
      <c r="D192" s="245" t="s">
        <v>937</v>
      </c>
      <c r="E192" s="245" t="s">
        <v>543</v>
      </c>
      <c r="F192" s="338">
        <v>59748</v>
      </c>
      <c r="G192" s="244">
        <v>47.95</v>
      </c>
      <c r="H192" s="315" t="s">
        <v>836</v>
      </c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1:35">
      <c r="A193" s="221">
        <v>44365</v>
      </c>
      <c r="B193" s="244" t="s">
        <v>982</v>
      </c>
      <c r="C193" s="245" t="s">
        <v>983</v>
      </c>
      <c r="D193" s="245" t="s">
        <v>907</v>
      </c>
      <c r="E193" s="245" t="s">
        <v>543</v>
      </c>
      <c r="F193" s="338">
        <v>324930</v>
      </c>
      <c r="G193" s="244">
        <v>48.23</v>
      </c>
      <c r="H193" s="315" t="s">
        <v>836</v>
      </c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1:35">
      <c r="A194" s="221">
        <v>44365</v>
      </c>
      <c r="B194" s="244" t="s">
        <v>982</v>
      </c>
      <c r="C194" s="245" t="s">
        <v>983</v>
      </c>
      <c r="D194" s="245" t="s">
        <v>1146</v>
      </c>
      <c r="E194" s="245" t="s">
        <v>543</v>
      </c>
      <c r="F194" s="338">
        <v>42000</v>
      </c>
      <c r="G194" s="244">
        <v>46.03</v>
      </c>
      <c r="H194" s="315" t="s">
        <v>836</v>
      </c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1:35">
      <c r="A195" s="221">
        <v>44365</v>
      </c>
      <c r="B195" s="244" t="s">
        <v>982</v>
      </c>
      <c r="C195" s="245" t="s">
        <v>983</v>
      </c>
      <c r="D195" s="245" t="s">
        <v>1147</v>
      </c>
      <c r="E195" s="245" t="s">
        <v>543</v>
      </c>
      <c r="F195" s="338">
        <v>45801</v>
      </c>
      <c r="G195" s="244">
        <v>46.6</v>
      </c>
      <c r="H195" s="315" t="s">
        <v>836</v>
      </c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1:35">
      <c r="A196" s="221">
        <v>44365</v>
      </c>
      <c r="B196" s="244" t="s">
        <v>982</v>
      </c>
      <c r="C196" s="245" t="s">
        <v>983</v>
      </c>
      <c r="D196" s="245" t="s">
        <v>1154</v>
      </c>
      <c r="E196" s="245" t="s">
        <v>543</v>
      </c>
      <c r="F196" s="338">
        <v>41404</v>
      </c>
      <c r="G196" s="244">
        <v>47.26</v>
      </c>
      <c r="H196" s="315" t="s">
        <v>836</v>
      </c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1:35">
      <c r="A197" s="221">
        <v>44365</v>
      </c>
      <c r="B197" s="244" t="s">
        <v>982</v>
      </c>
      <c r="C197" s="245" t="s">
        <v>983</v>
      </c>
      <c r="D197" s="245" t="s">
        <v>985</v>
      </c>
      <c r="E197" s="245" t="s">
        <v>543</v>
      </c>
      <c r="F197" s="338">
        <v>110332</v>
      </c>
      <c r="G197" s="244">
        <v>47.18</v>
      </c>
      <c r="H197" s="315" t="s">
        <v>836</v>
      </c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1:35">
      <c r="A198" s="221">
        <v>44365</v>
      </c>
      <c r="B198" s="244" t="s">
        <v>982</v>
      </c>
      <c r="C198" s="245" t="s">
        <v>983</v>
      </c>
      <c r="D198" s="245" t="s">
        <v>962</v>
      </c>
      <c r="E198" s="245" t="s">
        <v>543</v>
      </c>
      <c r="F198" s="338">
        <v>60000</v>
      </c>
      <c r="G198" s="244">
        <v>49.11</v>
      </c>
      <c r="H198" s="315" t="s">
        <v>836</v>
      </c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1:35">
      <c r="A199" s="221">
        <v>44365</v>
      </c>
      <c r="B199" s="244" t="s">
        <v>982</v>
      </c>
      <c r="C199" s="245" t="s">
        <v>983</v>
      </c>
      <c r="D199" s="245" t="s">
        <v>1152</v>
      </c>
      <c r="E199" s="245" t="s">
        <v>543</v>
      </c>
      <c r="F199" s="338">
        <v>45025</v>
      </c>
      <c r="G199" s="244">
        <v>46.82</v>
      </c>
      <c r="H199" s="315" t="s">
        <v>836</v>
      </c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1:35">
      <c r="A200" s="221">
        <v>44365</v>
      </c>
      <c r="B200" s="244" t="s">
        <v>982</v>
      </c>
      <c r="C200" s="245" t="s">
        <v>983</v>
      </c>
      <c r="D200" s="245" t="s">
        <v>1151</v>
      </c>
      <c r="E200" s="245" t="s">
        <v>543</v>
      </c>
      <c r="F200" s="338">
        <v>55915</v>
      </c>
      <c r="G200" s="244">
        <v>48.16</v>
      </c>
      <c r="H200" s="315" t="s">
        <v>836</v>
      </c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1:35">
      <c r="A201" s="221">
        <v>44365</v>
      </c>
      <c r="B201" s="244" t="s">
        <v>982</v>
      </c>
      <c r="C201" s="245" t="s">
        <v>983</v>
      </c>
      <c r="D201" s="245" t="s">
        <v>1150</v>
      </c>
      <c r="E201" s="245" t="s">
        <v>543</v>
      </c>
      <c r="F201" s="338">
        <v>101647</v>
      </c>
      <c r="G201" s="244">
        <v>47.71</v>
      </c>
      <c r="H201" s="315" t="s">
        <v>836</v>
      </c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1:35">
      <c r="A202" s="221">
        <v>44365</v>
      </c>
      <c r="B202" s="244" t="s">
        <v>982</v>
      </c>
      <c r="C202" s="245" t="s">
        <v>983</v>
      </c>
      <c r="D202" s="245" t="s">
        <v>1149</v>
      </c>
      <c r="E202" s="245" t="s">
        <v>543</v>
      </c>
      <c r="F202" s="338">
        <v>65750</v>
      </c>
      <c r="G202" s="244">
        <v>47.88</v>
      </c>
      <c r="H202" s="315" t="s">
        <v>836</v>
      </c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1:35">
      <c r="A203" s="221">
        <v>44365</v>
      </c>
      <c r="B203" s="244" t="s">
        <v>982</v>
      </c>
      <c r="C203" s="245" t="s">
        <v>983</v>
      </c>
      <c r="D203" s="245" t="s">
        <v>1148</v>
      </c>
      <c r="E203" s="245" t="s">
        <v>543</v>
      </c>
      <c r="F203" s="338">
        <v>45881</v>
      </c>
      <c r="G203" s="244">
        <v>49.81</v>
      </c>
      <c r="H203" s="315" t="s">
        <v>836</v>
      </c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1:35">
      <c r="A204" s="221">
        <v>44365</v>
      </c>
      <c r="B204" s="244" t="s">
        <v>982</v>
      </c>
      <c r="C204" s="245" t="s">
        <v>983</v>
      </c>
      <c r="D204" s="245" t="s">
        <v>1193</v>
      </c>
      <c r="E204" s="245" t="s">
        <v>543</v>
      </c>
      <c r="F204" s="338">
        <v>100000</v>
      </c>
      <c r="G204" s="244">
        <v>45.74</v>
      </c>
      <c r="H204" s="315" t="s">
        <v>836</v>
      </c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1:35">
      <c r="A205" s="221">
        <v>44365</v>
      </c>
      <c r="B205" s="244" t="s">
        <v>982</v>
      </c>
      <c r="C205" s="245" t="s">
        <v>983</v>
      </c>
      <c r="D205" s="245" t="s">
        <v>975</v>
      </c>
      <c r="E205" s="245" t="s">
        <v>543</v>
      </c>
      <c r="F205" s="338">
        <v>90699</v>
      </c>
      <c r="G205" s="244">
        <v>49.53</v>
      </c>
      <c r="H205" s="315" t="s">
        <v>836</v>
      </c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1:35">
      <c r="A206" s="221">
        <v>44365</v>
      </c>
      <c r="B206" s="244" t="s">
        <v>982</v>
      </c>
      <c r="C206" s="245" t="s">
        <v>983</v>
      </c>
      <c r="D206" s="245" t="s">
        <v>960</v>
      </c>
      <c r="E206" s="245" t="s">
        <v>543</v>
      </c>
      <c r="F206" s="338">
        <v>138041</v>
      </c>
      <c r="G206" s="244">
        <v>48.58</v>
      </c>
      <c r="H206" s="315" t="s">
        <v>836</v>
      </c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1:35">
      <c r="A207" s="221">
        <v>44365</v>
      </c>
      <c r="B207" s="244" t="s">
        <v>982</v>
      </c>
      <c r="C207" s="245" t="s">
        <v>983</v>
      </c>
      <c r="D207" s="245" t="s">
        <v>1095</v>
      </c>
      <c r="E207" s="245" t="s">
        <v>543</v>
      </c>
      <c r="F207" s="338">
        <v>88863</v>
      </c>
      <c r="G207" s="244">
        <v>48.21</v>
      </c>
      <c r="H207" s="315" t="s">
        <v>836</v>
      </c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1:35">
      <c r="A208" s="221">
        <v>44365</v>
      </c>
      <c r="B208" s="244" t="s">
        <v>982</v>
      </c>
      <c r="C208" s="245" t="s">
        <v>983</v>
      </c>
      <c r="D208" s="245" t="s">
        <v>1194</v>
      </c>
      <c r="E208" s="245" t="s">
        <v>543</v>
      </c>
      <c r="F208" s="338">
        <v>54000</v>
      </c>
      <c r="G208" s="244">
        <v>46.77</v>
      </c>
      <c r="H208" s="315" t="s">
        <v>836</v>
      </c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1:35">
      <c r="A209" s="221">
        <v>44365</v>
      </c>
      <c r="B209" s="244" t="s">
        <v>982</v>
      </c>
      <c r="C209" s="245" t="s">
        <v>983</v>
      </c>
      <c r="D209" s="245" t="s">
        <v>1139</v>
      </c>
      <c r="E209" s="245" t="s">
        <v>543</v>
      </c>
      <c r="F209" s="338">
        <v>54015</v>
      </c>
      <c r="G209" s="244">
        <v>47.78</v>
      </c>
      <c r="H209" s="315" t="s">
        <v>836</v>
      </c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1:35">
      <c r="A210" s="221">
        <v>44365</v>
      </c>
      <c r="B210" s="244" t="s">
        <v>982</v>
      </c>
      <c r="C210" s="245" t="s">
        <v>983</v>
      </c>
      <c r="D210" s="245" t="s">
        <v>1141</v>
      </c>
      <c r="E210" s="245" t="s">
        <v>543</v>
      </c>
      <c r="F210" s="338">
        <v>67241</v>
      </c>
      <c r="G210" s="244">
        <v>47.5</v>
      </c>
      <c r="H210" s="315" t="s">
        <v>836</v>
      </c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1:35">
      <c r="A211" s="221">
        <v>44365</v>
      </c>
      <c r="B211" s="244" t="s">
        <v>982</v>
      </c>
      <c r="C211" s="245" t="s">
        <v>983</v>
      </c>
      <c r="D211" s="245" t="s">
        <v>1140</v>
      </c>
      <c r="E211" s="245" t="s">
        <v>543</v>
      </c>
      <c r="F211" s="338">
        <v>87710</v>
      </c>
      <c r="G211" s="244">
        <v>46.5</v>
      </c>
      <c r="H211" s="315" t="s">
        <v>836</v>
      </c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1:35">
      <c r="A212" s="221">
        <v>44365</v>
      </c>
      <c r="B212" s="244" t="s">
        <v>982</v>
      </c>
      <c r="C212" s="245" t="s">
        <v>983</v>
      </c>
      <c r="D212" s="245" t="s">
        <v>1153</v>
      </c>
      <c r="E212" s="245" t="s">
        <v>543</v>
      </c>
      <c r="F212" s="338">
        <v>72217</v>
      </c>
      <c r="G212" s="244">
        <v>48.66</v>
      </c>
      <c r="H212" s="315" t="s">
        <v>836</v>
      </c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1:35">
      <c r="A213" s="221">
        <v>44365</v>
      </c>
      <c r="B213" s="244" t="s">
        <v>1155</v>
      </c>
      <c r="C213" s="245" t="s">
        <v>1156</v>
      </c>
      <c r="D213" s="245" t="s">
        <v>845</v>
      </c>
      <c r="E213" s="245" t="s">
        <v>543</v>
      </c>
      <c r="F213" s="338">
        <v>2335559</v>
      </c>
      <c r="G213" s="244">
        <v>19.010000000000002</v>
      </c>
      <c r="H213" s="315" t="s">
        <v>836</v>
      </c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1:35">
      <c r="A214" s="221">
        <v>44365</v>
      </c>
      <c r="B214" s="244" t="s">
        <v>1160</v>
      </c>
      <c r="C214" s="245" t="s">
        <v>1161</v>
      </c>
      <c r="D214" s="245" t="s">
        <v>1159</v>
      </c>
      <c r="E214" s="245" t="s">
        <v>543</v>
      </c>
      <c r="F214" s="338">
        <v>1565942</v>
      </c>
      <c r="G214" s="244">
        <v>10.07</v>
      </c>
      <c r="H214" s="315" t="s">
        <v>836</v>
      </c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1:35">
      <c r="A215" s="221">
        <v>44365</v>
      </c>
      <c r="B215" s="244" t="s">
        <v>1162</v>
      </c>
      <c r="C215" s="245" t="s">
        <v>1163</v>
      </c>
      <c r="D215" s="245" t="s">
        <v>961</v>
      </c>
      <c r="E215" s="245" t="s">
        <v>543</v>
      </c>
      <c r="F215" s="338">
        <v>15035941</v>
      </c>
      <c r="G215" s="244">
        <v>4.08</v>
      </c>
      <c r="H215" s="315" t="s">
        <v>836</v>
      </c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1:35">
      <c r="A216" s="221">
        <v>44365</v>
      </c>
      <c r="B216" s="244" t="s">
        <v>1162</v>
      </c>
      <c r="C216" s="245" t="s">
        <v>1163</v>
      </c>
      <c r="D216" s="245" t="s">
        <v>1167</v>
      </c>
      <c r="E216" s="245" t="s">
        <v>543</v>
      </c>
      <c r="F216" s="338">
        <v>16000000</v>
      </c>
      <c r="G216" s="244">
        <v>4.25</v>
      </c>
      <c r="H216" s="315" t="s">
        <v>836</v>
      </c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1:35">
      <c r="A217" s="221">
        <v>44365</v>
      </c>
      <c r="B217" s="244" t="s">
        <v>1100</v>
      </c>
      <c r="C217" s="245" t="s">
        <v>1164</v>
      </c>
      <c r="D217" s="245" t="s">
        <v>1165</v>
      </c>
      <c r="E217" s="245" t="s">
        <v>543</v>
      </c>
      <c r="F217" s="338">
        <v>1434000</v>
      </c>
      <c r="G217" s="244">
        <v>25.22</v>
      </c>
      <c r="H217" s="315" t="s">
        <v>836</v>
      </c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1:35">
      <c r="A218" s="221">
        <v>44365</v>
      </c>
      <c r="B218" s="244" t="s">
        <v>1100</v>
      </c>
      <c r="C218" s="245" t="s">
        <v>1164</v>
      </c>
      <c r="D218" s="245" t="s">
        <v>1010</v>
      </c>
      <c r="E218" s="245" t="s">
        <v>543</v>
      </c>
      <c r="F218" s="338">
        <v>3875419</v>
      </c>
      <c r="G218" s="244">
        <v>24.02</v>
      </c>
      <c r="H218" s="315" t="s">
        <v>836</v>
      </c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1:35">
      <c r="A219" s="221">
        <v>44365</v>
      </c>
      <c r="B219" s="244" t="s">
        <v>1100</v>
      </c>
      <c r="C219" s="245" t="s">
        <v>1164</v>
      </c>
      <c r="D219" s="245" t="s">
        <v>1166</v>
      </c>
      <c r="E219" s="245" t="s">
        <v>543</v>
      </c>
      <c r="F219" s="338">
        <v>1543182</v>
      </c>
      <c r="G219" s="244">
        <v>25.81</v>
      </c>
      <c r="H219" s="315" t="s">
        <v>836</v>
      </c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1:35">
      <c r="A220" s="221">
        <v>44365</v>
      </c>
      <c r="B220" s="244" t="s">
        <v>1100</v>
      </c>
      <c r="C220" s="245" t="s">
        <v>1164</v>
      </c>
      <c r="D220" s="245" t="s">
        <v>841</v>
      </c>
      <c r="E220" s="245" t="s">
        <v>543</v>
      </c>
      <c r="F220" s="338">
        <v>4533481</v>
      </c>
      <c r="G220" s="244">
        <v>24.31</v>
      </c>
      <c r="H220" s="315" t="s">
        <v>836</v>
      </c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1:35">
      <c r="A221" s="221">
        <v>44365</v>
      </c>
      <c r="B221" s="244" t="s">
        <v>921</v>
      </c>
      <c r="C221" s="245" t="s">
        <v>922</v>
      </c>
      <c r="D221" s="245" t="s">
        <v>907</v>
      </c>
      <c r="E221" s="245" t="s">
        <v>543</v>
      </c>
      <c r="F221" s="338">
        <v>80658</v>
      </c>
      <c r="G221" s="244">
        <v>746.48</v>
      </c>
      <c r="H221" s="315" t="s">
        <v>836</v>
      </c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1:35">
      <c r="A222" s="221">
        <v>44365</v>
      </c>
      <c r="B222" s="244" t="s">
        <v>921</v>
      </c>
      <c r="C222" s="245" t="s">
        <v>922</v>
      </c>
      <c r="D222" s="245" t="s">
        <v>1167</v>
      </c>
      <c r="E222" s="245" t="s">
        <v>543</v>
      </c>
      <c r="F222" s="338">
        <v>100072</v>
      </c>
      <c r="G222" s="244">
        <v>739.49</v>
      </c>
      <c r="H222" s="315" t="s">
        <v>836</v>
      </c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1:35">
      <c r="A223" s="221">
        <v>44365</v>
      </c>
      <c r="B223" s="244" t="s">
        <v>1168</v>
      </c>
      <c r="C223" s="245" t="s">
        <v>1169</v>
      </c>
      <c r="D223" s="245" t="s">
        <v>845</v>
      </c>
      <c r="E223" s="245" t="s">
        <v>543</v>
      </c>
      <c r="F223" s="338">
        <v>197000</v>
      </c>
      <c r="G223" s="244">
        <v>89.35</v>
      </c>
      <c r="H223" s="315" t="s">
        <v>836</v>
      </c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1:35">
      <c r="A224" s="221">
        <v>44365</v>
      </c>
      <c r="B224" s="244" t="s">
        <v>1168</v>
      </c>
      <c r="C224" s="245" t="s">
        <v>1169</v>
      </c>
      <c r="D224" s="245" t="s">
        <v>1195</v>
      </c>
      <c r="E224" s="245" t="s">
        <v>543</v>
      </c>
      <c r="F224" s="338">
        <v>160000</v>
      </c>
      <c r="G224" s="244">
        <v>87.3</v>
      </c>
      <c r="H224" s="315" t="s">
        <v>836</v>
      </c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1:35">
      <c r="A225" s="221">
        <v>44365</v>
      </c>
      <c r="B225" s="244" t="s">
        <v>814</v>
      </c>
      <c r="C225" s="245" t="s">
        <v>1170</v>
      </c>
      <c r="D225" s="245" t="s">
        <v>1101</v>
      </c>
      <c r="E225" s="245" t="s">
        <v>543</v>
      </c>
      <c r="F225" s="338">
        <v>18415924</v>
      </c>
      <c r="G225" s="244">
        <v>1002.01</v>
      </c>
      <c r="H225" s="315" t="s">
        <v>836</v>
      </c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1:35">
      <c r="A226" s="221">
        <v>44365</v>
      </c>
      <c r="B226" s="244" t="s">
        <v>814</v>
      </c>
      <c r="C226" s="245" t="s">
        <v>1170</v>
      </c>
      <c r="D226" s="245" t="s">
        <v>1101</v>
      </c>
      <c r="E226" s="245" t="s">
        <v>543</v>
      </c>
      <c r="F226" s="338">
        <v>19000000</v>
      </c>
      <c r="G226" s="244">
        <v>1002.38</v>
      </c>
      <c r="H226" s="315" t="s">
        <v>836</v>
      </c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1:35">
      <c r="A227" s="221">
        <v>44365</v>
      </c>
      <c r="B227" s="244" t="s">
        <v>1013</v>
      </c>
      <c r="C227" s="245" t="s">
        <v>1014</v>
      </c>
      <c r="D227" s="245" t="s">
        <v>961</v>
      </c>
      <c r="E227" s="245" t="s">
        <v>543</v>
      </c>
      <c r="F227" s="338">
        <v>3671110</v>
      </c>
      <c r="G227" s="244">
        <v>13.56</v>
      </c>
      <c r="H227" s="315" t="s">
        <v>836</v>
      </c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1:35">
      <c r="A228" s="221">
        <v>44365</v>
      </c>
      <c r="B228" s="244" t="s">
        <v>1178</v>
      </c>
      <c r="C228" s="245" t="s">
        <v>1179</v>
      </c>
      <c r="D228" s="245" t="s">
        <v>845</v>
      </c>
      <c r="E228" s="245" t="s">
        <v>543</v>
      </c>
      <c r="F228" s="338">
        <v>75470</v>
      </c>
      <c r="G228" s="244">
        <v>55.55</v>
      </c>
      <c r="H228" s="315" t="s">
        <v>836</v>
      </c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1:35">
      <c r="A229" s="221">
        <v>44365</v>
      </c>
      <c r="B229" s="244" t="s">
        <v>1019</v>
      </c>
      <c r="C229" s="245" t="s">
        <v>1020</v>
      </c>
      <c r="D229" s="245" t="s">
        <v>1180</v>
      </c>
      <c r="E229" s="245" t="s">
        <v>543</v>
      </c>
      <c r="F229" s="338">
        <v>307842</v>
      </c>
      <c r="G229" s="244">
        <v>6.39</v>
      </c>
      <c r="H229" s="315" t="s">
        <v>836</v>
      </c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1:35">
      <c r="A230" s="221">
        <v>44365</v>
      </c>
      <c r="B230" s="244" t="s">
        <v>1019</v>
      </c>
      <c r="C230" s="245" t="s">
        <v>1020</v>
      </c>
      <c r="D230" s="245" t="s">
        <v>1021</v>
      </c>
      <c r="E230" s="245" t="s">
        <v>543</v>
      </c>
      <c r="F230" s="338">
        <v>1000000</v>
      </c>
      <c r="G230" s="244">
        <v>6.38</v>
      </c>
      <c r="H230" s="315" t="s">
        <v>836</v>
      </c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1:35">
      <c r="A231" s="221">
        <v>44365</v>
      </c>
      <c r="B231" s="244" t="s">
        <v>1196</v>
      </c>
      <c r="C231" s="245" t="s">
        <v>1196</v>
      </c>
      <c r="D231" s="245" t="s">
        <v>1197</v>
      </c>
      <c r="E231" s="245" t="s">
        <v>543</v>
      </c>
      <c r="F231" s="338">
        <v>5116499</v>
      </c>
      <c r="G231" s="244">
        <v>0.31</v>
      </c>
      <c r="H231" s="315" t="s">
        <v>836</v>
      </c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1:35">
      <c r="A232" s="221">
        <v>44365</v>
      </c>
      <c r="B232" s="244" t="s">
        <v>923</v>
      </c>
      <c r="C232" s="245" t="s">
        <v>924</v>
      </c>
      <c r="D232" s="245" t="s">
        <v>1015</v>
      </c>
      <c r="E232" s="245" t="s">
        <v>543</v>
      </c>
      <c r="F232" s="338">
        <v>131185</v>
      </c>
      <c r="G232" s="244">
        <v>186.41</v>
      </c>
      <c r="H232" s="315" t="s">
        <v>836</v>
      </c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1:35">
      <c r="A233" s="221">
        <v>44365</v>
      </c>
      <c r="B233" s="244" t="s">
        <v>923</v>
      </c>
      <c r="C233" s="245" t="s">
        <v>924</v>
      </c>
      <c r="D233" s="245" t="s">
        <v>1159</v>
      </c>
      <c r="E233" s="245" t="s">
        <v>543</v>
      </c>
      <c r="F233" s="338">
        <v>32955</v>
      </c>
      <c r="G233" s="244">
        <v>187.94</v>
      </c>
      <c r="H233" s="315" t="s">
        <v>836</v>
      </c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1:35">
      <c r="A234" s="221">
        <v>44365</v>
      </c>
      <c r="B234" s="244" t="s">
        <v>1182</v>
      </c>
      <c r="C234" s="245" t="s">
        <v>1183</v>
      </c>
      <c r="D234" s="245" t="s">
        <v>961</v>
      </c>
      <c r="E234" s="245" t="s">
        <v>543</v>
      </c>
      <c r="F234" s="338">
        <v>550000</v>
      </c>
      <c r="G234" s="244">
        <v>1</v>
      </c>
      <c r="H234" s="315" t="s">
        <v>836</v>
      </c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1:35">
      <c r="B235" s="244"/>
      <c r="C235" s="245"/>
      <c r="D235" s="245"/>
      <c r="E235" s="245"/>
      <c r="F235" s="338"/>
      <c r="G235" s="244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1:35">
      <c r="B236" s="244"/>
      <c r="C236" s="245"/>
      <c r="D236" s="245"/>
      <c r="E236" s="245"/>
      <c r="F236" s="338"/>
      <c r="G236" s="244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1:35">
      <c r="B237" s="244"/>
      <c r="C237" s="245"/>
      <c r="D237" s="245"/>
      <c r="E237" s="245"/>
      <c r="F237" s="338"/>
      <c r="G237" s="244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1:35">
      <c r="B238" s="244"/>
      <c r="C238" s="245"/>
      <c r="D238" s="245"/>
      <c r="E238" s="245"/>
      <c r="F238" s="338"/>
      <c r="G238" s="244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1:35">
      <c r="B239" s="244"/>
      <c r="C239" s="245"/>
      <c r="D239" s="245"/>
      <c r="E239" s="245"/>
      <c r="F239" s="338"/>
      <c r="G239" s="244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1:35">
      <c r="B240" s="244"/>
      <c r="C240" s="245"/>
      <c r="D240" s="245"/>
      <c r="E240" s="245"/>
      <c r="F240" s="338"/>
      <c r="G240" s="244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8"/>
      <c r="G241" s="244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8"/>
      <c r="G242" s="244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8"/>
      <c r="G243" s="244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8"/>
      <c r="G244" s="244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8"/>
      <c r="G245" s="244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8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8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8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8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8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8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8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8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8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8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8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8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8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8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8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8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8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8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8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8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8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8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8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8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8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8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8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8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8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8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8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8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8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8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8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8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8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8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8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8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8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8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8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8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8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8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8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8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8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8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8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8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8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8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8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8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8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8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8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8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8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8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8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8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8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8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8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8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8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8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8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8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8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8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8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8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8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8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8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8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8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8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8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8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8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8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8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8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8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8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8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8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8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8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8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8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8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8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8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8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8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8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8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8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8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8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8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8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8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8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8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8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8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8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8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8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8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8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2"/>
  <sheetViews>
    <sheetView zoomScale="83" zoomScaleNormal="85" workbookViewId="0">
      <selection activeCell="E108" sqref="E108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hidden="1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893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44368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43" t="s">
        <v>552</v>
      </c>
      <c r="L9" s="60" t="s">
        <v>818</v>
      </c>
      <c r="M9" s="60" t="s">
        <v>817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42" customFormat="1" ht="14.25">
      <c r="A10" s="340">
        <v>1</v>
      </c>
      <c r="B10" s="353">
        <v>44291</v>
      </c>
      <c r="C10" s="354"/>
      <c r="D10" s="389" t="s">
        <v>109</v>
      </c>
      <c r="E10" s="358" t="s">
        <v>557</v>
      </c>
      <c r="F10" s="363" t="s">
        <v>838</v>
      </c>
      <c r="G10" s="363">
        <v>1370</v>
      </c>
      <c r="H10" s="358"/>
      <c r="I10" s="355" t="s">
        <v>839</v>
      </c>
      <c r="J10" s="360" t="s">
        <v>558</v>
      </c>
      <c r="K10" s="360"/>
      <c r="L10" s="367"/>
      <c r="M10" s="333"/>
      <c r="N10" s="342"/>
      <c r="O10" s="339"/>
      <c r="P10" s="427"/>
      <c r="Q10" s="4"/>
      <c r="R10" s="428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42" customFormat="1" ht="14.25">
      <c r="A11" s="476">
        <v>2</v>
      </c>
      <c r="B11" s="477">
        <v>44319</v>
      </c>
      <c r="C11" s="478"/>
      <c r="D11" s="420" t="s">
        <v>249</v>
      </c>
      <c r="E11" s="479" t="s">
        <v>557</v>
      </c>
      <c r="F11" s="418">
        <v>663</v>
      </c>
      <c r="G11" s="480">
        <v>619</v>
      </c>
      <c r="H11" s="480">
        <v>703.5</v>
      </c>
      <c r="I11" s="481" t="s">
        <v>843</v>
      </c>
      <c r="J11" s="419" t="s">
        <v>987</v>
      </c>
      <c r="K11" s="419">
        <f t="shared" ref="K11" si="0">H11-F11</f>
        <v>40.5</v>
      </c>
      <c r="L11" s="482">
        <f>(F11*-0.8)/100</f>
        <v>-5.3039999999999994</v>
      </c>
      <c r="M11" s="483">
        <f t="shared" ref="M11" si="1">(K11+L11)/F11</f>
        <v>5.3085972850678731E-2</v>
      </c>
      <c r="N11" s="419" t="s">
        <v>556</v>
      </c>
      <c r="O11" s="456">
        <v>44364</v>
      </c>
      <c r="P11" s="427"/>
      <c r="Q11" s="4"/>
      <c r="R11" s="428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42" customFormat="1" ht="14.25">
      <c r="A12" s="340">
        <v>3</v>
      </c>
      <c r="B12" s="353">
        <v>44342</v>
      </c>
      <c r="C12" s="354"/>
      <c r="D12" s="389" t="s">
        <v>402</v>
      </c>
      <c r="E12" s="358" t="s">
        <v>557</v>
      </c>
      <c r="F12" s="366" t="s">
        <v>853</v>
      </c>
      <c r="G12" s="363">
        <v>2650</v>
      </c>
      <c r="H12" s="358"/>
      <c r="I12" s="355" t="s">
        <v>854</v>
      </c>
      <c r="J12" s="360" t="s">
        <v>558</v>
      </c>
      <c r="K12" s="360"/>
      <c r="L12" s="367"/>
      <c r="M12" s="333"/>
      <c r="N12" s="342"/>
      <c r="O12" s="339"/>
      <c r="P12" s="427"/>
      <c r="Q12" s="4"/>
      <c r="R12" s="428" t="s">
        <v>559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42" customFormat="1" ht="14.25">
      <c r="A13" s="488">
        <v>4</v>
      </c>
      <c r="B13" s="489">
        <v>44343</v>
      </c>
      <c r="C13" s="490"/>
      <c r="D13" s="491" t="s">
        <v>68</v>
      </c>
      <c r="E13" s="492" t="s">
        <v>557</v>
      </c>
      <c r="F13" s="493">
        <v>522.5</v>
      </c>
      <c r="G13" s="494">
        <v>488</v>
      </c>
      <c r="H13" s="494">
        <v>544</v>
      </c>
      <c r="I13" s="495" t="s">
        <v>857</v>
      </c>
      <c r="J13" s="496" t="s">
        <v>988</v>
      </c>
      <c r="K13" s="496">
        <f t="shared" ref="K13" si="2">H13-F13</f>
        <v>21.5</v>
      </c>
      <c r="L13" s="497">
        <f>(F13*-0.8)/100</f>
        <v>-4.18</v>
      </c>
      <c r="M13" s="498">
        <f t="shared" ref="M13" si="3">(K13+L13)/F13</f>
        <v>3.3148325358851677E-2</v>
      </c>
      <c r="N13" s="496" t="s">
        <v>556</v>
      </c>
      <c r="O13" s="499">
        <v>44355</v>
      </c>
      <c r="P13" s="427"/>
      <c r="Q13" s="4"/>
      <c r="R13" s="428" t="s">
        <v>559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42" customFormat="1" ht="14.25">
      <c r="A14" s="476">
        <v>5</v>
      </c>
      <c r="B14" s="477">
        <v>44347</v>
      </c>
      <c r="C14" s="478"/>
      <c r="D14" s="420" t="s">
        <v>167</v>
      </c>
      <c r="E14" s="479" t="s">
        <v>557</v>
      </c>
      <c r="F14" s="418">
        <v>2085</v>
      </c>
      <c r="G14" s="480">
        <v>1970</v>
      </c>
      <c r="H14" s="479">
        <v>2245</v>
      </c>
      <c r="I14" s="481" t="s">
        <v>860</v>
      </c>
      <c r="J14" s="419" t="s">
        <v>883</v>
      </c>
      <c r="K14" s="419">
        <f t="shared" ref="K14" si="4">H14-F14</f>
        <v>160</v>
      </c>
      <c r="L14" s="482">
        <f>(F14*-0.8)/100</f>
        <v>-16.68</v>
      </c>
      <c r="M14" s="483">
        <f t="shared" ref="M14" si="5">(K14+L14)/F14</f>
        <v>6.8738609112709834E-2</v>
      </c>
      <c r="N14" s="419" t="s">
        <v>556</v>
      </c>
      <c r="O14" s="456">
        <v>44350</v>
      </c>
      <c r="P14" s="427"/>
      <c r="Q14" s="4"/>
      <c r="R14" s="428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37" customFormat="1" ht="14.25">
      <c r="A15" s="340">
        <v>6</v>
      </c>
      <c r="B15" s="353">
        <v>44348</v>
      </c>
      <c r="C15" s="354"/>
      <c r="D15" s="389" t="s">
        <v>110</v>
      </c>
      <c r="E15" s="358" t="s">
        <v>557</v>
      </c>
      <c r="F15" s="366" t="s">
        <v>864</v>
      </c>
      <c r="G15" s="363">
        <v>2790</v>
      </c>
      <c r="H15" s="358"/>
      <c r="I15" s="355" t="s">
        <v>865</v>
      </c>
      <c r="J15" s="334" t="s">
        <v>558</v>
      </c>
      <c r="K15" s="334"/>
      <c r="L15" s="381"/>
      <c r="M15" s="379"/>
      <c r="N15" s="334"/>
      <c r="O15" s="372"/>
      <c r="P15" s="427"/>
      <c r="Q15" s="4"/>
      <c r="R15" s="428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38" s="37" customFormat="1" ht="14.25">
      <c r="A16" s="476">
        <v>7</v>
      </c>
      <c r="B16" s="477">
        <v>44349</v>
      </c>
      <c r="C16" s="478"/>
      <c r="D16" s="420" t="s">
        <v>481</v>
      </c>
      <c r="E16" s="479" t="s">
        <v>557</v>
      </c>
      <c r="F16" s="418">
        <v>2035</v>
      </c>
      <c r="G16" s="480">
        <v>1895</v>
      </c>
      <c r="H16" s="479">
        <v>2195</v>
      </c>
      <c r="I16" s="481" t="s">
        <v>860</v>
      </c>
      <c r="J16" s="419" t="s">
        <v>883</v>
      </c>
      <c r="K16" s="419">
        <f t="shared" ref="K16" si="6">H16-F16</f>
        <v>160</v>
      </c>
      <c r="L16" s="482">
        <f>(F16*-0.8)/100</f>
        <v>-16.28</v>
      </c>
      <c r="M16" s="483">
        <f t="shared" ref="M16" si="7">(K16+L16)/F16</f>
        <v>7.0624078624078629E-2</v>
      </c>
      <c r="N16" s="419" t="s">
        <v>556</v>
      </c>
      <c r="O16" s="456">
        <v>44351</v>
      </c>
      <c r="P16" s="427"/>
      <c r="Q16" s="4"/>
      <c r="R16" s="428" t="s">
        <v>559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4.25">
      <c r="A17" s="488">
        <v>8</v>
      </c>
      <c r="B17" s="489">
        <v>44350</v>
      </c>
      <c r="C17" s="490"/>
      <c r="D17" s="491" t="s">
        <v>830</v>
      </c>
      <c r="E17" s="492" t="s">
        <v>909</v>
      </c>
      <c r="F17" s="493">
        <v>292</v>
      </c>
      <c r="G17" s="494">
        <v>275</v>
      </c>
      <c r="H17" s="494">
        <v>306.5</v>
      </c>
      <c r="I17" s="495" t="s">
        <v>908</v>
      </c>
      <c r="J17" s="496" t="s">
        <v>989</v>
      </c>
      <c r="K17" s="496">
        <f t="shared" ref="K17" si="8">H17-F17</f>
        <v>14.5</v>
      </c>
      <c r="L17" s="497">
        <f>(F17*-0.8)/100</f>
        <v>-2.3360000000000003</v>
      </c>
      <c r="M17" s="498">
        <f t="shared" ref="M17" si="9">(K17+L17)/F17</f>
        <v>4.165753424657534E-2</v>
      </c>
      <c r="N17" s="496" t="s">
        <v>556</v>
      </c>
      <c r="O17" s="499">
        <v>44351</v>
      </c>
      <c r="P17" s="427"/>
      <c r="Q17" s="4"/>
      <c r="R17" s="428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4.25">
      <c r="A18" s="340">
        <v>9</v>
      </c>
      <c r="B18" s="353">
        <v>44357</v>
      </c>
      <c r="C18" s="354"/>
      <c r="D18" s="389" t="s">
        <v>74</v>
      </c>
      <c r="E18" s="358" t="s">
        <v>557</v>
      </c>
      <c r="F18" s="366" t="s">
        <v>914</v>
      </c>
      <c r="G18" s="363">
        <v>3345</v>
      </c>
      <c r="H18" s="358"/>
      <c r="I18" s="355" t="s">
        <v>915</v>
      </c>
      <c r="J18" s="334" t="s">
        <v>558</v>
      </c>
      <c r="K18" s="334"/>
      <c r="L18" s="381"/>
      <c r="M18" s="379"/>
      <c r="N18" s="334"/>
      <c r="O18" s="372"/>
      <c r="P18" s="427"/>
      <c r="Q18" s="4"/>
      <c r="R18" s="428" t="s">
        <v>559</v>
      </c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37" customFormat="1" ht="14.25">
      <c r="A19" s="340">
        <v>10</v>
      </c>
      <c r="B19" s="353">
        <v>44361</v>
      </c>
      <c r="C19" s="354"/>
      <c r="D19" s="389" t="s">
        <v>772</v>
      </c>
      <c r="E19" s="358" t="s">
        <v>557</v>
      </c>
      <c r="F19" s="366" t="s">
        <v>944</v>
      </c>
      <c r="G19" s="363">
        <v>1930</v>
      </c>
      <c r="H19" s="358"/>
      <c r="I19" s="355" t="s">
        <v>860</v>
      </c>
      <c r="J19" s="334" t="s">
        <v>558</v>
      </c>
      <c r="K19" s="334"/>
      <c r="L19" s="381"/>
      <c r="M19" s="379"/>
      <c r="N19" s="334"/>
      <c r="O19" s="372"/>
      <c r="P19" s="427"/>
      <c r="Q19" s="4"/>
      <c r="R19" s="428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38" s="37" customFormat="1" ht="14.25">
      <c r="A20" s="340">
        <v>11</v>
      </c>
      <c r="B20" s="353">
        <v>44362</v>
      </c>
      <c r="C20" s="354"/>
      <c r="D20" s="389" t="s">
        <v>463</v>
      </c>
      <c r="E20" s="358" t="s">
        <v>557</v>
      </c>
      <c r="F20" s="366" t="s">
        <v>953</v>
      </c>
      <c r="G20" s="363">
        <v>123</v>
      </c>
      <c r="H20" s="358"/>
      <c r="I20" s="355">
        <v>150</v>
      </c>
      <c r="J20" s="334" t="s">
        <v>558</v>
      </c>
      <c r="K20" s="334"/>
      <c r="L20" s="381"/>
      <c r="M20" s="379"/>
      <c r="N20" s="334"/>
      <c r="O20" s="372"/>
      <c r="P20" s="427"/>
      <c r="Q20" s="4"/>
      <c r="R20" s="428" t="s">
        <v>792</v>
      </c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38" s="37" customFormat="1" ht="14.25">
      <c r="A21" s="340">
        <v>12</v>
      </c>
      <c r="B21" s="353">
        <v>44363</v>
      </c>
      <c r="C21" s="354"/>
      <c r="D21" s="389" t="s">
        <v>96</v>
      </c>
      <c r="E21" s="358" t="s">
        <v>557</v>
      </c>
      <c r="F21" s="366" t="s">
        <v>963</v>
      </c>
      <c r="G21" s="363">
        <v>1119</v>
      </c>
      <c r="H21" s="358"/>
      <c r="I21" s="355" t="s">
        <v>964</v>
      </c>
      <c r="J21" s="334" t="s">
        <v>558</v>
      </c>
      <c r="K21" s="334"/>
      <c r="L21" s="381"/>
      <c r="M21" s="379"/>
      <c r="N21" s="334"/>
      <c r="O21" s="372"/>
      <c r="P21" s="427"/>
      <c r="Q21" s="4"/>
      <c r="R21" s="428" t="s">
        <v>559</v>
      </c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38" s="37" customFormat="1" ht="14.25">
      <c r="A22" s="538">
        <v>13</v>
      </c>
      <c r="B22" s="539">
        <v>44363</v>
      </c>
      <c r="C22" s="540"/>
      <c r="D22" s="513" t="s">
        <v>965</v>
      </c>
      <c r="E22" s="541" t="s">
        <v>557</v>
      </c>
      <c r="F22" s="461">
        <v>760</v>
      </c>
      <c r="G22" s="542">
        <v>710</v>
      </c>
      <c r="H22" s="541">
        <v>710</v>
      </c>
      <c r="I22" s="543" t="s">
        <v>966</v>
      </c>
      <c r="J22" s="463" t="s">
        <v>1024</v>
      </c>
      <c r="K22" s="463">
        <f t="shared" ref="K22" si="10">H22-F22</f>
        <v>-50</v>
      </c>
      <c r="L22" s="464">
        <f>(F22*-0.7)/100</f>
        <v>-5.32</v>
      </c>
      <c r="M22" s="465">
        <f t="shared" ref="M22" si="11">(K22+L22)/F22</f>
        <v>-7.2789473684210529E-2</v>
      </c>
      <c r="N22" s="463" t="s">
        <v>620</v>
      </c>
      <c r="O22" s="466">
        <v>44365</v>
      </c>
      <c r="P22" s="427"/>
      <c r="Q22" s="4"/>
      <c r="R22" s="428" t="s">
        <v>792</v>
      </c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38" s="37" customFormat="1" ht="14.25">
      <c r="A23" s="340"/>
      <c r="B23" s="353"/>
      <c r="C23" s="354"/>
      <c r="D23" s="389"/>
      <c r="E23" s="358"/>
      <c r="F23" s="366"/>
      <c r="G23" s="363"/>
      <c r="H23" s="358"/>
      <c r="I23" s="355"/>
      <c r="J23" s="334"/>
      <c r="K23" s="334"/>
      <c r="L23" s="381"/>
      <c r="M23" s="379"/>
      <c r="N23" s="334"/>
      <c r="O23" s="372"/>
      <c r="P23" s="427"/>
      <c r="Q23" s="4"/>
      <c r="R23" s="428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38" s="2" customFormat="1" ht="14.25">
      <c r="A24" s="340"/>
      <c r="B24" s="353"/>
      <c r="C24" s="354"/>
      <c r="D24" s="365"/>
      <c r="E24" s="358"/>
      <c r="F24" s="358"/>
      <c r="G24" s="363"/>
      <c r="H24" s="358"/>
      <c r="I24" s="355"/>
      <c r="J24" s="360"/>
      <c r="K24" s="360"/>
      <c r="L24" s="367"/>
      <c r="M24" s="333"/>
      <c r="N24" s="342"/>
      <c r="O24" s="339"/>
      <c r="P24" s="427"/>
      <c r="Q24" s="4"/>
      <c r="R24" s="428"/>
      <c r="S24" s="4"/>
      <c r="T24" s="4"/>
      <c r="U24" s="4"/>
      <c r="V24" s="4"/>
      <c r="W24" s="4"/>
      <c r="X24" s="4"/>
      <c r="Y24" s="4"/>
      <c r="Z24" s="4"/>
      <c r="AA24" s="4"/>
      <c r="AB24" s="4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s="2" customFormat="1" ht="14.25">
      <c r="A25" s="409"/>
      <c r="B25" s="410"/>
      <c r="C25" s="411"/>
      <c r="D25" s="412"/>
      <c r="E25" s="413"/>
      <c r="F25" s="413"/>
      <c r="G25" s="377"/>
      <c r="H25" s="413"/>
      <c r="I25" s="414"/>
      <c r="J25" s="378"/>
      <c r="K25" s="378"/>
      <c r="L25" s="415"/>
      <c r="M25" s="76"/>
      <c r="N25" s="416"/>
      <c r="O25" s="417"/>
      <c r="P25" s="361"/>
      <c r="Q25" s="61"/>
      <c r="R25" s="312"/>
      <c r="S25" s="61"/>
      <c r="T25" s="61"/>
      <c r="U25" s="61"/>
      <c r="V25" s="61"/>
      <c r="W25" s="61"/>
      <c r="X25" s="61"/>
      <c r="Y25" s="61"/>
      <c r="Z25" s="61"/>
      <c r="AA25" s="61"/>
      <c r="AB25" s="61"/>
    </row>
    <row r="26" spans="1:38" s="2" customFormat="1" ht="14.25">
      <c r="A26" s="409"/>
      <c r="B26" s="410"/>
      <c r="C26" s="411"/>
      <c r="D26" s="412"/>
      <c r="E26" s="413"/>
      <c r="F26" s="413"/>
      <c r="G26" s="377"/>
      <c r="H26" s="413"/>
      <c r="I26" s="414"/>
      <c r="J26" s="378"/>
      <c r="K26" s="378"/>
      <c r="L26" s="415"/>
      <c r="M26" s="76"/>
      <c r="N26" s="416"/>
      <c r="O26" s="417"/>
      <c r="P26" s="361"/>
      <c r="Q26" s="61"/>
      <c r="R26" s="312"/>
      <c r="S26" s="61"/>
      <c r="T26" s="61"/>
      <c r="U26" s="61"/>
      <c r="V26" s="61"/>
      <c r="W26" s="61"/>
      <c r="X26" s="61"/>
      <c r="Y26" s="61"/>
      <c r="Z26" s="61"/>
      <c r="AA26" s="61"/>
      <c r="AB26" s="61"/>
    </row>
    <row r="27" spans="1:38" s="2" customFormat="1" ht="12" customHeight="1">
      <c r="A27" s="20" t="s">
        <v>560</v>
      </c>
      <c r="B27" s="21"/>
      <c r="C27" s="22"/>
      <c r="D27" s="23"/>
      <c r="E27" s="24"/>
      <c r="F27" s="25"/>
      <c r="G27" s="25"/>
      <c r="H27" s="25"/>
      <c r="I27" s="25"/>
      <c r="J27" s="62"/>
      <c r="K27" s="25"/>
      <c r="L27" s="368"/>
      <c r="M27" s="35"/>
      <c r="N27" s="62"/>
      <c r="O27" s="63"/>
      <c r="P27" s="5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s="2" customFormat="1" ht="12" customHeight="1">
      <c r="A28" s="26" t="s">
        <v>561</v>
      </c>
      <c r="B28" s="20"/>
      <c r="C28" s="20"/>
      <c r="D28" s="20"/>
      <c r="F28" s="27" t="s">
        <v>562</v>
      </c>
      <c r="G28" s="14"/>
      <c r="H28" s="28"/>
      <c r="I28" s="33"/>
      <c r="J28" s="64"/>
      <c r="K28" s="65"/>
      <c r="L28" s="369"/>
      <c r="M28" s="66"/>
      <c r="N28" s="13"/>
      <c r="O28" s="67"/>
      <c r="P28" s="5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s="2" customFormat="1" ht="12" customHeight="1">
      <c r="A29" s="20" t="s">
        <v>563</v>
      </c>
      <c r="B29" s="20"/>
      <c r="C29" s="20"/>
      <c r="D29" s="20"/>
      <c r="E29" s="29"/>
      <c r="F29" s="27" t="s">
        <v>564</v>
      </c>
      <c r="G29" s="14"/>
      <c r="H29" s="28"/>
      <c r="I29" s="33"/>
      <c r="J29" s="64"/>
      <c r="K29" s="65"/>
      <c r="L29" s="369"/>
      <c r="M29" s="66"/>
      <c r="N29" s="13"/>
      <c r="O29" s="67"/>
      <c r="P29" s="5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s="2" customFormat="1" ht="12" customHeight="1">
      <c r="A30" s="20"/>
      <c r="B30" s="20"/>
      <c r="C30" s="20"/>
      <c r="D30" s="20"/>
      <c r="E30" s="29"/>
      <c r="F30" s="14"/>
      <c r="G30" s="14"/>
      <c r="H30" s="28"/>
      <c r="I30" s="33"/>
      <c r="J30" s="68"/>
      <c r="K30" s="65"/>
      <c r="L30" s="369"/>
      <c r="M30" s="14"/>
      <c r="N30" s="69"/>
      <c r="O30" s="54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ht="15">
      <c r="A31" s="8"/>
      <c r="B31" s="30" t="s">
        <v>565</v>
      </c>
      <c r="C31" s="30"/>
      <c r="D31" s="30"/>
      <c r="E31" s="30"/>
      <c r="F31" s="31"/>
      <c r="G31" s="29"/>
      <c r="H31" s="29"/>
      <c r="I31" s="70"/>
      <c r="J31" s="71"/>
      <c r="K31" s="72"/>
      <c r="L31" s="370"/>
      <c r="M31" s="9"/>
      <c r="N31" s="8"/>
      <c r="O31" s="50"/>
      <c r="P31" s="4"/>
      <c r="R31" s="79"/>
      <c r="S31" s="13"/>
      <c r="T31" s="13"/>
      <c r="U31" s="13"/>
      <c r="V31" s="13"/>
      <c r="W31" s="13"/>
      <c r="X31" s="13"/>
      <c r="Y31" s="13"/>
      <c r="Z31" s="13"/>
    </row>
    <row r="32" spans="1:38" s="3" customFormat="1" ht="38.25">
      <c r="A32" s="17" t="s">
        <v>16</v>
      </c>
      <c r="B32" s="18" t="s">
        <v>534</v>
      </c>
      <c r="C32" s="18"/>
      <c r="D32" s="19" t="s">
        <v>545</v>
      </c>
      <c r="E32" s="18" t="s">
        <v>546</v>
      </c>
      <c r="F32" s="18" t="s">
        <v>547</v>
      </c>
      <c r="G32" s="18" t="s">
        <v>566</v>
      </c>
      <c r="H32" s="18" t="s">
        <v>549</v>
      </c>
      <c r="I32" s="18" t="s">
        <v>550</v>
      </c>
      <c r="J32" s="18" t="s">
        <v>551</v>
      </c>
      <c r="K32" s="59" t="s">
        <v>567</v>
      </c>
      <c r="L32" s="371" t="s">
        <v>818</v>
      </c>
      <c r="M32" s="60" t="s">
        <v>817</v>
      </c>
      <c r="N32" s="18" t="s">
        <v>554</v>
      </c>
      <c r="O32" s="75" t="s">
        <v>555</v>
      </c>
      <c r="P32" s="4"/>
      <c r="Q32" s="37"/>
      <c r="R32" s="35"/>
      <c r="S32" s="35"/>
      <c r="T32" s="35"/>
    </row>
    <row r="33" spans="1:27" s="349" customFormat="1" ht="15" customHeight="1">
      <c r="A33" s="484">
        <v>1</v>
      </c>
      <c r="B33" s="437">
        <v>44337</v>
      </c>
      <c r="C33" s="485"/>
      <c r="D33" s="486" t="s">
        <v>304</v>
      </c>
      <c r="E33" s="418" t="s">
        <v>557</v>
      </c>
      <c r="F33" s="418">
        <v>1314</v>
      </c>
      <c r="G33" s="487">
        <v>1275</v>
      </c>
      <c r="H33" s="487">
        <v>1352</v>
      </c>
      <c r="I33" s="418" t="s">
        <v>850</v>
      </c>
      <c r="J33" s="419" t="s">
        <v>884</v>
      </c>
      <c r="K33" s="419">
        <f t="shared" ref="K33" si="12">H33-F33</f>
        <v>38</v>
      </c>
      <c r="L33" s="482">
        <f>(F33*-0.7)/100</f>
        <v>-9.1980000000000004</v>
      </c>
      <c r="M33" s="483">
        <f t="shared" ref="M33" si="13">(K33+L33)/F33</f>
        <v>2.1919330289193302E-2</v>
      </c>
      <c r="N33" s="419" t="s">
        <v>556</v>
      </c>
      <c r="O33" s="475">
        <v>44350</v>
      </c>
      <c r="P33" s="4"/>
      <c r="Q33" s="4"/>
      <c r="R33" s="314" t="s">
        <v>792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49" customFormat="1" ht="15" customHeight="1">
      <c r="A34" s="484">
        <v>2</v>
      </c>
      <c r="B34" s="437">
        <v>44341</v>
      </c>
      <c r="C34" s="485"/>
      <c r="D34" s="486" t="s">
        <v>97</v>
      </c>
      <c r="E34" s="418" t="s">
        <v>557</v>
      </c>
      <c r="F34" s="418">
        <v>190.5</v>
      </c>
      <c r="G34" s="487">
        <v>185</v>
      </c>
      <c r="H34" s="487">
        <v>195.5</v>
      </c>
      <c r="I34" s="418" t="s">
        <v>852</v>
      </c>
      <c r="J34" s="419" t="s">
        <v>891</v>
      </c>
      <c r="K34" s="419">
        <f t="shared" ref="K34" si="14">H34-F34</f>
        <v>5</v>
      </c>
      <c r="L34" s="482">
        <f>(F34*-0.7)/100</f>
        <v>-1.3334999999999999</v>
      </c>
      <c r="M34" s="483">
        <f t="shared" ref="M34" si="15">(K34+L34)/F34</f>
        <v>1.9246719160104987E-2</v>
      </c>
      <c r="N34" s="419" t="s">
        <v>556</v>
      </c>
      <c r="O34" s="456">
        <v>44354</v>
      </c>
      <c r="P34" s="4"/>
      <c r="Q34" s="4"/>
      <c r="R34" s="31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49" customFormat="1" ht="15" customHeight="1">
      <c r="A35" s="457">
        <v>3</v>
      </c>
      <c r="B35" s="458">
        <v>44344</v>
      </c>
      <c r="C35" s="459"/>
      <c r="D35" s="460" t="s">
        <v>858</v>
      </c>
      <c r="E35" s="461" t="s">
        <v>557</v>
      </c>
      <c r="F35" s="461">
        <v>636.5</v>
      </c>
      <c r="G35" s="462">
        <v>615</v>
      </c>
      <c r="H35" s="462">
        <v>614</v>
      </c>
      <c r="I35" s="461" t="s">
        <v>859</v>
      </c>
      <c r="J35" s="463" t="s">
        <v>862</v>
      </c>
      <c r="K35" s="463">
        <f t="shared" ref="K35" si="16">H35-F35</f>
        <v>-22.5</v>
      </c>
      <c r="L35" s="464">
        <f>(F35*-0.7)/100</f>
        <v>-4.4554999999999998</v>
      </c>
      <c r="M35" s="465">
        <f t="shared" ref="M35" si="17">(K35+L35)/F35</f>
        <v>-4.234956794972506E-2</v>
      </c>
      <c r="N35" s="463" t="s">
        <v>620</v>
      </c>
      <c r="O35" s="466">
        <v>44348</v>
      </c>
      <c r="P35" s="61"/>
      <c r="Q35" s="61"/>
      <c r="R35" s="470" t="s">
        <v>792</v>
      </c>
      <c r="S35" s="3"/>
      <c r="T35" s="3"/>
      <c r="U35" s="3"/>
      <c r="V35" s="3"/>
      <c r="W35" s="3"/>
      <c r="X35" s="3"/>
      <c r="Y35" s="37"/>
      <c r="Z35" s="37"/>
      <c r="AA35" s="37"/>
    </row>
    <row r="36" spans="1:27" s="349" customFormat="1" ht="15" customHeight="1">
      <c r="A36" s="457">
        <v>4</v>
      </c>
      <c r="B36" s="458">
        <v>44348</v>
      </c>
      <c r="C36" s="459"/>
      <c r="D36" s="460" t="s">
        <v>169</v>
      </c>
      <c r="E36" s="461" t="s">
        <v>557</v>
      </c>
      <c r="F36" s="461">
        <v>431</v>
      </c>
      <c r="G36" s="462">
        <v>418</v>
      </c>
      <c r="H36" s="462">
        <v>418</v>
      </c>
      <c r="I36" s="461" t="s">
        <v>863</v>
      </c>
      <c r="J36" s="463" t="s">
        <v>1023</v>
      </c>
      <c r="K36" s="463">
        <f t="shared" ref="K36" si="18">H36-F36</f>
        <v>-13</v>
      </c>
      <c r="L36" s="464">
        <f>(F36*-0.7)/100</f>
        <v>-3.0169999999999999</v>
      </c>
      <c r="M36" s="465">
        <f t="shared" ref="M36" si="19">(K36+L36)/F36</f>
        <v>-3.7162412993039441E-2</v>
      </c>
      <c r="N36" s="463" t="s">
        <v>620</v>
      </c>
      <c r="O36" s="466">
        <v>44365</v>
      </c>
      <c r="P36" s="4"/>
      <c r="Q36" s="4"/>
      <c r="R36" s="31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49" customFormat="1" ht="15" customHeight="1">
      <c r="A37" s="484">
        <v>5</v>
      </c>
      <c r="B37" s="437">
        <v>44350</v>
      </c>
      <c r="C37" s="485"/>
      <c r="D37" s="486" t="s">
        <v>876</v>
      </c>
      <c r="E37" s="418" t="s">
        <v>557</v>
      </c>
      <c r="F37" s="418">
        <v>745</v>
      </c>
      <c r="G37" s="487">
        <v>725</v>
      </c>
      <c r="H37" s="487">
        <v>764</v>
      </c>
      <c r="I37" s="418" t="s">
        <v>877</v>
      </c>
      <c r="J37" s="419" t="s">
        <v>892</v>
      </c>
      <c r="K37" s="419">
        <f t="shared" ref="K37" si="20">H37-F37</f>
        <v>19</v>
      </c>
      <c r="L37" s="482">
        <f>(F37*-0.7)/100</f>
        <v>-5.2149999999999999</v>
      </c>
      <c r="M37" s="483">
        <f t="shared" ref="M37" si="21">(K37+L37)/F37</f>
        <v>1.8503355704697987E-2</v>
      </c>
      <c r="N37" s="419" t="s">
        <v>556</v>
      </c>
      <c r="O37" s="456">
        <v>44354</v>
      </c>
      <c r="P37" s="4"/>
      <c r="Q37" s="4"/>
      <c r="R37" s="31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49" customFormat="1" ht="15" customHeight="1">
      <c r="A38" s="484">
        <v>6</v>
      </c>
      <c r="B38" s="477">
        <v>44350</v>
      </c>
      <c r="C38" s="485"/>
      <c r="D38" s="486" t="s">
        <v>96</v>
      </c>
      <c r="E38" s="418" t="s">
        <v>557</v>
      </c>
      <c r="F38" s="418">
        <v>1195</v>
      </c>
      <c r="G38" s="487">
        <v>1160</v>
      </c>
      <c r="H38" s="487">
        <v>1217.5</v>
      </c>
      <c r="I38" s="418" t="s">
        <v>878</v>
      </c>
      <c r="J38" s="419" t="s">
        <v>879</v>
      </c>
      <c r="K38" s="419">
        <f t="shared" ref="K38:K39" si="22">H38-F38</f>
        <v>22.5</v>
      </c>
      <c r="L38" s="482">
        <f>(F38*-0.07)/100</f>
        <v>-0.83650000000000002</v>
      </c>
      <c r="M38" s="483">
        <f t="shared" ref="M38:M39" si="23">(K38+L38)/F38</f>
        <v>1.8128451882845186E-2</v>
      </c>
      <c r="N38" s="419" t="s">
        <v>556</v>
      </c>
      <c r="O38" s="475">
        <v>44350</v>
      </c>
      <c r="P38" s="4"/>
      <c r="Q38" s="4"/>
      <c r="R38" s="314" t="s">
        <v>559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49" customFormat="1" ht="15" customHeight="1">
      <c r="A39" s="484">
        <v>7</v>
      </c>
      <c r="B39" s="477">
        <v>44354</v>
      </c>
      <c r="C39" s="485"/>
      <c r="D39" s="486" t="s">
        <v>115</v>
      </c>
      <c r="E39" s="418" t="s">
        <v>557</v>
      </c>
      <c r="F39" s="418">
        <v>253</v>
      </c>
      <c r="G39" s="487">
        <v>245</v>
      </c>
      <c r="H39" s="487">
        <v>261</v>
      </c>
      <c r="I39" s="418" t="s">
        <v>888</v>
      </c>
      <c r="J39" s="419" t="s">
        <v>899</v>
      </c>
      <c r="K39" s="419">
        <f t="shared" si="22"/>
        <v>8</v>
      </c>
      <c r="L39" s="482">
        <f>(F39*-0.7)/100</f>
        <v>-1.7709999999999999</v>
      </c>
      <c r="M39" s="483">
        <f t="shared" si="23"/>
        <v>2.4620553359683797E-2</v>
      </c>
      <c r="N39" s="419" t="s">
        <v>556</v>
      </c>
      <c r="O39" s="456">
        <v>44356</v>
      </c>
      <c r="P39" s="4"/>
      <c r="Q39" s="4"/>
      <c r="R39" s="31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49" customFormat="1" ht="15" customHeight="1">
      <c r="A40" s="484">
        <v>8</v>
      </c>
      <c r="B40" s="437">
        <v>44355</v>
      </c>
      <c r="C40" s="485"/>
      <c r="D40" s="486" t="s">
        <v>894</v>
      </c>
      <c r="E40" s="418" t="s">
        <v>557</v>
      </c>
      <c r="F40" s="418">
        <v>361</v>
      </c>
      <c r="G40" s="487">
        <v>349</v>
      </c>
      <c r="H40" s="487">
        <v>368</v>
      </c>
      <c r="I40" s="418" t="s">
        <v>895</v>
      </c>
      <c r="J40" s="419" t="s">
        <v>881</v>
      </c>
      <c r="K40" s="419">
        <f t="shared" ref="K40:K42" si="24">H40-F40</f>
        <v>7</v>
      </c>
      <c r="L40" s="482">
        <f>(F40*-0.07)/100</f>
        <v>-0.25270000000000004</v>
      </c>
      <c r="M40" s="483">
        <f t="shared" ref="M40:M42" si="25">(K40+L40)/F40</f>
        <v>1.8690581717451523E-2</v>
      </c>
      <c r="N40" s="419" t="s">
        <v>556</v>
      </c>
      <c r="O40" s="475">
        <v>44355</v>
      </c>
      <c r="P40" s="4"/>
      <c r="Q40" s="4"/>
      <c r="R40" s="31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49" customFormat="1" ht="15" customHeight="1">
      <c r="A41" s="457">
        <v>9</v>
      </c>
      <c r="B41" s="458">
        <v>44356</v>
      </c>
      <c r="C41" s="459"/>
      <c r="D41" s="460" t="s">
        <v>900</v>
      </c>
      <c r="E41" s="461" t="s">
        <v>557</v>
      </c>
      <c r="F41" s="461">
        <v>2119</v>
      </c>
      <c r="G41" s="462">
        <v>2045</v>
      </c>
      <c r="H41" s="462">
        <v>2045</v>
      </c>
      <c r="I41" s="461" t="s">
        <v>901</v>
      </c>
      <c r="J41" s="463" t="s">
        <v>939</v>
      </c>
      <c r="K41" s="463">
        <f t="shared" si="24"/>
        <v>-74</v>
      </c>
      <c r="L41" s="464">
        <f>(F41*-0.7)/100</f>
        <v>-14.833</v>
      </c>
      <c r="M41" s="465">
        <f t="shared" si="25"/>
        <v>-4.1922133081642284E-2</v>
      </c>
      <c r="N41" s="463" t="s">
        <v>620</v>
      </c>
      <c r="O41" s="466">
        <v>44361</v>
      </c>
      <c r="P41" s="4"/>
      <c r="Q41" s="4"/>
      <c r="R41" s="31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49" customFormat="1" ht="15" customHeight="1">
      <c r="A42" s="457">
        <v>10</v>
      </c>
      <c r="B42" s="458">
        <v>44357</v>
      </c>
      <c r="C42" s="459"/>
      <c r="D42" s="460" t="s">
        <v>296</v>
      </c>
      <c r="E42" s="461" t="s">
        <v>557</v>
      </c>
      <c r="F42" s="461">
        <v>2840</v>
      </c>
      <c r="G42" s="462">
        <v>2760</v>
      </c>
      <c r="H42" s="462">
        <v>2760</v>
      </c>
      <c r="I42" s="461" t="s">
        <v>913</v>
      </c>
      <c r="J42" s="463" t="s">
        <v>938</v>
      </c>
      <c r="K42" s="463">
        <f t="shared" si="24"/>
        <v>-80</v>
      </c>
      <c r="L42" s="464">
        <f>(F42*-0.7)/100</f>
        <v>-19.88</v>
      </c>
      <c r="M42" s="465">
        <f t="shared" si="25"/>
        <v>-3.5169014084507039E-2</v>
      </c>
      <c r="N42" s="463" t="s">
        <v>620</v>
      </c>
      <c r="O42" s="466">
        <v>44361</v>
      </c>
      <c r="P42" s="4"/>
      <c r="Q42" s="4"/>
      <c r="R42" s="314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49" customFormat="1" ht="15" customHeight="1">
      <c r="A43" s="457">
        <v>11</v>
      </c>
      <c r="B43" s="458">
        <v>44361</v>
      </c>
      <c r="C43" s="459"/>
      <c r="D43" s="460" t="s">
        <v>166</v>
      </c>
      <c r="E43" s="461" t="s">
        <v>557</v>
      </c>
      <c r="F43" s="461">
        <v>158.25</v>
      </c>
      <c r="G43" s="462">
        <v>153.5</v>
      </c>
      <c r="H43" s="462">
        <v>153</v>
      </c>
      <c r="I43" s="461" t="s">
        <v>943</v>
      </c>
      <c r="J43" s="463" t="s">
        <v>986</v>
      </c>
      <c r="K43" s="463">
        <f t="shared" ref="K43:K44" si="26">H43-F43</f>
        <v>-5.25</v>
      </c>
      <c r="L43" s="464">
        <f>(F43*-0.7)/100</f>
        <v>-1.10775</v>
      </c>
      <c r="M43" s="465">
        <f t="shared" ref="M43:M44" si="27">(K43+L43)/F43</f>
        <v>-4.0175355450236969E-2</v>
      </c>
      <c r="N43" s="463" t="s">
        <v>620</v>
      </c>
      <c r="O43" s="466">
        <v>44364</v>
      </c>
      <c r="P43" s="4"/>
      <c r="Q43" s="4"/>
      <c r="R43" s="314" t="s">
        <v>559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49" customFormat="1" ht="15" customHeight="1">
      <c r="A44" s="484">
        <v>12</v>
      </c>
      <c r="B44" s="437">
        <v>44362</v>
      </c>
      <c r="C44" s="485"/>
      <c r="D44" s="486" t="s">
        <v>326</v>
      </c>
      <c r="E44" s="418" t="s">
        <v>557</v>
      </c>
      <c r="F44" s="418">
        <v>580</v>
      </c>
      <c r="G44" s="487">
        <v>562</v>
      </c>
      <c r="H44" s="487">
        <v>596</v>
      </c>
      <c r="I44" s="418" t="s">
        <v>952</v>
      </c>
      <c r="J44" s="419" t="s">
        <v>1044</v>
      </c>
      <c r="K44" s="419">
        <f t="shared" si="26"/>
        <v>16</v>
      </c>
      <c r="L44" s="482">
        <f>(F44*-0.7)/100</f>
        <v>-4.0599999999999996</v>
      </c>
      <c r="M44" s="483">
        <f t="shared" si="27"/>
        <v>2.0586206896551728E-2</v>
      </c>
      <c r="N44" s="419" t="s">
        <v>556</v>
      </c>
      <c r="O44" s="456">
        <v>44365</v>
      </c>
      <c r="P44" s="4"/>
      <c r="Q44" s="4"/>
      <c r="R44" s="314" t="s">
        <v>559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49" customFormat="1" ht="15" customHeight="1">
      <c r="A45" s="457">
        <v>13</v>
      </c>
      <c r="B45" s="458">
        <v>44363</v>
      </c>
      <c r="C45" s="459"/>
      <c r="D45" s="460" t="s">
        <v>754</v>
      </c>
      <c r="E45" s="461" t="s">
        <v>557</v>
      </c>
      <c r="F45" s="461">
        <v>210.5</v>
      </c>
      <c r="G45" s="462">
        <v>205</v>
      </c>
      <c r="H45" s="462">
        <v>204</v>
      </c>
      <c r="I45" s="461" t="s">
        <v>967</v>
      </c>
      <c r="J45" s="463" t="s">
        <v>1022</v>
      </c>
      <c r="K45" s="463">
        <f t="shared" ref="K45" si="28">H45-F45</f>
        <v>-6.5</v>
      </c>
      <c r="L45" s="464">
        <f>(F45*-0.7)/100</f>
        <v>-1.4735</v>
      </c>
      <c r="M45" s="465">
        <f t="shared" ref="M45" si="29">(K45+L45)/F45</f>
        <v>-3.7878859857482183E-2</v>
      </c>
      <c r="N45" s="463" t="s">
        <v>620</v>
      </c>
      <c r="O45" s="466">
        <v>44365</v>
      </c>
      <c r="P45" s="4"/>
      <c r="Q45" s="4"/>
      <c r="R45" s="314" t="s">
        <v>559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49" customFormat="1" ht="15" customHeight="1">
      <c r="A46" s="373"/>
      <c r="B46" s="394"/>
      <c r="C46" s="397"/>
      <c r="D46" s="471"/>
      <c r="E46" s="366"/>
      <c r="F46" s="366"/>
      <c r="G46" s="398"/>
      <c r="H46" s="398"/>
      <c r="I46" s="366"/>
      <c r="J46" s="334"/>
      <c r="K46" s="334"/>
      <c r="L46" s="381"/>
      <c r="M46" s="379"/>
      <c r="N46" s="334"/>
      <c r="O46" s="372"/>
      <c r="P46" s="4"/>
      <c r="Q46" s="4"/>
      <c r="R46" s="314"/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49" customFormat="1" ht="15" customHeight="1">
      <c r="A47" s="373"/>
      <c r="B47" s="394"/>
      <c r="C47" s="397"/>
      <c r="D47" s="471"/>
      <c r="E47" s="366"/>
      <c r="F47" s="366"/>
      <c r="G47" s="398"/>
      <c r="H47" s="398"/>
      <c r="I47" s="366"/>
      <c r="J47" s="334"/>
      <c r="K47" s="334"/>
      <c r="L47" s="381"/>
      <c r="M47" s="379"/>
      <c r="N47" s="334"/>
      <c r="O47" s="386"/>
      <c r="P47" s="4"/>
      <c r="Q47" s="4"/>
      <c r="R47" s="314"/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49" customFormat="1" ht="15" customHeight="1">
      <c r="A48" s="373"/>
      <c r="B48" s="394"/>
      <c r="C48" s="397"/>
      <c r="D48" s="471"/>
      <c r="E48" s="366"/>
      <c r="F48" s="366"/>
      <c r="G48" s="398"/>
      <c r="H48" s="398"/>
      <c r="I48" s="366"/>
      <c r="J48" s="334"/>
      <c r="K48" s="334"/>
      <c r="L48" s="381"/>
      <c r="M48" s="379"/>
      <c r="N48" s="334"/>
      <c r="O48" s="386"/>
      <c r="P48" s="4"/>
      <c r="Q48" s="4"/>
      <c r="R48" s="314"/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49" customFormat="1" ht="15" customHeight="1">
      <c r="A49" s="373"/>
      <c r="B49" s="394"/>
      <c r="C49" s="397"/>
      <c r="D49" s="471"/>
      <c r="E49" s="366"/>
      <c r="F49" s="366"/>
      <c r="G49" s="398"/>
      <c r="H49" s="398"/>
      <c r="I49" s="366"/>
      <c r="J49" s="334"/>
      <c r="K49" s="334"/>
      <c r="L49" s="381"/>
      <c r="M49" s="379"/>
      <c r="N49" s="334"/>
      <c r="O49" s="386"/>
      <c r="P49" s="4"/>
      <c r="Q49" s="4"/>
      <c r="R49" s="314"/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49" customFormat="1" ht="15" customHeight="1">
      <c r="A50" s="373"/>
      <c r="B50" s="394"/>
      <c r="C50" s="397"/>
      <c r="D50" s="471"/>
      <c r="E50" s="366"/>
      <c r="F50" s="366"/>
      <c r="G50" s="398"/>
      <c r="H50" s="398"/>
      <c r="I50" s="366"/>
      <c r="J50" s="334"/>
      <c r="K50" s="334"/>
      <c r="L50" s="381"/>
      <c r="M50" s="379"/>
      <c r="N50" s="334"/>
      <c r="O50" s="386"/>
      <c r="P50" s="4"/>
      <c r="Q50" s="4"/>
      <c r="R50" s="314"/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49" customFormat="1" ht="15" customHeight="1">
      <c r="A51" s="373"/>
      <c r="B51" s="394"/>
      <c r="C51" s="397"/>
      <c r="D51" s="471"/>
      <c r="E51" s="366"/>
      <c r="F51" s="366"/>
      <c r="G51" s="398"/>
      <c r="H51" s="398"/>
      <c r="I51" s="366"/>
      <c r="J51" s="334"/>
      <c r="K51" s="334"/>
      <c r="L51" s="381"/>
      <c r="M51" s="379"/>
      <c r="N51" s="334"/>
      <c r="O51" s="386"/>
      <c r="P51" s="4"/>
      <c r="Q51" s="4"/>
      <c r="R51" s="314"/>
      <c r="S51" s="37"/>
      <c r="T51" s="37"/>
      <c r="U51" s="37"/>
      <c r="V51" s="37"/>
      <c r="W51" s="37"/>
      <c r="X51" s="37"/>
      <c r="Y51" s="37"/>
      <c r="Z51" s="37"/>
      <c r="AA51" s="37"/>
    </row>
    <row r="52" spans="1:34" s="349" customFormat="1" ht="15" customHeight="1">
      <c r="A52" s="373"/>
      <c r="B52" s="394"/>
      <c r="C52" s="397"/>
      <c r="D52" s="471"/>
      <c r="E52" s="366"/>
      <c r="F52" s="366"/>
      <c r="G52" s="398"/>
      <c r="H52" s="398"/>
      <c r="I52" s="366"/>
      <c r="J52" s="334"/>
      <c r="K52" s="334"/>
      <c r="L52" s="381"/>
      <c r="M52" s="379"/>
      <c r="N52" s="334"/>
      <c r="O52" s="386"/>
      <c r="P52" s="4"/>
      <c r="Q52" s="4"/>
      <c r="R52" s="314"/>
      <c r="S52" s="37"/>
      <c r="T52" s="37"/>
      <c r="U52" s="37"/>
      <c r="V52" s="37"/>
      <c r="W52" s="37"/>
      <c r="X52" s="37"/>
      <c r="Y52" s="37"/>
      <c r="Z52" s="37"/>
      <c r="AA52" s="37"/>
    </row>
    <row r="53" spans="1:34" s="349" customFormat="1" ht="15" customHeight="1">
      <c r="A53" s="373"/>
      <c r="B53" s="394"/>
      <c r="C53" s="397"/>
      <c r="D53" s="471"/>
      <c r="E53" s="366"/>
      <c r="F53" s="366"/>
      <c r="G53" s="398"/>
      <c r="H53" s="398"/>
      <c r="I53" s="366"/>
      <c r="J53" s="334"/>
      <c r="K53" s="334"/>
      <c r="L53" s="381"/>
      <c r="M53" s="379"/>
      <c r="N53" s="334"/>
      <c r="O53" s="386"/>
      <c r="P53" s="4"/>
      <c r="Q53" s="4"/>
      <c r="R53" s="314"/>
      <c r="S53" s="37"/>
      <c r="T53" s="37"/>
      <c r="U53" s="37"/>
      <c r="V53" s="37"/>
      <c r="W53" s="37"/>
      <c r="X53" s="37"/>
      <c r="Y53" s="37"/>
      <c r="Z53" s="37"/>
      <c r="AA53" s="37"/>
    </row>
    <row r="54" spans="1:34" s="349" customFormat="1" ht="15" customHeight="1">
      <c r="A54" s="373"/>
      <c r="B54" s="394"/>
      <c r="C54" s="397"/>
      <c r="D54" s="471"/>
      <c r="E54" s="366"/>
      <c r="F54" s="366"/>
      <c r="G54" s="398"/>
      <c r="H54" s="398"/>
      <c r="I54" s="366"/>
      <c r="J54" s="334"/>
      <c r="K54" s="334"/>
      <c r="L54" s="381"/>
      <c r="M54" s="379"/>
      <c r="N54" s="360"/>
      <c r="O54" s="372"/>
      <c r="P54" s="4"/>
      <c r="Q54" s="4"/>
      <c r="R54" s="314"/>
      <c r="S54" s="37"/>
      <c r="T54" s="37"/>
      <c r="U54" s="37"/>
      <c r="V54" s="37"/>
      <c r="W54" s="37"/>
      <c r="X54" s="37"/>
      <c r="Y54" s="37"/>
      <c r="Z54" s="37"/>
      <c r="AA54" s="37"/>
    </row>
    <row r="55" spans="1:34" s="349" customFormat="1" ht="15" customHeight="1">
      <c r="A55" s="373"/>
      <c r="B55" s="394"/>
      <c r="C55" s="397"/>
      <c r="D55" s="471"/>
      <c r="E55" s="366"/>
      <c r="F55" s="366"/>
      <c r="G55" s="398"/>
      <c r="H55" s="398"/>
      <c r="I55" s="366"/>
      <c r="J55" s="334"/>
      <c r="K55" s="334"/>
      <c r="L55" s="381"/>
      <c r="M55" s="379"/>
      <c r="N55" s="360"/>
      <c r="O55" s="372"/>
      <c r="P55" s="4"/>
      <c r="Q55" s="4"/>
      <c r="R55" s="314"/>
      <c r="S55" s="37"/>
      <c r="T55" s="37"/>
      <c r="U55" s="37"/>
      <c r="V55" s="37"/>
      <c r="W55" s="37"/>
      <c r="X55" s="37"/>
      <c r="Y55" s="37"/>
      <c r="Z55" s="37"/>
      <c r="AA55" s="37"/>
    </row>
    <row r="56" spans="1:34" s="349" customFormat="1" ht="15" customHeight="1">
      <c r="A56" s="450"/>
      <c r="B56" s="400"/>
      <c r="C56" s="451"/>
      <c r="D56" s="452"/>
      <c r="E56" s="376"/>
      <c r="F56" s="376"/>
      <c r="G56" s="453"/>
      <c r="H56" s="453"/>
      <c r="I56" s="376"/>
      <c r="J56" s="374"/>
      <c r="K56" s="374"/>
      <c r="L56" s="454"/>
      <c r="M56" s="388"/>
      <c r="N56" s="378"/>
      <c r="O56" s="455"/>
      <c r="P56" s="4"/>
      <c r="Q56" s="4"/>
      <c r="R56" s="314"/>
      <c r="S56" s="37"/>
      <c r="T56" s="37"/>
      <c r="U56" s="37"/>
      <c r="V56" s="37"/>
      <c r="W56" s="37"/>
      <c r="X56" s="37"/>
      <c r="Y56" s="37"/>
      <c r="Z56" s="37"/>
      <c r="AA56" s="37"/>
    </row>
    <row r="57" spans="1:34" ht="44.25" customHeight="1">
      <c r="A57" s="20" t="s">
        <v>560</v>
      </c>
      <c r="B57" s="36"/>
      <c r="C57" s="36"/>
      <c r="D57" s="37"/>
      <c r="E57" s="33"/>
      <c r="F57" s="33"/>
      <c r="G57" s="32"/>
      <c r="H57" s="32" t="s">
        <v>819</v>
      </c>
      <c r="I57" s="33"/>
      <c r="J57" s="14"/>
      <c r="K57" s="76"/>
      <c r="L57" s="77"/>
      <c r="M57" s="76"/>
      <c r="N57" s="78"/>
      <c r="O57" s="76"/>
      <c r="P57" s="4"/>
      <c r="Q57" s="387"/>
      <c r="R57" s="399"/>
      <c r="S57" s="387"/>
      <c r="T57" s="387"/>
      <c r="U57" s="387"/>
      <c r="V57" s="387"/>
      <c r="W57" s="387"/>
      <c r="X57" s="387"/>
      <c r="Y57" s="387"/>
      <c r="Z57" s="37"/>
      <c r="AA57" s="37"/>
      <c r="AB57" s="37"/>
    </row>
    <row r="58" spans="1:34" s="3" customFormat="1">
      <c r="A58" s="26" t="s">
        <v>561</v>
      </c>
      <c r="B58" s="20"/>
      <c r="C58" s="20"/>
      <c r="D58" s="20"/>
      <c r="E58" s="2"/>
      <c r="F58" s="27" t="s">
        <v>562</v>
      </c>
      <c r="G58" s="38"/>
      <c r="H58" s="39"/>
      <c r="I58" s="79"/>
      <c r="J58" s="14"/>
      <c r="K58" s="80"/>
      <c r="L58" s="81"/>
      <c r="M58" s="82"/>
      <c r="N58" s="83"/>
      <c r="O58" s="84"/>
      <c r="P58" s="2"/>
      <c r="Q58" s="1"/>
      <c r="R58" s="9"/>
      <c r="Z58" s="6"/>
      <c r="AA58" s="6"/>
      <c r="AB58" s="6"/>
      <c r="AC58" s="6"/>
      <c r="AD58" s="6"/>
      <c r="AE58" s="6"/>
      <c r="AF58" s="6"/>
      <c r="AG58" s="6"/>
      <c r="AH58" s="6"/>
    </row>
    <row r="59" spans="1:34" s="6" customFormat="1" ht="14.25" customHeight="1">
      <c r="A59" s="26"/>
      <c r="B59" s="20"/>
      <c r="C59" s="20"/>
      <c r="D59" s="20"/>
      <c r="E59" s="29"/>
      <c r="F59" s="27" t="s">
        <v>564</v>
      </c>
      <c r="G59" s="38"/>
      <c r="H59" s="39"/>
      <c r="I59" s="79"/>
      <c r="J59" s="14"/>
      <c r="K59" s="80"/>
      <c r="L59" s="81"/>
      <c r="M59" s="82"/>
      <c r="N59" s="83"/>
      <c r="O59" s="84"/>
      <c r="P59" s="2"/>
      <c r="Q59" s="1"/>
      <c r="R59" s="9"/>
      <c r="S59" s="3"/>
      <c r="Y59" s="3"/>
      <c r="Z59" s="3"/>
    </row>
    <row r="60" spans="1:34" s="6" customFormat="1" ht="14.25" customHeight="1">
      <c r="A60" s="20"/>
      <c r="B60" s="20"/>
      <c r="C60" s="20"/>
      <c r="D60" s="20"/>
      <c r="E60" s="29"/>
      <c r="F60" s="14"/>
      <c r="G60" s="14"/>
      <c r="H60" s="28"/>
      <c r="I60" s="33"/>
      <c r="J60" s="68"/>
      <c r="K60" s="65"/>
      <c r="L60" s="66"/>
      <c r="M60" s="14"/>
      <c r="N60" s="69"/>
      <c r="O60" s="54"/>
      <c r="P60" s="5"/>
      <c r="Q60" s="1"/>
      <c r="R60" s="9"/>
      <c r="S60" s="3"/>
      <c r="Y60" s="3"/>
      <c r="Z60" s="3"/>
    </row>
    <row r="61" spans="1:34" s="6" customFormat="1" ht="15">
      <c r="A61" s="40" t="s">
        <v>571</v>
      </c>
      <c r="B61" s="40"/>
      <c r="C61" s="40"/>
      <c r="D61" s="40"/>
      <c r="E61" s="29"/>
      <c r="F61" s="14"/>
      <c r="G61" s="9"/>
      <c r="H61" s="14"/>
      <c r="I61" s="9"/>
      <c r="J61" s="85"/>
      <c r="K61" s="9"/>
      <c r="L61" s="9"/>
      <c r="M61" s="9"/>
      <c r="N61" s="9"/>
      <c r="O61" s="86"/>
      <c r="P61"/>
      <c r="Q61" s="1"/>
      <c r="R61" s="9"/>
      <c r="S61" s="3"/>
      <c r="Y61" s="3"/>
      <c r="Z61" s="3"/>
    </row>
    <row r="62" spans="1:34" s="6" customFormat="1" ht="38.25">
      <c r="A62" s="18" t="s">
        <v>16</v>
      </c>
      <c r="B62" s="18" t="s">
        <v>534</v>
      </c>
      <c r="C62" s="18"/>
      <c r="D62" s="19" t="s">
        <v>545</v>
      </c>
      <c r="E62" s="18" t="s">
        <v>546</v>
      </c>
      <c r="F62" s="18" t="s">
        <v>547</v>
      </c>
      <c r="G62" s="18" t="s">
        <v>566</v>
      </c>
      <c r="H62" s="18" t="s">
        <v>549</v>
      </c>
      <c r="I62" s="18" t="s">
        <v>550</v>
      </c>
      <c r="J62" s="17" t="s">
        <v>551</v>
      </c>
      <c r="K62" s="74" t="s">
        <v>572</v>
      </c>
      <c r="L62" s="60" t="s">
        <v>818</v>
      </c>
      <c r="M62" s="74" t="s">
        <v>568</v>
      </c>
      <c r="N62" s="18" t="s">
        <v>569</v>
      </c>
      <c r="O62" s="17" t="s">
        <v>554</v>
      </c>
      <c r="P62" s="87" t="s">
        <v>555</v>
      </c>
      <c r="Q62" s="1"/>
      <c r="R62" s="14"/>
      <c r="S62" s="3"/>
      <c r="Y62" s="3"/>
      <c r="Z62" s="3"/>
    </row>
    <row r="63" spans="1:34" s="349" customFormat="1" ht="13.9" customHeight="1">
      <c r="A63" s="449">
        <v>1</v>
      </c>
      <c r="B63" s="437">
        <v>44343</v>
      </c>
      <c r="C63" s="445"/>
      <c r="D63" s="420" t="s">
        <v>855</v>
      </c>
      <c r="E63" s="446" t="s">
        <v>557</v>
      </c>
      <c r="F63" s="418">
        <v>2330</v>
      </c>
      <c r="G63" s="418">
        <v>2285</v>
      </c>
      <c r="H63" s="418">
        <v>2361</v>
      </c>
      <c r="I63" s="474" t="s">
        <v>856</v>
      </c>
      <c r="J63" s="419" t="s">
        <v>868</v>
      </c>
      <c r="K63" s="472">
        <f t="shared" ref="K63:K64" si="30">H63-F63</f>
        <v>31</v>
      </c>
      <c r="L63" s="473">
        <f t="shared" ref="L63:L64" si="31">(H63*N63)*0.07%</f>
        <v>495.81000000000006</v>
      </c>
      <c r="M63" s="447">
        <f t="shared" ref="M63:M64" si="32">(K63*N63)-L63</f>
        <v>8804.19</v>
      </c>
      <c r="N63" s="419">
        <v>300</v>
      </c>
      <c r="O63" s="448" t="s">
        <v>556</v>
      </c>
      <c r="P63" s="456">
        <v>44349</v>
      </c>
      <c r="Q63" s="344"/>
      <c r="R63" s="314" t="s">
        <v>559</v>
      </c>
      <c r="S63" s="37"/>
      <c r="Y63" s="37"/>
      <c r="Z63" s="37"/>
    </row>
    <row r="64" spans="1:34" s="349" customFormat="1" ht="13.9" customHeight="1">
      <c r="A64" s="449">
        <v>2</v>
      </c>
      <c r="B64" s="437">
        <v>44349</v>
      </c>
      <c r="C64" s="445"/>
      <c r="D64" s="420" t="s">
        <v>866</v>
      </c>
      <c r="E64" s="446" t="s">
        <v>557</v>
      </c>
      <c r="F64" s="418">
        <v>678.5</v>
      </c>
      <c r="G64" s="418">
        <v>668</v>
      </c>
      <c r="H64" s="418">
        <v>685.5</v>
      </c>
      <c r="I64" s="474" t="s">
        <v>867</v>
      </c>
      <c r="J64" s="419" t="s">
        <v>881</v>
      </c>
      <c r="K64" s="472">
        <f t="shared" si="30"/>
        <v>7</v>
      </c>
      <c r="L64" s="473">
        <f t="shared" si="31"/>
        <v>527.83500000000004</v>
      </c>
      <c r="M64" s="447">
        <f t="shared" si="32"/>
        <v>7172.165</v>
      </c>
      <c r="N64" s="419">
        <v>1100</v>
      </c>
      <c r="O64" s="448" t="s">
        <v>556</v>
      </c>
      <c r="P64" s="456">
        <v>44350</v>
      </c>
      <c r="Q64" s="344"/>
      <c r="R64" s="314" t="s">
        <v>559</v>
      </c>
      <c r="S64" s="37"/>
      <c r="Y64" s="37"/>
      <c r="Z64" s="37"/>
    </row>
    <row r="65" spans="1:26" s="349" customFormat="1" ht="13.9" customHeight="1">
      <c r="A65" s="449">
        <v>3</v>
      </c>
      <c r="B65" s="437">
        <v>44349</v>
      </c>
      <c r="C65" s="445"/>
      <c r="D65" s="420" t="s">
        <v>869</v>
      </c>
      <c r="E65" s="446" t="s">
        <v>557</v>
      </c>
      <c r="F65" s="418">
        <v>1840</v>
      </c>
      <c r="G65" s="418">
        <v>1794</v>
      </c>
      <c r="H65" s="418">
        <v>1868.5</v>
      </c>
      <c r="I65" s="474" t="s">
        <v>874</v>
      </c>
      <c r="J65" s="419" t="s">
        <v>880</v>
      </c>
      <c r="K65" s="472">
        <f t="shared" ref="K65" si="33">H65-F65</f>
        <v>28.5</v>
      </c>
      <c r="L65" s="473">
        <f t="shared" ref="L65" si="34">(H65*N65)*0.07%</f>
        <v>359.68625000000003</v>
      </c>
      <c r="M65" s="447">
        <f t="shared" ref="M65" si="35">(K65*N65)-L65</f>
        <v>7477.8137500000003</v>
      </c>
      <c r="N65" s="419">
        <v>275</v>
      </c>
      <c r="O65" s="448" t="s">
        <v>556</v>
      </c>
      <c r="P65" s="456">
        <v>44350</v>
      </c>
      <c r="Q65" s="344"/>
      <c r="R65" s="314" t="s">
        <v>559</v>
      </c>
      <c r="S65" s="37"/>
      <c r="Y65" s="37"/>
      <c r="Z65" s="37"/>
    </row>
    <row r="66" spans="1:26" s="349" customFormat="1" ht="13.9" customHeight="1">
      <c r="A66" s="449">
        <v>4</v>
      </c>
      <c r="B66" s="437">
        <v>44349</v>
      </c>
      <c r="C66" s="445"/>
      <c r="D66" s="420" t="s">
        <v>870</v>
      </c>
      <c r="E66" s="446" t="s">
        <v>557</v>
      </c>
      <c r="F66" s="418">
        <v>4530</v>
      </c>
      <c r="G66" s="418">
        <v>4440</v>
      </c>
      <c r="H66" s="418">
        <v>4630</v>
      </c>
      <c r="I66" s="474" t="s">
        <v>875</v>
      </c>
      <c r="J66" s="419" t="s">
        <v>882</v>
      </c>
      <c r="K66" s="472">
        <f t="shared" ref="K66:K68" si="36">H66-F66</f>
        <v>100</v>
      </c>
      <c r="L66" s="473">
        <f t="shared" ref="L66:L68" si="37">(H66*N66)*0.07%</f>
        <v>405.12500000000006</v>
      </c>
      <c r="M66" s="447">
        <f t="shared" ref="M66:M68" si="38">(K66*N66)-L66</f>
        <v>12094.875</v>
      </c>
      <c r="N66" s="419">
        <v>125</v>
      </c>
      <c r="O66" s="448" t="s">
        <v>556</v>
      </c>
      <c r="P66" s="456">
        <v>44350</v>
      </c>
      <c r="Q66" s="344"/>
      <c r="R66" s="314" t="s">
        <v>559</v>
      </c>
      <c r="S66" s="37"/>
      <c r="Y66" s="37"/>
      <c r="Z66" s="37"/>
    </row>
    <row r="67" spans="1:26" s="349" customFormat="1" ht="13.9" customHeight="1">
      <c r="A67" s="449">
        <v>5</v>
      </c>
      <c r="B67" s="437">
        <v>44351</v>
      </c>
      <c r="C67" s="445"/>
      <c r="D67" s="420" t="s">
        <v>855</v>
      </c>
      <c r="E67" s="446" t="s">
        <v>557</v>
      </c>
      <c r="F67" s="418">
        <v>2334</v>
      </c>
      <c r="G67" s="418">
        <v>2289</v>
      </c>
      <c r="H67" s="418">
        <v>2362</v>
      </c>
      <c r="I67" s="474" t="s">
        <v>885</v>
      </c>
      <c r="J67" s="419" t="s">
        <v>902</v>
      </c>
      <c r="K67" s="472">
        <f t="shared" si="36"/>
        <v>28</v>
      </c>
      <c r="L67" s="473">
        <f t="shared" si="37"/>
        <v>496.0200000000001</v>
      </c>
      <c r="M67" s="447">
        <f t="shared" si="38"/>
        <v>7903.98</v>
      </c>
      <c r="N67" s="419">
        <v>300</v>
      </c>
      <c r="O67" s="448" t="s">
        <v>556</v>
      </c>
      <c r="P67" s="456">
        <v>44356</v>
      </c>
      <c r="Q67" s="344"/>
      <c r="R67" s="314" t="s">
        <v>559</v>
      </c>
      <c r="S67" s="37"/>
      <c r="Y67" s="37"/>
      <c r="Z67" s="37"/>
    </row>
    <row r="68" spans="1:26" s="349" customFormat="1" ht="13.9" customHeight="1">
      <c r="A68" s="500">
        <v>6</v>
      </c>
      <c r="B68" s="501">
        <v>44354</v>
      </c>
      <c r="C68" s="502"/>
      <c r="D68" s="503" t="s">
        <v>886</v>
      </c>
      <c r="E68" s="504" t="s">
        <v>557</v>
      </c>
      <c r="F68" s="463">
        <v>1221</v>
      </c>
      <c r="G68" s="463">
        <v>1197</v>
      </c>
      <c r="H68" s="463">
        <v>1200</v>
      </c>
      <c r="I68" s="463" t="s">
        <v>887</v>
      </c>
      <c r="J68" s="463" t="s">
        <v>903</v>
      </c>
      <c r="K68" s="505">
        <f t="shared" si="36"/>
        <v>-21</v>
      </c>
      <c r="L68" s="506">
        <f t="shared" si="37"/>
        <v>462.00000000000006</v>
      </c>
      <c r="M68" s="507">
        <f t="shared" si="38"/>
        <v>-12012</v>
      </c>
      <c r="N68" s="463">
        <v>550</v>
      </c>
      <c r="O68" s="508" t="s">
        <v>620</v>
      </c>
      <c r="P68" s="466">
        <v>44356</v>
      </c>
      <c r="Q68" s="344"/>
      <c r="R68" s="314" t="s">
        <v>559</v>
      </c>
      <c r="S68" s="37"/>
      <c r="Y68" s="37"/>
      <c r="Z68" s="37"/>
    </row>
    <row r="69" spans="1:26" s="349" customFormat="1" ht="13.9" customHeight="1">
      <c r="A69" s="500">
        <v>7</v>
      </c>
      <c r="B69" s="501">
        <v>44355</v>
      </c>
      <c r="C69" s="502"/>
      <c r="D69" s="503" t="s">
        <v>870</v>
      </c>
      <c r="E69" s="504" t="s">
        <v>557</v>
      </c>
      <c r="F69" s="463">
        <v>4650</v>
      </c>
      <c r="G69" s="463">
        <v>4540</v>
      </c>
      <c r="H69" s="463">
        <v>4580</v>
      </c>
      <c r="I69" s="463" t="s">
        <v>896</v>
      </c>
      <c r="J69" s="463" t="s">
        <v>904</v>
      </c>
      <c r="K69" s="505">
        <f t="shared" ref="K69" si="39">H69-F69</f>
        <v>-70</v>
      </c>
      <c r="L69" s="506">
        <f t="shared" ref="L69" si="40">(H69*N69)*0.07%</f>
        <v>400.75000000000006</v>
      </c>
      <c r="M69" s="507">
        <f t="shared" ref="M69" si="41">(K69*N69)-L69</f>
        <v>-9150.75</v>
      </c>
      <c r="N69" s="463">
        <v>125</v>
      </c>
      <c r="O69" s="508" t="s">
        <v>620</v>
      </c>
      <c r="P69" s="466">
        <v>44356</v>
      </c>
      <c r="Q69" s="344"/>
      <c r="R69" s="314" t="s">
        <v>559</v>
      </c>
      <c r="S69" s="37"/>
      <c r="Y69" s="37"/>
      <c r="Z69" s="37"/>
    </row>
    <row r="70" spans="1:26" s="349" customFormat="1" ht="13.9" customHeight="1">
      <c r="A70" s="449">
        <v>8</v>
      </c>
      <c r="B70" s="437">
        <v>44355</v>
      </c>
      <c r="C70" s="445"/>
      <c r="D70" s="420" t="s">
        <v>897</v>
      </c>
      <c r="E70" s="446" t="s">
        <v>557</v>
      </c>
      <c r="F70" s="418">
        <v>968</v>
      </c>
      <c r="G70" s="418">
        <v>949</v>
      </c>
      <c r="H70" s="418">
        <v>980</v>
      </c>
      <c r="I70" s="474" t="s">
        <v>898</v>
      </c>
      <c r="J70" s="419" t="s">
        <v>842</v>
      </c>
      <c r="K70" s="472">
        <f t="shared" ref="K70" si="42">H70-F70</f>
        <v>12</v>
      </c>
      <c r="L70" s="473">
        <f t="shared" ref="L70" si="43">(H70*N70)*0.07%</f>
        <v>480.20000000000005</v>
      </c>
      <c r="M70" s="447">
        <f t="shared" ref="M70" si="44">(K70*N70)-L70</f>
        <v>7919.8</v>
      </c>
      <c r="N70" s="419">
        <v>700</v>
      </c>
      <c r="O70" s="448" t="s">
        <v>556</v>
      </c>
      <c r="P70" s="456">
        <v>44356</v>
      </c>
      <c r="Q70" s="344"/>
      <c r="R70" s="314" t="s">
        <v>559</v>
      </c>
      <c r="S70" s="37"/>
      <c r="Y70" s="37"/>
      <c r="Z70" s="37"/>
    </row>
    <row r="71" spans="1:26" s="349" customFormat="1" ht="13.9" customHeight="1">
      <c r="A71" s="570">
        <v>9</v>
      </c>
      <c r="B71" s="572">
        <v>44358</v>
      </c>
      <c r="C71" s="389" t="s">
        <v>927</v>
      </c>
      <c r="D71" s="516" t="s">
        <v>929</v>
      </c>
      <c r="E71" s="390" t="s">
        <v>557</v>
      </c>
      <c r="F71" s="390" t="s">
        <v>930</v>
      </c>
      <c r="G71" s="390">
        <v>2145</v>
      </c>
      <c r="H71" s="390"/>
      <c r="I71" s="517">
        <v>2300</v>
      </c>
      <c r="J71" s="568" t="s">
        <v>558</v>
      </c>
      <c r="K71" s="518"/>
      <c r="L71" s="518"/>
      <c r="M71" s="519"/>
      <c r="N71" s="519"/>
      <c r="O71" s="520"/>
      <c r="P71" s="521"/>
      <c r="Q71" s="344"/>
      <c r="R71" s="314" t="s">
        <v>559</v>
      </c>
      <c r="S71" s="37"/>
      <c r="Y71" s="37"/>
      <c r="Z71" s="37"/>
    </row>
    <row r="72" spans="1:26" s="349" customFormat="1" ht="13.9" customHeight="1">
      <c r="A72" s="571"/>
      <c r="B72" s="573"/>
      <c r="C72" s="389" t="s">
        <v>928</v>
      </c>
      <c r="D72" s="516" t="s">
        <v>931</v>
      </c>
      <c r="E72" s="390" t="s">
        <v>847</v>
      </c>
      <c r="F72" s="390" t="s">
        <v>932</v>
      </c>
      <c r="G72" s="390"/>
      <c r="H72" s="390"/>
      <c r="I72" s="517"/>
      <c r="J72" s="569"/>
      <c r="K72" s="522"/>
      <c r="L72" s="518"/>
      <c r="M72" s="523"/>
      <c r="N72" s="523"/>
      <c r="O72" s="524"/>
      <c r="P72" s="525"/>
      <c r="Q72" s="344"/>
      <c r="R72" s="314" t="s">
        <v>559</v>
      </c>
      <c r="S72" s="37"/>
      <c r="Y72" s="37"/>
      <c r="Z72" s="37"/>
    </row>
    <row r="73" spans="1:26" s="349" customFormat="1" ht="13.9" customHeight="1">
      <c r="A73" s="574">
        <v>10</v>
      </c>
      <c r="B73" s="576">
        <v>44361</v>
      </c>
      <c r="C73" s="513" t="s">
        <v>927</v>
      </c>
      <c r="D73" s="529" t="s">
        <v>945</v>
      </c>
      <c r="E73" s="514" t="s">
        <v>557</v>
      </c>
      <c r="F73" s="514">
        <v>5440</v>
      </c>
      <c r="G73" s="514">
        <v>5295</v>
      </c>
      <c r="H73" s="514">
        <v>5295</v>
      </c>
      <c r="I73" s="504">
        <v>5700</v>
      </c>
      <c r="J73" s="566" t="s">
        <v>999</v>
      </c>
      <c r="K73" s="530">
        <f>H73-F73</f>
        <v>-145</v>
      </c>
      <c r="L73" s="506">
        <f t="shared" ref="L73" si="45">(H73*N73)*0.07%</f>
        <v>463.31250000000006</v>
      </c>
      <c r="M73" s="566">
        <f>(-89*N73)-563.31</f>
        <v>-11688.31</v>
      </c>
      <c r="N73" s="566">
        <v>125</v>
      </c>
      <c r="O73" s="562" t="s">
        <v>620</v>
      </c>
      <c r="P73" s="564">
        <v>44364</v>
      </c>
      <c r="Q73" s="344"/>
      <c r="R73" s="314" t="s">
        <v>559</v>
      </c>
      <c r="S73" s="37"/>
      <c r="Y73" s="37"/>
      <c r="Z73" s="37"/>
    </row>
    <row r="74" spans="1:26" s="349" customFormat="1" ht="13.9" customHeight="1">
      <c r="A74" s="575"/>
      <c r="B74" s="577"/>
      <c r="C74" s="513" t="s">
        <v>928</v>
      </c>
      <c r="D74" s="529" t="s">
        <v>946</v>
      </c>
      <c r="E74" s="514" t="s">
        <v>847</v>
      </c>
      <c r="F74" s="514">
        <v>74</v>
      </c>
      <c r="G74" s="514">
        <v>18</v>
      </c>
      <c r="H74" s="514"/>
      <c r="I74" s="504"/>
      <c r="J74" s="567"/>
      <c r="K74" s="531">
        <f>F74-G74</f>
        <v>56</v>
      </c>
      <c r="L74" s="530">
        <v>100</v>
      </c>
      <c r="M74" s="567"/>
      <c r="N74" s="567"/>
      <c r="O74" s="563"/>
      <c r="P74" s="565"/>
      <c r="Q74" s="344"/>
      <c r="R74" s="314" t="s">
        <v>559</v>
      </c>
      <c r="S74" s="37"/>
      <c r="Y74" s="37"/>
      <c r="Z74" s="37"/>
    </row>
    <row r="75" spans="1:26" s="349" customFormat="1" ht="13.9" customHeight="1">
      <c r="A75" s="532">
        <v>11</v>
      </c>
      <c r="B75" s="437">
        <v>44362</v>
      </c>
      <c r="C75" s="420"/>
      <c r="D75" s="533" t="s">
        <v>954</v>
      </c>
      <c r="E75" s="446" t="s">
        <v>557</v>
      </c>
      <c r="F75" s="446">
        <v>1071</v>
      </c>
      <c r="G75" s="446">
        <v>1050</v>
      </c>
      <c r="H75" s="446">
        <v>1084</v>
      </c>
      <c r="I75" s="534" t="s">
        <v>955</v>
      </c>
      <c r="J75" s="419" t="s">
        <v>998</v>
      </c>
      <c r="K75" s="472">
        <f t="shared" ref="K75" si="46">H75-F75</f>
        <v>13</v>
      </c>
      <c r="L75" s="473">
        <f t="shared" ref="L75:L76" si="47">(H75*N75)*0.07%</f>
        <v>455.28000000000009</v>
      </c>
      <c r="M75" s="447">
        <f t="shared" ref="M75" si="48">(K75*N75)-L75</f>
        <v>7344.72</v>
      </c>
      <c r="N75" s="419">
        <v>600</v>
      </c>
      <c r="O75" s="448" t="s">
        <v>556</v>
      </c>
      <c r="P75" s="456">
        <v>44364</v>
      </c>
      <c r="Q75" s="344"/>
      <c r="R75" s="314" t="s">
        <v>559</v>
      </c>
      <c r="S75" s="37"/>
      <c r="Y75" s="37"/>
      <c r="Z75" s="37"/>
    </row>
    <row r="76" spans="1:26" s="349" customFormat="1" ht="13.9" customHeight="1">
      <c r="A76" s="582">
        <v>12</v>
      </c>
      <c r="B76" s="584">
        <v>44365</v>
      </c>
      <c r="C76" s="420" t="s">
        <v>927</v>
      </c>
      <c r="D76" s="533" t="s">
        <v>1027</v>
      </c>
      <c r="E76" s="446" t="s">
        <v>557</v>
      </c>
      <c r="F76" s="446">
        <v>15500</v>
      </c>
      <c r="G76" s="446">
        <v>15370</v>
      </c>
      <c r="H76" s="446">
        <v>15595</v>
      </c>
      <c r="I76" s="534">
        <v>15700</v>
      </c>
      <c r="J76" s="586" t="s">
        <v>1026</v>
      </c>
      <c r="K76" s="544">
        <f>H76-F76</f>
        <v>95</v>
      </c>
      <c r="L76" s="473">
        <f t="shared" si="47"/>
        <v>818.73750000000007</v>
      </c>
      <c r="M76" s="586">
        <f>(80*N76)-918.74</f>
        <v>5081.26</v>
      </c>
      <c r="N76" s="586">
        <v>75</v>
      </c>
      <c r="O76" s="578" t="s">
        <v>556</v>
      </c>
      <c r="P76" s="580">
        <v>44365</v>
      </c>
      <c r="Q76" s="344"/>
      <c r="R76" s="314" t="s">
        <v>559</v>
      </c>
      <c r="S76" s="37"/>
      <c r="Y76" s="37"/>
      <c r="Z76" s="37"/>
    </row>
    <row r="77" spans="1:26" s="349" customFormat="1" ht="13.9" customHeight="1">
      <c r="A77" s="583"/>
      <c r="B77" s="585"/>
      <c r="C77" s="420" t="s">
        <v>928</v>
      </c>
      <c r="D77" s="533" t="s">
        <v>1028</v>
      </c>
      <c r="E77" s="446" t="s">
        <v>847</v>
      </c>
      <c r="F77" s="446">
        <v>102.5</v>
      </c>
      <c r="G77" s="446"/>
      <c r="H77" s="446">
        <v>117.5</v>
      </c>
      <c r="I77" s="534"/>
      <c r="J77" s="587"/>
      <c r="K77" s="545">
        <f>F77-H77</f>
        <v>-15</v>
      </c>
      <c r="L77" s="544">
        <v>100</v>
      </c>
      <c r="M77" s="587"/>
      <c r="N77" s="587"/>
      <c r="O77" s="579"/>
      <c r="P77" s="581"/>
      <c r="Q77" s="344"/>
      <c r="R77" s="314" t="s">
        <v>559</v>
      </c>
      <c r="S77" s="37"/>
      <c r="Y77" s="37"/>
      <c r="Z77" s="37"/>
    </row>
    <row r="78" spans="1:26" s="349" customFormat="1" ht="13.9" customHeight="1">
      <c r="A78" s="532">
        <v>13</v>
      </c>
      <c r="B78" s="546">
        <v>44365</v>
      </c>
      <c r="C78" s="420"/>
      <c r="D78" s="533" t="s">
        <v>1029</v>
      </c>
      <c r="E78" s="446" t="s">
        <v>557</v>
      </c>
      <c r="F78" s="446">
        <v>1076</v>
      </c>
      <c r="G78" s="446">
        <v>1060</v>
      </c>
      <c r="H78" s="446">
        <v>1086</v>
      </c>
      <c r="I78" s="534" t="s">
        <v>955</v>
      </c>
      <c r="J78" s="419" t="s">
        <v>1030</v>
      </c>
      <c r="K78" s="472">
        <f t="shared" ref="K78" si="49">H78-F78</f>
        <v>10</v>
      </c>
      <c r="L78" s="473">
        <f t="shared" ref="L78" si="50">(H78*N78)*0.07%</f>
        <v>646.17000000000007</v>
      </c>
      <c r="M78" s="447">
        <f t="shared" ref="M78" si="51">(K78*N78)-L78</f>
        <v>7853.83</v>
      </c>
      <c r="N78" s="419">
        <v>850</v>
      </c>
      <c r="O78" s="448" t="s">
        <v>556</v>
      </c>
      <c r="P78" s="475">
        <v>44365</v>
      </c>
      <c r="Q78" s="344"/>
      <c r="R78" s="314" t="s">
        <v>559</v>
      </c>
      <c r="S78" s="37"/>
      <c r="Y78" s="37"/>
      <c r="Z78" s="37"/>
    </row>
    <row r="79" spans="1:26" s="349" customFormat="1" ht="13.9" customHeight="1">
      <c r="A79" s="535">
        <v>14</v>
      </c>
      <c r="B79" s="536">
        <v>44365</v>
      </c>
      <c r="C79" s="389"/>
      <c r="D79" s="516" t="s">
        <v>1031</v>
      </c>
      <c r="E79" s="390" t="s">
        <v>557</v>
      </c>
      <c r="F79" s="390" t="s">
        <v>1032</v>
      </c>
      <c r="G79" s="390">
        <v>962</v>
      </c>
      <c r="H79" s="390"/>
      <c r="I79" s="517" t="s">
        <v>1033</v>
      </c>
      <c r="J79" s="537" t="s">
        <v>558</v>
      </c>
      <c r="K79" s="522"/>
      <c r="L79" s="518"/>
      <c r="M79" s="537"/>
      <c r="N79" s="537"/>
      <c r="O79" s="524"/>
      <c r="P79" s="525"/>
      <c r="Q79" s="344"/>
      <c r="R79" s="314" t="s">
        <v>792</v>
      </c>
      <c r="S79" s="37"/>
      <c r="Y79" s="37"/>
      <c r="Z79" s="37"/>
    </row>
    <row r="80" spans="1:26" s="349" customFormat="1" ht="13.9" customHeight="1">
      <c r="A80" s="535"/>
      <c r="B80" s="536"/>
      <c r="C80" s="389"/>
      <c r="D80" s="516"/>
      <c r="E80" s="390"/>
      <c r="F80" s="390"/>
      <c r="G80" s="390"/>
      <c r="H80" s="390"/>
      <c r="I80" s="517"/>
      <c r="J80" s="537"/>
      <c r="K80" s="522"/>
      <c r="L80" s="518"/>
      <c r="M80" s="537"/>
      <c r="N80" s="537"/>
      <c r="O80" s="524"/>
      <c r="P80" s="525"/>
      <c r="Q80" s="344"/>
      <c r="R80" s="314"/>
      <c r="S80" s="37"/>
      <c r="Y80" s="37"/>
      <c r="Z80" s="37"/>
    </row>
    <row r="81" spans="1:34" s="349" customFormat="1" ht="13.9" customHeight="1">
      <c r="A81" s="535"/>
      <c r="B81" s="536"/>
      <c r="C81" s="389"/>
      <c r="D81" s="516"/>
      <c r="E81" s="390"/>
      <c r="F81" s="390"/>
      <c r="G81" s="390"/>
      <c r="H81" s="390"/>
      <c r="I81" s="517"/>
      <c r="J81" s="537"/>
      <c r="K81" s="522"/>
      <c r="L81" s="518"/>
      <c r="M81" s="537"/>
      <c r="N81" s="537"/>
      <c r="O81" s="524"/>
      <c r="P81" s="525"/>
      <c r="Q81" s="344"/>
      <c r="R81" s="314"/>
      <c r="S81" s="37"/>
      <c r="Y81" s="37"/>
      <c r="Z81" s="37"/>
    </row>
    <row r="82" spans="1:34" s="349" customFormat="1" ht="13.9" customHeight="1">
      <c r="A82" s="509"/>
      <c r="B82" s="510"/>
      <c r="C82" s="389"/>
      <c r="D82" s="516"/>
      <c r="E82" s="390"/>
      <c r="F82" s="390"/>
      <c r="G82" s="390"/>
      <c r="H82" s="390"/>
      <c r="I82" s="517"/>
      <c r="J82" s="523"/>
      <c r="K82" s="522"/>
      <c r="L82" s="518"/>
      <c r="M82" s="523"/>
      <c r="N82" s="523"/>
      <c r="O82" s="524"/>
      <c r="P82" s="525"/>
      <c r="Q82" s="344"/>
      <c r="R82" s="314"/>
      <c r="S82" s="37"/>
      <c r="Y82" s="37"/>
      <c r="Z82" s="37"/>
    </row>
    <row r="83" spans="1:34" s="349" customFormat="1" ht="13.9" customHeight="1">
      <c r="A83" s="469"/>
      <c r="B83" s="394"/>
      <c r="C83" s="395"/>
      <c r="D83" s="389"/>
      <c r="E83" s="390"/>
      <c r="F83" s="390"/>
      <c r="G83" s="517"/>
      <c r="H83" s="390"/>
      <c r="I83" s="517"/>
      <c r="J83" s="517"/>
      <c r="K83" s="517"/>
      <c r="L83" s="522"/>
      <c r="M83" s="526"/>
      <c r="N83" s="517"/>
      <c r="O83" s="527"/>
      <c r="P83" s="528"/>
      <c r="Q83" s="344"/>
      <c r="R83" s="314"/>
      <c r="S83" s="37"/>
      <c r="Y83" s="37"/>
      <c r="Z83" s="37"/>
    </row>
    <row r="84" spans="1:34" s="349" customFormat="1" ht="13.9" customHeight="1">
      <c r="A84" s="406"/>
      <c r="B84" s="400"/>
      <c r="C84" s="407"/>
      <c r="D84" s="408"/>
      <c r="E84" s="335"/>
      <c r="F84" s="376"/>
      <c r="G84" s="376"/>
      <c r="H84" s="376"/>
      <c r="I84" s="374"/>
      <c r="J84" s="374"/>
      <c r="K84" s="374"/>
      <c r="L84" s="374"/>
      <c r="M84" s="374"/>
      <c r="N84" s="374"/>
      <c r="O84" s="374"/>
      <c r="P84" s="374"/>
      <c r="Q84" s="344"/>
      <c r="R84" s="314"/>
      <c r="S84" s="37"/>
      <c r="Y84" s="37"/>
      <c r="Z84" s="37"/>
    </row>
    <row r="85" spans="1:34" s="3" customFormat="1">
      <c r="A85" s="41"/>
      <c r="B85" s="42"/>
      <c r="C85" s="43"/>
      <c r="D85" s="44"/>
      <c r="E85" s="45"/>
      <c r="F85" s="46"/>
      <c r="G85" s="46"/>
      <c r="H85" s="46"/>
      <c r="I85" s="46"/>
      <c r="J85" s="14"/>
      <c r="K85" s="88"/>
      <c r="L85" s="88"/>
      <c r="M85" s="14"/>
      <c r="N85" s="13"/>
      <c r="O85" s="89"/>
      <c r="P85" s="2"/>
      <c r="Q85" s="1"/>
      <c r="R85" s="14"/>
      <c r="Z85" s="6"/>
      <c r="AA85" s="6"/>
      <c r="AB85" s="6"/>
      <c r="AC85" s="6"/>
      <c r="AD85" s="6"/>
      <c r="AE85" s="6"/>
      <c r="AF85" s="6"/>
      <c r="AG85" s="6"/>
      <c r="AH85" s="6"/>
    </row>
    <row r="86" spans="1:34" s="3" customFormat="1" ht="15">
      <c r="A86" s="47" t="s">
        <v>573</v>
      </c>
      <c r="B86" s="47"/>
      <c r="C86" s="47"/>
      <c r="D86" s="47"/>
      <c r="E86" s="48"/>
      <c r="F86" s="46"/>
      <c r="G86" s="46"/>
      <c r="H86" s="46"/>
      <c r="I86" s="46"/>
      <c r="J86" s="50"/>
      <c r="K86" s="9"/>
      <c r="L86" s="9"/>
      <c r="M86" s="9"/>
      <c r="N86" s="8"/>
      <c r="O86" s="50"/>
      <c r="P86" s="2"/>
      <c r="Q86" s="1"/>
      <c r="R86" s="14"/>
      <c r="Z86" s="6"/>
      <c r="AA86" s="6"/>
      <c r="AB86" s="6"/>
      <c r="AC86" s="6"/>
      <c r="AD86" s="6"/>
      <c r="AE86" s="6"/>
      <c r="AF86" s="6"/>
      <c r="AG86" s="6"/>
      <c r="AH86" s="6"/>
    </row>
    <row r="87" spans="1:34" s="3" customFormat="1" ht="38.25">
      <c r="A87" s="18" t="s">
        <v>16</v>
      </c>
      <c r="B87" s="18" t="s">
        <v>534</v>
      </c>
      <c r="C87" s="18"/>
      <c r="D87" s="19" t="s">
        <v>545</v>
      </c>
      <c r="E87" s="18" t="s">
        <v>546</v>
      </c>
      <c r="F87" s="18" t="s">
        <v>547</v>
      </c>
      <c r="G87" s="49" t="s">
        <v>566</v>
      </c>
      <c r="H87" s="18" t="s">
        <v>549</v>
      </c>
      <c r="I87" s="18" t="s">
        <v>550</v>
      </c>
      <c r="J87" s="17" t="s">
        <v>551</v>
      </c>
      <c r="K87" s="17" t="s">
        <v>574</v>
      </c>
      <c r="L87" s="60" t="s">
        <v>818</v>
      </c>
      <c r="M87" s="74" t="s">
        <v>568</v>
      </c>
      <c r="N87" s="18" t="s">
        <v>569</v>
      </c>
      <c r="O87" s="18" t="s">
        <v>554</v>
      </c>
      <c r="P87" s="19" t="s">
        <v>555</v>
      </c>
      <c r="Q87" s="1"/>
      <c r="R87" s="14"/>
      <c r="Z87" s="6"/>
      <c r="AA87" s="6"/>
      <c r="AB87" s="6"/>
      <c r="AC87" s="6"/>
      <c r="AD87" s="6"/>
      <c r="AE87" s="6"/>
      <c r="AF87" s="6"/>
      <c r="AG87" s="6"/>
      <c r="AH87" s="6"/>
    </row>
    <row r="88" spans="1:34" s="37" customFormat="1" ht="14.25">
      <c r="A88" s="449">
        <v>1</v>
      </c>
      <c r="B88" s="437">
        <v>44344</v>
      </c>
      <c r="C88" s="445"/>
      <c r="D88" s="420" t="s">
        <v>956</v>
      </c>
      <c r="E88" s="446" t="s">
        <v>847</v>
      </c>
      <c r="F88" s="418">
        <v>2.5499999999999998</v>
      </c>
      <c r="G88" s="418">
        <v>3.8</v>
      </c>
      <c r="H88" s="418">
        <v>1.4</v>
      </c>
      <c r="I88" s="419">
        <v>0.1</v>
      </c>
      <c r="J88" s="419" t="s">
        <v>942</v>
      </c>
      <c r="K88" s="419">
        <f>F88-H88</f>
        <v>1.1499999999999999</v>
      </c>
      <c r="L88" s="419">
        <v>100</v>
      </c>
      <c r="M88" s="447">
        <f t="shared" ref="M88:M93" si="52">(K88*N88)-L88</f>
        <v>4500</v>
      </c>
      <c r="N88" s="419">
        <v>4000</v>
      </c>
      <c r="O88" s="448" t="s">
        <v>556</v>
      </c>
      <c r="P88" s="456">
        <v>44361</v>
      </c>
      <c r="Q88" s="344"/>
      <c r="R88" s="314" t="s">
        <v>792</v>
      </c>
      <c r="Z88" s="349"/>
      <c r="AA88" s="349"/>
      <c r="AB88" s="349"/>
      <c r="AC88" s="349"/>
      <c r="AD88" s="349"/>
      <c r="AE88" s="349"/>
      <c r="AF88" s="349"/>
      <c r="AG88" s="349"/>
      <c r="AH88" s="349"/>
    </row>
    <row r="89" spans="1:34" s="37" customFormat="1" ht="14.25">
      <c r="A89" s="449">
        <v>2</v>
      </c>
      <c r="B89" s="437">
        <v>44347</v>
      </c>
      <c r="C89" s="445"/>
      <c r="D89" s="420" t="s">
        <v>861</v>
      </c>
      <c r="E89" s="446" t="s">
        <v>557</v>
      </c>
      <c r="F89" s="418">
        <v>64</v>
      </c>
      <c r="G89" s="418">
        <v>17</v>
      </c>
      <c r="H89" s="418">
        <v>76</v>
      </c>
      <c r="I89" s="419" t="s">
        <v>851</v>
      </c>
      <c r="J89" s="419" t="s">
        <v>842</v>
      </c>
      <c r="K89" s="419">
        <f t="shared" ref="K89:K94" si="53">H89-F89</f>
        <v>12</v>
      </c>
      <c r="L89" s="419">
        <v>100</v>
      </c>
      <c r="M89" s="447">
        <f t="shared" si="52"/>
        <v>800</v>
      </c>
      <c r="N89" s="419">
        <v>75</v>
      </c>
      <c r="O89" s="448" t="s">
        <v>556</v>
      </c>
      <c r="P89" s="456">
        <v>44348</v>
      </c>
      <c r="Q89" s="344"/>
      <c r="R89" s="314" t="s">
        <v>559</v>
      </c>
      <c r="Z89" s="349"/>
      <c r="AA89" s="349"/>
      <c r="AB89" s="349"/>
      <c r="AC89" s="349"/>
      <c r="AD89" s="349"/>
      <c r="AE89" s="349"/>
      <c r="AF89" s="349"/>
      <c r="AG89" s="349"/>
      <c r="AH89" s="349"/>
    </row>
    <row r="90" spans="1:34" s="37" customFormat="1" ht="14.25">
      <c r="A90" s="449">
        <v>3</v>
      </c>
      <c r="B90" s="437">
        <v>44349</v>
      </c>
      <c r="C90" s="445"/>
      <c r="D90" s="420" t="s">
        <v>871</v>
      </c>
      <c r="E90" s="446" t="s">
        <v>557</v>
      </c>
      <c r="F90" s="418">
        <v>57.5</v>
      </c>
      <c r="G90" s="418">
        <v>17</v>
      </c>
      <c r="H90" s="418">
        <v>71.5</v>
      </c>
      <c r="I90" s="419" t="s">
        <v>872</v>
      </c>
      <c r="J90" s="419" t="s">
        <v>873</v>
      </c>
      <c r="K90" s="419">
        <f t="shared" si="53"/>
        <v>14</v>
      </c>
      <c r="L90" s="419">
        <v>100</v>
      </c>
      <c r="M90" s="447">
        <f t="shared" si="52"/>
        <v>950</v>
      </c>
      <c r="N90" s="419">
        <v>75</v>
      </c>
      <c r="O90" s="448" t="s">
        <v>556</v>
      </c>
      <c r="P90" s="475">
        <v>44349</v>
      </c>
      <c r="Q90" s="344"/>
      <c r="R90" s="314" t="s">
        <v>559</v>
      </c>
      <c r="Z90" s="349"/>
      <c r="AA90" s="349"/>
      <c r="AB90" s="349"/>
      <c r="AC90" s="349"/>
      <c r="AD90" s="349"/>
      <c r="AE90" s="349"/>
      <c r="AF90" s="349"/>
      <c r="AG90" s="349"/>
      <c r="AH90" s="349"/>
    </row>
    <row r="91" spans="1:34" s="37" customFormat="1" ht="14.25">
      <c r="A91" s="449">
        <v>4</v>
      </c>
      <c r="B91" s="437">
        <v>44354</v>
      </c>
      <c r="C91" s="445"/>
      <c r="D91" s="420" t="s">
        <v>889</v>
      </c>
      <c r="E91" s="446" t="s">
        <v>557</v>
      </c>
      <c r="F91" s="418">
        <v>40.5</v>
      </c>
      <c r="G91" s="418">
        <v>27</v>
      </c>
      <c r="H91" s="418">
        <v>52.5</v>
      </c>
      <c r="I91" s="419" t="s">
        <v>890</v>
      </c>
      <c r="J91" s="419" t="s">
        <v>842</v>
      </c>
      <c r="K91" s="419">
        <f t="shared" si="53"/>
        <v>12</v>
      </c>
      <c r="L91" s="419">
        <v>100</v>
      </c>
      <c r="M91" s="447">
        <f t="shared" si="52"/>
        <v>3800</v>
      </c>
      <c r="N91" s="419">
        <v>325</v>
      </c>
      <c r="O91" s="448" t="s">
        <v>556</v>
      </c>
      <c r="P91" s="475">
        <v>44354</v>
      </c>
      <c r="Q91" s="344"/>
      <c r="R91" s="314" t="s">
        <v>559</v>
      </c>
      <c r="Z91" s="349"/>
      <c r="AA91" s="349"/>
      <c r="AB91" s="349"/>
      <c r="AC91" s="349"/>
      <c r="AD91" s="349"/>
      <c r="AE91" s="349"/>
      <c r="AF91" s="349"/>
      <c r="AG91" s="349"/>
      <c r="AH91" s="349"/>
    </row>
    <row r="92" spans="1:34" s="37" customFormat="1" ht="14.25">
      <c r="A92" s="449">
        <v>5</v>
      </c>
      <c r="B92" s="437">
        <v>44356</v>
      </c>
      <c r="C92" s="445"/>
      <c r="D92" s="420" t="s">
        <v>905</v>
      </c>
      <c r="E92" s="446" t="s">
        <v>557</v>
      </c>
      <c r="F92" s="418">
        <v>18</v>
      </c>
      <c r="G92" s="418">
        <v>9</v>
      </c>
      <c r="H92" s="418">
        <v>22</v>
      </c>
      <c r="I92" s="419" t="s">
        <v>906</v>
      </c>
      <c r="J92" s="419" t="s">
        <v>912</v>
      </c>
      <c r="K92" s="419">
        <f t="shared" si="53"/>
        <v>4</v>
      </c>
      <c r="L92" s="419">
        <v>100</v>
      </c>
      <c r="M92" s="447">
        <f t="shared" si="52"/>
        <v>2300</v>
      </c>
      <c r="N92" s="419">
        <v>600</v>
      </c>
      <c r="O92" s="448" t="s">
        <v>556</v>
      </c>
      <c r="P92" s="456">
        <v>44357</v>
      </c>
      <c r="Q92" s="344"/>
      <c r="R92" s="314" t="s">
        <v>559</v>
      </c>
      <c r="Z92" s="349"/>
      <c r="AA92" s="349"/>
      <c r="AB92" s="349"/>
      <c r="AC92" s="349"/>
      <c r="AD92" s="349"/>
      <c r="AE92" s="349"/>
      <c r="AF92" s="349"/>
      <c r="AG92" s="349"/>
      <c r="AH92" s="349"/>
    </row>
    <row r="93" spans="1:34" s="37" customFormat="1" ht="14.25">
      <c r="A93" s="511">
        <v>6</v>
      </c>
      <c r="B93" s="458">
        <v>44357</v>
      </c>
      <c r="C93" s="512"/>
      <c r="D93" s="513" t="s">
        <v>910</v>
      </c>
      <c r="E93" s="514" t="s">
        <v>557</v>
      </c>
      <c r="F93" s="461">
        <v>63.5</v>
      </c>
      <c r="G93" s="461">
        <v>17</v>
      </c>
      <c r="H93" s="461">
        <v>17</v>
      </c>
      <c r="I93" s="463" t="s">
        <v>911</v>
      </c>
      <c r="J93" s="463" t="s">
        <v>941</v>
      </c>
      <c r="K93" s="463">
        <f t="shared" si="53"/>
        <v>-46.5</v>
      </c>
      <c r="L93" s="463">
        <v>100</v>
      </c>
      <c r="M93" s="507">
        <f t="shared" si="52"/>
        <v>-3587.5</v>
      </c>
      <c r="N93" s="463">
        <v>75</v>
      </c>
      <c r="O93" s="508" t="s">
        <v>620</v>
      </c>
      <c r="P93" s="466">
        <v>44361</v>
      </c>
      <c r="Q93" s="344"/>
      <c r="R93" s="314" t="s">
        <v>559</v>
      </c>
      <c r="Z93" s="349"/>
      <c r="AA93" s="349"/>
      <c r="AB93" s="349"/>
      <c r="AC93" s="349"/>
      <c r="AD93" s="349"/>
      <c r="AE93" s="349"/>
      <c r="AF93" s="349"/>
      <c r="AG93" s="349"/>
      <c r="AH93" s="349"/>
    </row>
    <row r="94" spans="1:34" s="37" customFormat="1" ht="14.25">
      <c r="A94" s="511">
        <v>7</v>
      </c>
      <c r="B94" s="458">
        <v>44358</v>
      </c>
      <c r="C94" s="512"/>
      <c r="D94" s="513" t="s">
        <v>925</v>
      </c>
      <c r="E94" s="514" t="s">
        <v>557</v>
      </c>
      <c r="F94" s="461">
        <v>8.25</v>
      </c>
      <c r="G94" s="461">
        <v>4.5</v>
      </c>
      <c r="H94" s="461">
        <v>4.5</v>
      </c>
      <c r="I94" s="463" t="s">
        <v>926</v>
      </c>
      <c r="J94" s="463" t="s">
        <v>969</v>
      </c>
      <c r="K94" s="463">
        <f t="shared" si="53"/>
        <v>-3.75</v>
      </c>
      <c r="L94" s="463">
        <v>100</v>
      </c>
      <c r="M94" s="507">
        <f t="shared" ref="M94" si="54">(K94*N94)-L94</f>
        <v>-5912.5</v>
      </c>
      <c r="N94" s="463">
        <v>1550</v>
      </c>
      <c r="O94" s="508" t="s">
        <v>620</v>
      </c>
      <c r="P94" s="466">
        <v>44363</v>
      </c>
      <c r="Q94" s="344"/>
      <c r="R94" s="314" t="s">
        <v>559</v>
      </c>
      <c r="Z94" s="349"/>
      <c r="AA94" s="349"/>
      <c r="AB94" s="349"/>
      <c r="AC94" s="349"/>
      <c r="AD94" s="349"/>
      <c r="AE94" s="349"/>
      <c r="AF94" s="349"/>
      <c r="AG94" s="349"/>
      <c r="AH94" s="349"/>
    </row>
    <row r="95" spans="1:34" s="37" customFormat="1" ht="14.25">
      <c r="A95" s="449">
        <v>8</v>
      </c>
      <c r="B95" s="437">
        <v>44362</v>
      </c>
      <c r="C95" s="445"/>
      <c r="D95" s="420" t="s">
        <v>957</v>
      </c>
      <c r="E95" s="446" t="s">
        <v>847</v>
      </c>
      <c r="F95" s="418">
        <v>2.1</v>
      </c>
      <c r="G95" s="418">
        <v>3.6</v>
      </c>
      <c r="H95" s="418">
        <v>0.95</v>
      </c>
      <c r="I95" s="419">
        <v>0.1</v>
      </c>
      <c r="J95" s="419" t="s">
        <v>942</v>
      </c>
      <c r="K95" s="419">
        <f>F95-H95</f>
        <v>1.1500000000000001</v>
      </c>
      <c r="L95" s="419">
        <v>100</v>
      </c>
      <c r="M95" s="447">
        <f t="shared" ref="M95" si="55">(K95*N95)-L95</f>
        <v>4500.0000000000009</v>
      </c>
      <c r="N95" s="419">
        <v>4000</v>
      </c>
      <c r="O95" s="448" t="s">
        <v>556</v>
      </c>
      <c r="P95" s="456">
        <v>44363</v>
      </c>
      <c r="Q95" s="344"/>
      <c r="R95" s="314" t="s">
        <v>792</v>
      </c>
      <c r="Z95" s="349"/>
      <c r="AA95" s="349"/>
      <c r="AB95" s="349"/>
      <c r="AC95" s="349"/>
      <c r="AD95" s="349"/>
      <c r="AE95" s="349"/>
      <c r="AF95" s="349"/>
      <c r="AG95" s="349"/>
      <c r="AH95" s="349"/>
    </row>
    <row r="96" spans="1:34" s="37" customFormat="1" ht="14.25">
      <c r="A96" s="449">
        <v>9</v>
      </c>
      <c r="B96" s="437">
        <v>44362</v>
      </c>
      <c r="C96" s="445"/>
      <c r="D96" s="420" t="s">
        <v>950</v>
      </c>
      <c r="E96" s="446" t="s">
        <v>557</v>
      </c>
      <c r="F96" s="418">
        <v>145</v>
      </c>
      <c r="G96" s="418">
        <v>40</v>
      </c>
      <c r="H96" s="418">
        <v>210</v>
      </c>
      <c r="I96" s="419" t="s">
        <v>951</v>
      </c>
      <c r="J96" s="419" t="s">
        <v>970</v>
      </c>
      <c r="K96" s="419">
        <f>H96-F96</f>
        <v>65</v>
      </c>
      <c r="L96" s="419">
        <v>100</v>
      </c>
      <c r="M96" s="447">
        <f t="shared" ref="M96:M99" si="56">(K96*N96)-L96</f>
        <v>1525</v>
      </c>
      <c r="N96" s="419">
        <v>25</v>
      </c>
      <c r="O96" s="448" t="s">
        <v>556</v>
      </c>
      <c r="P96" s="456">
        <v>44363</v>
      </c>
      <c r="Q96" s="344"/>
      <c r="R96" s="314" t="s">
        <v>792</v>
      </c>
      <c r="Z96" s="349"/>
      <c r="AA96" s="349"/>
      <c r="AB96" s="349"/>
      <c r="AC96" s="349"/>
      <c r="AD96" s="349"/>
      <c r="AE96" s="349"/>
      <c r="AF96" s="349"/>
      <c r="AG96" s="349"/>
      <c r="AH96" s="349"/>
    </row>
    <row r="97" spans="1:34" s="37" customFormat="1" ht="14.25">
      <c r="A97" s="449">
        <v>10</v>
      </c>
      <c r="B97" s="437">
        <v>44362</v>
      </c>
      <c r="C97" s="445"/>
      <c r="D97" s="420" t="s">
        <v>958</v>
      </c>
      <c r="E97" s="446" t="s">
        <v>847</v>
      </c>
      <c r="F97" s="418">
        <v>2.4500000000000002</v>
      </c>
      <c r="G97" s="418">
        <v>4</v>
      </c>
      <c r="H97" s="418">
        <v>1.45</v>
      </c>
      <c r="I97" s="419">
        <v>0.1</v>
      </c>
      <c r="J97" s="419" t="s">
        <v>968</v>
      </c>
      <c r="K97" s="419">
        <f>F97-H97</f>
        <v>1.0000000000000002</v>
      </c>
      <c r="L97" s="419">
        <v>100</v>
      </c>
      <c r="M97" s="447">
        <f t="shared" si="56"/>
        <v>2900.0000000000005</v>
      </c>
      <c r="N97" s="419">
        <v>3000</v>
      </c>
      <c r="O97" s="448" t="s">
        <v>556</v>
      </c>
      <c r="P97" s="456">
        <v>44363</v>
      </c>
      <c r="Q97" s="344"/>
      <c r="R97" s="314" t="s">
        <v>559</v>
      </c>
      <c r="Z97" s="349"/>
      <c r="AA97" s="349"/>
      <c r="AB97" s="349"/>
      <c r="AC97" s="349"/>
      <c r="AD97" s="349"/>
      <c r="AE97" s="349"/>
      <c r="AF97" s="349"/>
      <c r="AG97" s="349"/>
      <c r="AH97" s="349"/>
    </row>
    <row r="98" spans="1:34" s="37" customFormat="1" ht="14.25">
      <c r="A98" s="511">
        <v>11</v>
      </c>
      <c r="B98" s="458">
        <v>44363</v>
      </c>
      <c r="C98" s="512"/>
      <c r="D98" s="513" t="s">
        <v>973</v>
      </c>
      <c r="E98" s="514" t="s">
        <v>557</v>
      </c>
      <c r="F98" s="461">
        <v>21.5</v>
      </c>
      <c r="G98" s="461">
        <v>11</v>
      </c>
      <c r="H98" s="461">
        <v>12</v>
      </c>
      <c r="I98" s="463">
        <v>40</v>
      </c>
      <c r="J98" s="463" t="s">
        <v>992</v>
      </c>
      <c r="K98" s="463">
        <f>H98-F98</f>
        <v>-9.5</v>
      </c>
      <c r="L98" s="463">
        <v>100</v>
      </c>
      <c r="M98" s="507">
        <f t="shared" si="56"/>
        <v>-5325</v>
      </c>
      <c r="N98" s="463">
        <v>550</v>
      </c>
      <c r="O98" s="508" t="s">
        <v>620</v>
      </c>
      <c r="P98" s="466">
        <v>44364</v>
      </c>
      <c r="Q98" s="344"/>
      <c r="R98" s="314" t="s">
        <v>792</v>
      </c>
      <c r="Z98" s="349"/>
      <c r="AA98" s="349"/>
      <c r="AB98" s="349"/>
      <c r="AC98" s="349"/>
      <c r="AD98" s="349"/>
      <c r="AE98" s="349"/>
      <c r="AF98" s="349"/>
      <c r="AG98" s="349"/>
      <c r="AH98" s="349"/>
    </row>
    <row r="99" spans="1:34" s="37" customFormat="1" ht="14.25">
      <c r="A99" s="511">
        <v>12</v>
      </c>
      <c r="B99" s="458">
        <v>44364</v>
      </c>
      <c r="C99" s="512"/>
      <c r="D99" s="513" t="s">
        <v>990</v>
      </c>
      <c r="E99" s="514" t="s">
        <v>557</v>
      </c>
      <c r="F99" s="461">
        <v>340</v>
      </c>
      <c r="G99" s="461">
        <v>190</v>
      </c>
      <c r="H99" s="461">
        <v>190</v>
      </c>
      <c r="I99" s="463" t="s">
        <v>991</v>
      </c>
      <c r="J99" s="463" t="s">
        <v>1025</v>
      </c>
      <c r="K99" s="463">
        <f t="shared" ref="K99" si="57">H99-F99</f>
        <v>-150</v>
      </c>
      <c r="L99" s="463">
        <v>100</v>
      </c>
      <c r="M99" s="507">
        <f t="shared" si="56"/>
        <v>-3850</v>
      </c>
      <c r="N99" s="463">
        <v>25</v>
      </c>
      <c r="O99" s="508" t="s">
        <v>620</v>
      </c>
      <c r="P99" s="466">
        <v>44365</v>
      </c>
      <c r="Q99" s="344"/>
      <c r="R99" s="314" t="s">
        <v>559</v>
      </c>
      <c r="Z99" s="349"/>
      <c r="AA99" s="349"/>
      <c r="AB99" s="349"/>
      <c r="AC99" s="349"/>
      <c r="AD99" s="349"/>
      <c r="AE99" s="349"/>
      <c r="AF99" s="349"/>
      <c r="AG99" s="349"/>
      <c r="AH99" s="349"/>
    </row>
    <row r="100" spans="1:34" s="37" customFormat="1" ht="14.25">
      <c r="A100" s="449">
        <v>13</v>
      </c>
      <c r="B100" s="437">
        <v>44364</v>
      </c>
      <c r="C100" s="445"/>
      <c r="D100" s="420" t="s">
        <v>993</v>
      </c>
      <c r="E100" s="446" t="s">
        <v>557</v>
      </c>
      <c r="F100" s="418">
        <v>39</v>
      </c>
      <c r="G100" s="418">
        <v>18</v>
      </c>
      <c r="H100" s="418">
        <v>45.5</v>
      </c>
      <c r="I100" s="419" t="s">
        <v>994</v>
      </c>
      <c r="J100" s="419" t="s">
        <v>995</v>
      </c>
      <c r="K100" s="419">
        <f t="shared" ref="K100" si="58">H100-F100</f>
        <v>6.5</v>
      </c>
      <c r="L100" s="419">
        <v>100</v>
      </c>
      <c r="M100" s="447">
        <f t="shared" ref="M100" si="59">(K100*N100)-L100</f>
        <v>1525</v>
      </c>
      <c r="N100" s="419">
        <v>250</v>
      </c>
      <c r="O100" s="448" t="s">
        <v>556</v>
      </c>
      <c r="P100" s="475">
        <v>44364</v>
      </c>
      <c r="Q100" s="344"/>
      <c r="R100" s="314" t="s">
        <v>559</v>
      </c>
      <c r="Z100" s="349"/>
      <c r="AA100" s="349"/>
      <c r="AB100" s="349"/>
      <c r="AC100" s="349"/>
      <c r="AD100" s="349"/>
      <c r="AE100" s="349"/>
      <c r="AF100" s="349"/>
      <c r="AG100" s="349"/>
      <c r="AH100" s="349"/>
    </row>
    <row r="101" spans="1:34" s="37" customFormat="1" ht="14.25">
      <c r="A101" s="449">
        <v>14</v>
      </c>
      <c r="B101" s="437">
        <v>44364</v>
      </c>
      <c r="C101" s="445"/>
      <c r="D101" s="420" t="s">
        <v>996</v>
      </c>
      <c r="E101" s="446" t="s">
        <v>557</v>
      </c>
      <c r="F101" s="418">
        <v>13.5</v>
      </c>
      <c r="G101" s="418"/>
      <c r="H101" s="418">
        <v>26</v>
      </c>
      <c r="I101" s="419">
        <v>40</v>
      </c>
      <c r="J101" s="419" t="s">
        <v>997</v>
      </c>
      <c r="K101" s="419">
        <f t="shared" ref="K101" si="60">H101-F101</f>
        <v>12.5</v>
      </c>
      <c r="L101" s="419">
        <v>100</v>
      </c>
      <c r="M101" s="447">
        <f t="shared" ref="M101" si="61">(K101*N101)-L101</f>
        <v>837.5</v>
      </c>
      <c r="N101" s="419">
        <v>75</v>
      </c>
      <c r="O101" s="448" t="s">
        <v>556</v>
      </c>
      <c r="P101" s="475">
        <v>44364</v>
      </c>
      <c r="Q101" s="344"/>
      <c r="R101" s="314" t="s">
        <v>792</v>
      </c>
      <c r="Z101" s="349"/>
      <c r="AA101" s="349"/>
      <c r="AB101" s="349"/>
      <c r="AC101" s="349"/>
      <c r="AD101" s="349"/>
      <c r="AE101" s="349"/>
      <c r="AF101" s="349"/>
      <c r="AG101" s="349"/>
      <c r="AH101" s="349"/>
    </row>
    <row r="102" spans="1:34" s="37" customFormat="1" ht="14.25">
      <c r="A102" s="396">
        <v>15</v>
      </c>
      <c r="B102" s="536">
        <v>44365</v>
      </c>
      <c r="C102" s="395"/>
      <c r="D102" s="389" t="s">
        <v>1034</v>
      </c>
      <c r="E102" s="390" t="s">
        <v>847</v>
      </c>
      <c r="F102" s="366" t="s">
        <v>1035</v>
      </c>
      <c r="G102" s="366">
        <v>2.25</v>
      </c>
      <c r="H102" s="366"/>
      <c r="I102" s="334">
        <v>0.1</v>
      </c>
      <c r="J102" s="334" t="s">
        <v>558</v>
      </c>
      <c r="K102" s="468"/>
      <c r="L102" s="334"/>
      <c r="M102" s="440"/>
      <c r="N102" s="334"/>
      <c r="O102" s="360"/>
      <c r="P102" s="372"/>
      <c r="Q102" s="344"/>
      <c r="R102" s="314" t="s">
        <v>792</v>
      </c>
      <c r="Z102" s="349"/>
      <c r="AA102" s="349"/>
      <c r="AB102" s="349"/>
      <c r="AC102" s="349"/>
      <c r="AD102" s="349"/>
      <c r="AE102" s="349"/>
      <c r="AF102" s="349"/>
      <c r="AG102" s="349"/>
      <c r="AH102" s="349"/>
    </row>
    <row r="103" spans="1:34" s="37" customFormat="1" ht="14.25">
      <c r="A103" s="396">
        <v>16</v>
      </c>
      <c r="B103" s="536">
        <v>44365</v>
      </c>
      <c r="C103" s="395"/>
      <c r="D103" s="389" t="s">
        <v>1036</v>
      </c>
      <c r="E103" s="390" t="s">
        <v>847</v>
      </c>
      <c r="F103" s="366" t="s">
        <v>1037</v>
      </c>
      <c r="G103" s="366">
        <v>37</v>
      </c>
      <c r="H103" s="366"/>
      <c r="I103" s="334">
        <v>0.1</v>
      </c>
      <c r="J103" s="334" t="s">
        <v>558</v>
      </c>
      <c r="K103" s="468"/>
      <c r="L103" s="334"/>
      <c r="M103" s="440"/>
      <c r="N103" s="334"/>
      <c r="O103" s="360"/>
      <c r="P103" s="372"/>
      <c r="Q103" s="344"/>
      <c r="R103" s="314" t="s">
        <v>559</v>
      </c>
      <c r="Z103" s="349"/>
      <c r="AA103" s="349"/>
      <c r="AB103" s="349"/>
      <c r="AC103" s="349"/>
      <c r="AD103" s="349"/>
      <c r="AE103" s="349"/>
      <c r="AF103" s="349"/>
      <c r="AG103" s="349"/>
      <c r="AH103" s="349"/>
    </row>
    <row r="104" spans="1:34" s="37" customFormat="1" ht="14.25">
      <c r="A104" s="396">
        <v>17</v>
      </c>
      <c r="B104" s="536">
        <v>44365</v>
      </c>
      <c r="C104" s="395"/>
      <c r="D104" s="389" t="s">
        <v>1038</v>
      </c>
      <c r="E104" s="390" t="s">
        <v>847</v>
      </c>
      <c r="F104" s="366" t="s">
        <v>1039</v>
      </c>
      <c r="G104" s="366">
        <v>1.8</v>
      </c>
      <c r="H104" s="366"/>
      <c r="I104" s="334">
        <v>0.1</v>
      </c>
      <c r="J104" s="334" t="s">
        <v>558</v>
      </c>
      <c r="K104" s="468"/>
      <c r="L104" s="334"/>
      <c r="M104" s="440"/>
      <c r="N104" s="334"/>
      <c r="O104" s="360"/>
      <c r="P104" s="372"/>
      <c r="Q104" s="344"/>
      <c r="R104" s="314" t="s">
        <v>559</v>
      </c>
      <c r="Z104" s="349"/>
      <c r="AA104" s="349"/>
      <c r="AB104" s="349"/>
      <c r="AC104" s="349"/>
      <c r="AD104" s="349"/>
      <c r="AE104" s="349"/>
      <c r="AF104" s="349"/>
      <c r="AG104" s="349"/>
      <c r="AH104" s="349"/>
    </row>
    <row r="105" spans="1:34" s="37" customFormat="1" ht="14.25">
      <c r="A105" s="396">
        <v>18</v>
      </c>
      <c r="B105" s="536">
        <v>44365</v>
      </c>
      <c r="C105" s="395"/>
      <c r="D105" s="389" t="s">
        <v>1040</v>
      </c>
      <c r="E105" s="390" t="s">
        <v>847</v>
      </c>
      <c r="F105" s="547" t="s">
        <v>1043</v>
      </c>
      <c r="G105" s="366">
        <v>22</v>
      </c>
      <c r="H105" s="366"/>
      <c r="I105" s="334">
        <v>0.1</v>
      </c>
      <c r="J105" s="334" t="s">
        <v>558</v>
      </c>
      <c r="K105" s="468"/>
      <c r="L105" s="334"/>
      <c r="M105" s="440"/>
      <c r="N105" s="334"/>
      <c r="O105" s="360"/>
      <c r="P105" s="372"/>
      <c r="Q105" s="344"/>
      <c r="R105" s="314" t="s">
        <v>559</v>
      </c>
      <c r="Z105" s="349"/>
      <c r="AA105" s="349"/>
      <c r="AB105" s="349"/>
      <c r="AC105" s="349"/>
      <c r="AD105" s="349"/>
      <c r="AE105" s="349"/>
      <c r="AF105" s="349"/>
      <c r="AG105" s="349"/>
      <c r="AH105" s="349"/>
    </row>
    <row r="106" spans="1:34" s="37" customFormat="1" ht="14.25">
      <c r="A106" s="396">
        <v>19</v>
      </c>
      <c r="B106" s="394">
        <v>44365</v>
      </c>
      <c r="C106" s="395"/>
      <c r="D106" s="389" t="s">
        <v>1041</v>
      </c>
      <c r="E106" s="390" t="s">
        <v>847</v>
      </c>
      <c r="F106" s="366" t="s">
        <v>1042</v>
      </c>
      <c r="G106" s="366">
        <v>88</v>
      </c>
      <c r="H106" s="366"/>
      <c r="I106" s="334">
        <v>0.1</v>
      </c>
      <c r="J106" s="334" t="s">
        <v>558</v>
      </c>
      <c r="K106" s="468"/>
      <c r="L106" s="334"/>
      <c r="M106" s="440"/>
      <c r="N106" s="334"/>
      <c r="O106" s="360"/>
      <c r="P106" s="372"/>
      <c r="Q106" s="344"/>
      <c r="R106" s="314" t="s">
        <v>559</v>
      </c>
      <c r="Z106" s="349"/>
      <c r="AA106" s="349"/>
      <c r="AB106" s="349"/>
      <c r="AC106" s="349"/>
      <c r="AD106" s="349"/>
      <c r="AE106" s="349"/>
      <c r="AF106" s="349"/>
      <c r="AG106" s="349"/>
      <c r="AH106" s="349"/>
    </row>
    <row r="107" spans="1:34" s="37" customFormat="1" ht="14.25">
      <c r="A107" s="396"/>
      <c r="B107" s="394"/>
      <c r="C107" s="395"/>
      <c r="D107" s="389"/>
      <c r="E107" s="390"/>
      <c r="F107" s="366"/>
      <c r="G107" s="366"/>
      <c r="H107" s="366"/>
      <c r="I107" s="334"/>
      <c r="J107" s="334"/>
      <c r="K107" s="468"/>
      <c r="L107" s="334"/>
      <c r="M107" s="440"/>
      <c r="N107" s="334"/>
      <c r="O107" s="360"/>
      <c r="P107" s="372"/>
      <c r="Q107" s="344"/>
      <c r="R107" s="314"/>
      <c r="Z107" s="349"/>
      <c r="AA107" s="349"/>
      <c r="AB107" s="349"/>
      <c r="AC107" s="349"/>
      <c r="AD107" s="349"/>
      <c r="AE107" s="349"/>
      <c r="AF107" s="349"/>
      <c r="AG107" s="349"/>
      <c r="AH107" s="349"/>
    </row>
    <row r="108" spans="1:34" s="37" customFormat="1" ht="14.25">
      <c r="A108" s="396"/>
      <c r="B108" s="394"/>
      <c r="C108" s="395"/>
      <c r="D108" s="389"/>
      <c r="E108" s="390"/>
      <c r="F108" s="366"/>
      <c r="G108" s="366"/>
      <c r="H108" s="366"/>
      <c r="I108" s="334"/>
      <c r="J108" s="334"/>
      <c r="K108" s="468"/>
      <c r="L108" s="334"/>
      <c r="M108" s="440"/>
      <c r="N108" s="334"/>
      <c r="O108" s="360"/>
      <c r="P108" s="372"/>
      <c r="Q108" s="344"/>
      <c r="R108" s="314"/>
      <c r="Z108" s="349"/>
      <c r="AA108" s="349"/>
      <c r="AB108" s="349"/>
      <c r="AC108" s="349"/>
      <c r="AD108" s="349"/>
      <c r="AE108" s="349"/>
      <c r="AF108" s="349"/>
      <c r="AG108" s="349"/>
      <c r="AH108" s="349"/>
    </row>
    <row r="109" spans="1:34" s="37" customFormat="1" ht="14.25">
      <c r="A109" s="396"/>
      <c r="B109" s="394"/>
      <c r="C109" s="395"/>
      <c r="D109" s="389"/>
      <c r="E109" s="390"/>
      <c r="F109" s="366"/>
      <c r="G109" s="366"/>
      <c r="H109" s="366"/>
      <c r="I109" s="334"/>
      <c r="J109" s="334"/>
      <c r="K109" s="468"/>
      <c r="L109" s="334"/>
      <c r="M109" s="440"/>
      <c r="N109" s="334"/>
      <c r="O109" s="360"/>
      <c r="P109" s="386"/>
      <c r="Q109" s="344"/>
      <c r="R109" s="314"/>
      <c r="Z109" s="349"/>
      <c r="AA109" s="349"/>
      <c r="AB109" s="349"/>
      <c r="AC109" s="349"/>
      <c r="AD109" s="349"/>
      <c r="AE109" s="349"/>
      <c r="AF109" s="349"/>
      <c r="AG109" s="349"/>
      <c r="AH109" s="349"/>
    </row>
    <row r="110" spans="1:34" s="37" customFormat="1">
      <c r="AA110" s="349"/>
      <c r="AB110" s="349"/>
      <c r="AC110" s="349"/>
      <c r="AD110" s="349"/>
      <c r="AE110" s="349"/>
      <c r="AF110" s="349"/>
      <c r="AG110" s="349"/>
      <c r="AH110" s="349"/>
    </row>
    <row r="111" spans="1:34" s="37" customFormat="1">
      <c r="AA111" s="349"/>
      <c r="AB111" s="349"/>
      <c r="AC111" s="349"/>
      <c r="AD111" s="349"/>
      <c r="AE111" s="349"/>
      <c r="AF111" s="349"/>
      <c r="AG111" s="349"/>
      <c r="AH111" s="349"/>
    </row>
    <row r="112" spans="1:34" s="37" customFormat="1" ht="14.25">
      <c r="A112" s="335"/>
      <c r="B112" s="336"/>
      <c r="C112" s="336"/>
      <c r="D112" s="337"/>
      <c r="E112" s="335"/>
      <c r="F112" s="350"/>
      <c r="G112" s="335"/>
      <c r="H112" s="335"/>
      <c r="I112" s="335"/>
      <c r="J112" s="336"/>
      <c r="K112" s="351"/>
      <c r="L112" s="335"/>
      <c r="M112" s="335"/>
      <c r="N112" s="335"/>
      <c r="O112" s="352"/>
      <c r="P112" s="344"/>
      <c r="Q112" s="344"/>
      <c r="R112" s="314"/>
      <c r="Z112" s="349"/>
      <c r="AA112" s="349"/>
      <c r="AB112" s="349"/>
      <c r="AC112" s="349"/>
      <c r="AD112" s="349"/>
      <c r="AE112" s="349"/>
      <c r="AF112" s="349"/>
      <c r="AG112" s="349"/>
      <c r="AH112" s="349"/>
    </row>
    <row r="113" spans="1:38" ht="15">
      <c r="A113" s="96" t="s">
        <v>575</v>
      </c>
      <c r="B113" s="97"/>
      <c r="C113" s="97"/>
      <c r="D113" s="98"/>
      <c r="E113" s="31"/>
      <c r="F113" s="29"/>
      <c r="G113" s="29"/>
      <c r="H113" s="70"/>
      <c r="I113" s="116"/>
      <c r="J113" s="117"/>
      <c r="K113" s="14"/>
      <c r="L113" s="14"/>
      <c r="M113" s="14"/>
      <c r="N113" s="8"/>
      <c r="O113" s="50"/>
      <c r="Q113" s="92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38" ht="38.25">
      <c r="A114" s="17" t="s">
        <v>16</v>
      </c>
      <c r="B114" s="18" t="s">
        <v>534</v>
      </c>
      <c r="C114" s="18"/>
      <c r="D114" s="19" t="s">
        <v>545</v>
      </c>
      <c r="E114" s="18" t="s">
        <v>546</v>
      </c>
      <c r="F114" s="18" t="s">
        <v>547</v>
      </c>
      <c r="G114" s="18" t="s">
        <v>548</v>
      </c>
      <c r="H114" s="18" t="s">
        <v>549</v>
      </c>
      <c r="I114" s="18" t="s">
        <v>550</v>
      </c>
      <c r="J114" s="17" t="s">
        <v>551</v>
      </c>
      <c r="K114" s="59" t="s">
        <v>567</v>
      </c>
      <c r="L114" s="371" t="s">
        <v>818</v>
      </c>
      <c r="M114" s="60" t="s">
        <v>817</v>
      </c>
      <c r="N114" s="18" t="s">
        <v>554</v>
      </c>
      <c r="O114" s="75" t="s">
        <v>555</v>
      </c>
      <c r="P114" s="94"/>
      <c r="Q114" s="8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38" s="442" customFormat="1" ht="14.25">
      <c r="A115" s="476">
        <v>1</v>
      </c>
      <c r="B115" s="477">
        <v>44327</v>
      </c>
      <c r="C115" s="478"/>
      <c r="D115" s="420" t="s">
        <v>465</v>
      </c>
      <c r="E115" s="479" t="s">
        <v>557</v>
      </c>
      <c r="F115" s="418">
        <v>239</v>
      </c>
      <c r="G115" s="480">
        <v>218</v>
      </c>
      <c r="H115" s="479">
        <v>264</v>
      </c>
      <c r="I115" s="481" t="s">
        <v>846</v>
      </c>
      <c r="J115" s="419" t="s">
        <v>700</v>
      </c>
      <c r="K115" s="419">
        <f t="shared" ref="K115" si="62">H115-F115</f>
        <v>25</v>
      </c>
      <c r="L115" s="482">
        <f>(F115*-0.8)/100</f>
        <v>-1.9120000000000001</v>
      </c>
      <c r="M115" s="483">
        <f t="shared" ref="M115" si="63">(K115+L115)/F115</f>
        <v>9.6602510460251048E-2</v>
      </c>
      <c r="N115" s="419" t="s">
        <v>556</v>
      </c>
      <c r="O115" s="456">
        <v>44354</v>
      </c>
      <c r="P115" s="427"/>
      <c r="Q115" s="4"/>
      <c r="R115" s="428" t="s">
        <v>559</v>
      </c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</row>
    <row r="116" spans="1:38" s="37" customFormat="1" ht="14.25">
      <c r="A116" s="340">
        <v>2</v>
      </c>
      <c r="B116" s="353">
        <v>44363</v>
      </c>
      <c r="C116" s="411"/>
      <c r="D116" s="389" t="s">
        <v>528</v>
      </c>
      <c r="E116" s="358" t="s">
        <v>557</v>
      </c>
      <c r="F116" s="366" t="s">
        <v>971</v>
      </c>
      <c r="G116" s="363">
        <v>2070</v>
      </c>
      <c r="H116" s="358"/>
      <c r="I116" s="355" t="s">
        <v>972</v>
      </c>
      <c r="J116" s="334" t="s">
        <v>558</v>
      </c>
      <c r="K116" s="334"/>
      <c r="L116" s="381"/>
      <c r="M116" s="379"/>
      <c r="N116" s="334"/>
      <c r="O116" s="386"/>
      <c r="P116" s="427"/>
      <c r="Q116" s="4"/>
      <c r="R116" s="428" t="s">
        <v>559</v>
      </c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38" s="37" customFormat="1" ht="14.25">
      <c r="A117" s="340"/>
      <c r="B117" s="353"/>
      <c r="C117" s="411"/>
      <c r="D117" s="389"/>
      <c r="E117" s="358"/>
      <c r="F117" s="366"/>
      <c r="G117" s="363"/>
      <c r="H117" s="358"/>
      <c r="I117" s="355"/>
      <c r="J117" s="334"/>
      <c r="K117" s="334"/>
      <c r="L117" s="381"/>
      <c r="M117" s="379"/>
      <c r="N117" s="334"/>
      <c r="O117" s="386"/>
      <c r="P117" s="427"/>
      <c r="Q117" s="4"/>
      <c r="R117" s="428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38" s="5" customFormat="1">
      <c r="A118" s="515"/>
      <c r="B118" s="345"/>
      <c r="C118" s="346"/>
      <c r="D118" s="347"/>
      <c r="E118" s="375"/>
      <c r="F118" s="375"/>
      <c r="G118" s="425"/>
      <c r="H118" s="425"/>
      <c r="I118" s="375"/>
      <c r="J118" s="426"/>
      <c r="K118" s="421"/>
      <c r="L118" s="422"/>
      <c r="M118" s="423"/>
      <c r="N118" s="424"/>
      <c r="O118" s="348"/>
      <c r="P118" s="120"/>
      <c r="Q118"/>
      <c r="R118" s="91"/>
      <c r="T118" s="54"/>
      <c r="U118" s="54"/>
      <c r="V118" s="54"/>
      <c r="W118" s="54"/>
      <c r="X118" s="54"/>
      <c r="Y118" s="54"/>
      <c r="Z118" s="54"/>
    </row>
    <row r="119" spans="1:38">
      <c r="A119" s="20" t="s">
        <v>560</v>
      </c>
      <c r="B119" s="20"/>
      <c r="C119" s="20"/>
      <c r="D119" s="20"/>
      <c r="E119" s="2"/>
      <c r="F119" s="27" t="s">
        <v>562</v>
      </c>
      <c r="G119" s="79"/>
      <c r="H119" s="79"/>
      <c r="I119" s="35"/>
      <c r="J119" s="82"/>
      <c r="K119" s="80"/>
      <c r="L119" s="81"/>
      <c r="M119" s="82"/>
      <c r="N119" s="83"/>
      <c r="O119" s="121"/>
      <c r="P119" s="8"/>
      <c r="Q119" s="13"/>
      <c r="R119" s="93"/>
      <c r="S119" s="13"/>
      <c r="T119" s="13"/>
      <c r="U119" s="13"/>
      <c r="V119" s="13"/>
      <c r="W119" s="13"/>
      <c r="X119" s="13"/>
      <c r="Y119" s="13"/>
    </row>
    <row r="120" spans="1:38">
      <c r="A120" s="26" t="s">
        <v>561</v>
      </c>
      <c r="B120" s="20"/>
      <c r="C120" s="20"/>
      <c r="D120" s="20"/>
      <c r="E120" s="29"/>
      <c r="F120" s="27" t="s">
        <v>564</v>
      </c>
      <c r="G120" s="9"/>
      <c r="H120" s="9"/>
      <c r="I120" s="9"/>
      <c r="J120" s="50"/>
      <c r="K120" s="9"/>
      <c r="L120" s="9"/>
      <c r="M120" s="9"/>
      <c r="N120" s="8"/>
      <c r="O120" s="50"/>
      <c r="Q120" s="4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38">
      <c r="A121" s="26"/>
      <c r="B121" s="20"/>
      <c r="C121" s="20"/>
      <c r="D121" s="20"/>
      <c r="E121" s="29"/>
      <c r="F121" s="27"/>
      <c r="G121" s="9"/>
      <c r="H121" s="9"/>
      <c r="I121" s="9"/>
      <c r="J121" s="50"/>
      <c r="K121" s="9"/>
      <c r="L121" s="9"/>
      <c r="M121" s="9"/>
      <c r="N121" s="8"/>
      <c r="O121" s="50"/>
      <c r="Q121" s="4"/>
      <c r="R121" s="79"/>
      <c r="S121" s="13"/>
      <c r="T121" s="13"/>
      <c r="U121" s="13"/>
      <c r="V121" s="13"/>
      <c r="W121" s="13"/>
      <c r="X121" s="13"/>
      <c r="Y121" s="13"/>
      <c r="Z121" s="13"/>
    </row>
    <row r="122" spans="1:38" ht="15">
      <c r="A122" s="8"/>
      <c r="B122" s="30" t="s">
        <v>821</v>
      </c>
      <c r="C122" s="30"/>
      <c r="D122" s="30"/>
      <c r="E122" s="30"/>
      <c r="F122" s="31"/>
      <c r="G122" s="29"/>
      <c r="H122" s="29"/>
      <c r="I122" s="70"/>
      <c r="J122" s="71"/>
      <c r="K122" s="72"/>
      <c r="L122" s="370"/>
      <c r="M122" s="9"/>
      <c r="N122" s="8"/>
      <c r="O122" s="50"/>
      <c r="Q122" s="4"/>
      <c r="R122" s="79"/>
      <c r="S122" s="13"/>
      <c r="T122" s="13"/>
      <c r="U122" s="13"/>
      <c r="V122" s="13"/>
      <c r="W122" s="13"/>
      <c r="X122" s="13"/>
      <c r="Y122" s="13"/>
      <c r="Z122" s="13"/>
    </row>
    <row r="123" spans="1:38" ht="38.25">
      <c r="A123" s="17" t="s">
        <v>16</v>
      </c>
      <c r="B123" s="18" t="s">
        <v>534</v>
      </c>
      <c r="C123" s="18"/>
      <c r="D123" s="19" t="s">
        <v>545</v>
      </c>
      <c r="E123" s="18" t="s">
        <v>546</v>
      </c>
      <c r="F123" s="18" t="s">
        <v>547</v>
      </c>
      <c r="G123" s="18" t="s">
        <v>566</v>
      </c>
      <c r="H123" s="18" t="s">
        <v>549</v>
      </c>
      <c r="I123" s="18" t="s">
        <v>550</v>
      </c>
      <c r="J123" s="73" t="s">
        <v>551</v>
      </c>
      <c r="K123" s="59" t="s">
        <v>567</v>
      </c>
      <c r="L123" s="74" t="s">
        <v>568</v>
      </c>
      <c r="M123" s="18" t="s">
        <v>569</v>
      </c>
      <c r="N123" s="371" t="s">
        <v>818</v>
      </c>
      <c r="O123" s="60" t="s">
        <v>817</v>
      </c>
      <c r="P123" s="18" t="s">
        <v>554</v>
      </c>
      <c r="Q123" s="75" t="s">
        <v>555</v>
      </c>
      <c r="R123" s="79"/>
      <c r="S123" s="13"/>
      <c r="T123" s="13"/>
      <c r="U123" s="13"/>
      <c r="V123" s="13"/>
      <c r="W123" s="13"/>
      <c r="X123" s="13"/>
      <c r="Y123" s="13"/>
      <c r="Z123" s="13"/>
    </row>
    <row r="124" spans="1:38" ht="14.25">
      <c r="A124" s="340"/>
      <c r="B124" s="353"/>
      <c r="C124" s="357"/>
      <c r="D124" s="365"/>
      <c r="E124" s="358"/>
      <c r="F124" s="380"/>
      <c r="G124" s="363"/>
      <c r="H124" s="358"/>
      <c r="I124" s="355"/>
      <c r="J124" s="391"/>
      <c r="K124" s="391"/>
      <c r="L124" s="392"/>
      <c r="M124" s="390"/>
      <c r="N124" s="392"/>
      <c r="O124" s="379"/>
      <c r="P124" s="359"/>
      <c r="Q124" s="372"/>
      <c r="R124" s="388"/>
      <c r="S124" s="378"/>
      <c r="T124" s="13"/>
      <c r="U124" s="387"/>
      <c r="V124" s="387"/>
      <c r="W124" s="387"/>
      <c r="X124" s="387"/>
      <c r="Y124" s="387"/>
      <c r="Z124" s="387"/>
      <c r="AA124" s="349"/>
      <c r="AB124" s="349"/>
      <c r="AC124" s="349"/>
    </row>
    <row r="125" spans="1:38" ht="14.25">
      <c r="A125" s="340"/>
      <c r="B125" s="353"/>
      <c r="C125" s="357"/>
      <c r="D125" s="365"/>
      <c r="E125" s="358"/>
      <c r="F125" s="380"/>
      <c r="G125" s="363"/>
      <c r="H125" s="358"/>
      <c r="I125" s="355"/>
      <c r="J125" s="391"/>
      <c r="K125" s="391"/>
      <c r="L125" s="392"/>
      <c r="M125" s="390"/>
      <c r="N125" s="392"/>
      <c r="O125" s="379"/>
      <c r="P125" s="359"/>
      <c r="Q125" s="372"/>
      <c r="R125" s="388"/>
      <c r="S125" s="378"/>
      <c r="T125" s="13"/>
      <c r="U125" s="387"/>
      <c r="V125" s="387"/>
      <c r="W125" s="387"/>
      <c r="X125" s="387"/>
      <c r="Y125" s="387"/>
      <c r="Z125" s="387"/>
      <c r="AA125" s="349"/>
      <c r="AB125" s="349"/>
      <c r="AC125" s="349"/>
    </row>
    <row r="126" spans="1:38" s="349" customFormat="1" ht="14.25">
      <c r="A126" s="340"/>
      <c r="B126" s="353"/>
      <c r="C126" s="357"/>
      <c r="D126" s="365"/>
      <c r="E126" s="358"/>
      <c r="F126" s="380"/>
      <c r="G126" s="363"/>
      <c r="H126" s="358"/>
      <c r="I126" s="355"/>
      <c r="J126" s="391"/>
      <c r="K126" s="391"/>
      <c r="L126" s="392"/>
      <c r="M126" s="390"/>
      <c r="N126" s="392"/>
      <c r="O126" s="379"/>
      <c r="P126" s="359"/>
      <c r="Q126" s="372"/>
      <c r="R126" s="385"/>
      <c r="S126" s="387"/>
      <c r="T126" s="387"/>
      <c r="U126" s="387"/>
      <c r="V126" s="387"/>
      <c r="W126" s="387"/>
      <c r="X126" s="387"/>
      <c r="Y126" s="387"/>
      <c r="Z126" s="387"/>
    </row>
    <row r="127" spans="1:38" s="349" customFormat="1" ht="14.25">
      <c r="A127" s="340"/>
      <c r="B127" s="353"/>
      <c r="C127" s="357"/>
      <c r="D127" s="365"/>
      <c r="E127" s="358"/>
      <c r="F127" s="391"/>
      <c r="G127" s="366"/>
      <c r="H127" s="358"/>
      <c r="I127" s="355"/>
      <c r="J127" s="391"/>
      <c r="K127" s="391"/>
      <c r="L127" s="392"/>
      <c r="M127" s="390"/>
      <c r="N127" s="392"/>
      <c r="O127" s="379"/>
      <c r="P127" s="359"/>
      <c r="Q127" s="372"/>
      <c r="R127" s="385"/>
      <c r="S127" s="387"/>
      <c r="T127" s="387"/>
      <c r="U127" s="387"/>
      <c r="V127" s="387"/>
      <c r="W127" s="387"/>
      <c r="X127" s="387"/>
      <c r="Y127" s="387"/>
      <c r="Z127" s="387"/>
    </row>
    <row r="128" spans="1:38" s="349" customFormat="1" ht="14.25">
      <c r="A128" s="340"/>
      <c r="B128" s="353"/>
      <c r="C128" s="357"/>
      <c r="D128" s="365"/>
      <c r="E128" s="358"/>
      <c r="F128" s="391"/>
      <c r="G128" s="366"/>
      <c r="H128" s="358"/>
      <c r="I128" s="355"/>
      <c r="J128" s="391"/>
      <c r="K128" s="391"/>
      <c r="L128" s="392"/>
      <c r="M128" s="390"/>
      <c r="N128" s="392"/>
      <c r="O128" s="379"/>
      <c r="P128" s="359"/>
      <c r="Q128" s="372"/>
      <c r="R128" s="385"/>
      <c r="S128" s="387"/>
      <c r="T128" s="387"/>
      <c r="U128" s="387"/>
      <c r="V128" s="387"/>
      <c r="W128" s="387"/>
      <c r="X128" s="387"/>
      <c r="Y128" s="387"/>
      <c r="Z128" s="387"/>
    </row>
    <row r="129" spans="1:26" s="349" customFormat="1" ht="14.25">
      <c r="A129" s="340"/>
      <c r="B129" s="353"/>
      <c r="C129" s="357"/>
      <c r="D129" s="365"/>
      <c r="E129" s="358"/>
      <c r="F129" s="380"/>
      <c r="G129" s="363"/>
      <c r="H129" s="358"/>
      <c r="I129" s="355"/>
      <c r="J129" s="391"/>
      <c r="K129" s="382"/>
      <c r="L129" s="392"/>
      <c r="M129" s="390"/>
      <c r="N129" s="392"/>
      <c r="O129" s="379"/>
      <c r="P129" s="384"/>
      <c r="Q129" s="372"/>
      <c r="R129" s="385"/>
      <c r="S129" s="387"/>
      <c r="T129" s="387"/>
      <c r="U129" s="387"/>
      <c r="V129" s="387"/>
      <c r="W129" s="387"/>
      <c r="X129" s="387"/>
      <c r="Y129" s="387"/>
      <c r="Z129" s="387"/>
    </row>
    <row r="130" spans="1:26" s="349" customFormat="1" ht="14.25">
      <c r="A130" s="340"/>
      <c r="B130" s="353"/>
      <c r="C130" s="357"/>
      <c r="D130" s="365"/>
      <c r="E130" s="358"/>
      <c r="F130" s="380"/>
      <c r="G130" s="363"/>
      <c r="H130" s="358"/>
      <c r="I130" s="355"/>
      <c r="J130" s="382"/>
      <c r="K130" s="382"/>
      <c r="L130" s="382"/>
      <c r="M130" s="382"/>
      <c r="N130" s="383"/>
      <c r="O130" s="393"/>
      <c r="P130" s="384"/>
      <c r="Q130" s="372"/>
      <c r="R130" s="385"/>
      <c r="S130" s="387"/>
      <c r="T130" s="387"/>
      <c r="U130" s="387"/>
      <c r="V130" s="387"/>
      <c r="W130" s="387"/>
      <c r="X130" s="387"/>
      <c r="Y130" s="387"/>
      <c r="Z130" s="387"/>
    </row>
    <row r="131" spans="1:26" s="349" customFormat="1" ht="14.25">
      <c r="A131" s="340"/>
      <c r="B131" s="353"/>
      <c r="C131" s="357"/>
      <c r="D131" s="365"/>
      <c r="E131" s="358"/>
      <c r="F131" s="391"/>
      <c r="G131" s="366"/>
      <c r="H131" s="358"/>
      <c r="I131" s="355"/>
      <c r="J131" s="391"/>
      <c r="K131" s="391"/>
      <c r="L131" s="392"/>
      <c r="M131" s="390"/>
      <c r="N131" s="392"/>
      <c r="O131" s="379"/>
      <c r="P131" s="359"/>
      <c r="Q131" s="372"/>
      <c r="R131" s="388"/>
      <c r="S131" s="378"/>
      <c r="T131" s="387"/>
      <c r="U131" s="387"/>
      <c r="V131" s="387"/>
      <c r="W131" s="387"/>
      <c r="X131" s="387"/>
      <c r="Y131" s="387"/>
      <c r="Z131" s="387"/>
    </row>
    <row r="132" spans="1:26" s="349" customFormat="1" ht="14.25">
      <c r="A132" s="340"/>
      <c r="B132" s="353"/>
      <c r="C132" s="357"/>
      <c r="D132" s="365"/>
      <c r="E132" s="358"/>
      <c r="F132" s="380"/>
      <c r="G132" s="363"/>
      <c r="H132" s="358"/>
      <c r="I132" s="355"/>
      <c r="J132" s="334"/>
      <c r="K132" s="334"/>
      <c r="L132" s="334"/>
      <c r="M132" s="334"/>
      <c r="N132" s="381"/>
      <c r="O132" s="379"/>
      <c r="P132" s="360"/>
      <c r="Q132" s="372"/>
      <c r="R132" s="388"/>
      <c r="S132" s="378"/>
      <c r="T132" s="387"/>
      <c r="U132" s="387"/>
      <c r="V132" s="387"/>
      <c r="W132" s="387"/>
      <c r="X132" s="387"/>
      <c r="Y132" s="387"/>
      <c r="Z132" s="387"/>
    </row>
    <row r="133" spans="1:26">
      <c r="A133" s="26"/>
      <c r="B133" s="20"/>
      <c r="C133" s="20"/>
      <c r="D133" s="20"/>
      <c r="E133" s="29"/>
      <c r="F133" s="27"/>
      <c r="G133" s="9"/>
      <c r="H133" s="9"/>
      <c r="I133" s="9"/>
      <c r="J133" s="50"/>
      <c r="K133" s="9"/>
      <c r="L133" s="9"/>
      <c r="M133" s="9"/>
      <c r="N133" s="8"/>
      <c r="O133" s="50"/>
      <c r="P133" s="4"/>
      <c r="Q133" s="8"/>
      <c r="R133" s="138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26"/>
      <c r="B134" s="20"/>
      <c r="C134" s="20"/>
      <c r="D134" s="20"/>
      <c r="E134" s="29"/>
      <c r="F134" s="27"/>
      <c r="G134" s="38"/>
      <c r="H134" s="39"/>
      <c r="I134" s="79"/>
      <c r="J134" s="14"/>
      <c r="K134" s="80"/>
      <c r="L134" s="81"/>
      <c r="M134" s="82"/>
      <c r="N134" s="83"/>
      <c r="O134" s="84"/>
      <c r="P134" s="8"/>
      <c r="Q134" s="13"/>
      <c r="R134" s="138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34"/>
      <c r="B135" s="42"/>
      <c r="C135" s="99"/>
      <c r="D135" s="3"/>
      <c r="E135" s="35"/>
      <c r="F135" s="79"/>
      <c r="G135" s="38"/>
      <c r="H135" s="39"/>
      <c r="I135" s="79"/>
      <c r="J135" s="14"/>
      <c r="K135" s="80"/>
      <c r="L135" s="81"/>
      <c r="M135" s="82"/>
      <c r="N135" s="83"/>
      <c r="O135" s="84"/>
      <c r="P135" s="8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 ht="15">
      <c r="A136" s="2"/>
      <c r="B136" s="100" t="s">
        <v>576</v>
      </c>
      <c r="C136" s="100"/>
      <c r="D136" s="100"/>
      <c r="E136" s="100"/>
      <c r="F136" s="14"/>
      <c r="G136" s="14"/>
      <c r="H136" s="101"/>
      <c r="I136" s="14"/>
      <c r="J136" s="71"/>
      <c r="K136" s="72"/>
      <c r="L136" s="14"/>
      <c r="M136" s="14"/>
      <c r="N136" s="13"/>
      <c r="O136" s="95"/>
      <c r="P136" s="8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 ht="38.25">
      <c r="A137" s="17" t="s">
        <v>16</v>
      </c>
      <c r="B137" s="18" t="s">
        <v>534</v>
      </c>
      <c r="C137" s="18"/>
      <c r="D137" s="19" t="s">
        <v>545</v>
      </c>
      <c r="E137" s="18" t="s">
        <v>546</v>
      </c>
      <c r="F137" s="18" t="s">
        <v>547</v>
      </c>
      <c r="G137" s="18" t="s">
        <v>577</v>
      </c>
      <c r="H137" s="18" t="s">
        <v>578</v>
      </c>
      <c r="I137" s="18" t="s">
        <v>550</v>
      </c>
      <c r="J137" s="58" t="s">
        <v>551</v>
      </c>
      <c r="K137" s="18" t="s">
        <v>552</v>
      </c>
      <c r="L137" s="18" t="s">
        <v>553</v>
      </c>
      <c r="M137" s="18" t="s">
        <v>554</v>
      </c>
      <c r="N137" s="19" t="s">
        <v>555</v>
      </c>
      <c r="O137" s="95"/>
      <c r="P137" s="8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86">
        <v>1</v>
      </c>
      <c r="B138" s="102">
        <v>41579</v>
      </c>
      <c r="C138" s="102"/>
      <c r="D138" s="103" t="s">
        <v>579</v>
      </c>
      <c r="E138" s="104" t="s">
        <v>580</v>
      </c>
      <c r="F138" s="105">
        <v>82</v>
      </c>
      <c r="G138" s="104" t="s">
        <v>581</v>
      </c>
      <c r="H138" s="104">
        <v>100</v>
      </c>
      <c r="I138" s="122">
        <v>100</v>
      </c>
      <c r="J138" s="123" t="s">
        <v>582</v>
      </c>
      <c r="K138" s="124">
        <f t="shared" ref="K138:K169" si="64">H138-F138</f>
        <v>18</v>
      </c>
      <c r="L138" s="125">
        <f t="shared" ref="L138:L169" si="65">K138/F138</f>
        <v>0.21951219512195122</v>
      </c>
      <c r="M138" s="126" t="s">
        <v>556</v>
      </c>
      <c r="N138" s="127">
        <v>42657</v>
      </c>
      <c r="O138" s="50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86">
        <v>2</v>
      </c>
      <c r="B139" s="102">
        <v>41794</v>
      </c>
      <c r="C139" s="102"/>
      <c r="D139" s="103" t="s">
        <v>583</v>
      </c>
      <c r="E139" s="104" t="s">
        <v>557</v>
      </c>
      <c r="F139" s="105">
        <v>257</v>
      </c>
      <c r="G139" s="104" t="s">
        <v>581</v>
      </c>
      <c r="H139" s="104">
        <v>300</v>
      </c>
      <c r="I139" s="122">
        <v>300</v>
      </c>
      <c r="J139" s="123" t="s">
        <v>582</v>
      </c>
      <c r="K139" s="124">
        <f t="shared" si="64"/>
        <v>43</v>
      </c>
      <c r="L139" s="125">
        <f t="shared" si="65"/>
        <v>0.16731517509727625</v>
      </c>
      <c r="M139" s="126" t="s">
        <v>556</v>
      </c>
      <c r="N139" s="127">
        <v>41822</v>
      </c>
      <c r="O139" s="50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86">
        <v>3</v>
      </c>
      <c r="B140" s="102">
        <v>41828</v>
      </c>
      <c r="C140" s="102"/>
      <c r="D140" s="103" t="s">
        <v>584</v>
      </c>
      <c r="E140" s="104" t="s">
        <v>557</v>
      </c>
      <c r="F140" s="105">
        <v>393</v>
      </c>
      <c r="G140" s="104" t="s">
        <v>581</v>
      </c>
      <c r="H140" s="104">
        <v>468</v>
      </c>
      <c r="I140" s="122">
        <v>468</v>
      </c>
      <c r="J140" s="123" t="s">
        <v>582</v>
      </c>
      <c r="K140" s="124">
        <f t="shared" si="64"/>
        <v>75</v>
      </c>
      <c r="L140" s="125">
        <f t="shared" si="65"/>
        <v>0.19083969465648856</v>
      </c>
      <c r="M140" s="126" t="s">
        <v>556</v>
      </c>
      <c r="N140" s="127">
        <v>41863</v>
      </c>
      <c r="O140" s="50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86">
        <v>4</v>
      </c>
      <c r="B141" s="102">
        <v>41857</v>
      </c>
      <c r="C141" s="102"/>
      <c r="D141" s="103" t="s">
        <v>585</v>
      </c>
      <c r="E141" s="104" t="s">
        <v>557</v>
      </c>
      <c r="F141" s="105">
        <v>205</v>
      </c>
      <c r="G141" s="104" t="s">
        <v>581</v>
      </c>
      <c r="H141" s="104">
        <v>275</v>
      </c>
      <c r="I141" s="122">
        <v>250</v>
      </c>
      <c r="J141" s="123" t="s">
        <v>582</v>
      </c>
      <c r="K141" s="124">
        <f t="shared" si="64"/>
        <v>70</v>
      </c>
      <c r="L141" s="125">
        <f t="shared" si="65"/>
        <v>0.34146341463414637</v>
      </c>
      <c r="M141" s="126" t="s">
        <v>556</v>
      </c>
      <c r="N141" s="127">
        <v>41962</v>
      </c>
      <c r="O141" s="50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86">
        <v>5</v>
      </c>
      <c r="B142" s="102">
        <v>41886</v>
      </c>
      <c r="C142" s="102"/>
      <c r="D142" s="103" t="s">
        <v>586</v>
      </c>
      <c r="E142" s="104" t="s">
        <v>557</v>
      </c>
      <c r="F142" s="105">
        <v>162</v>
      </c>
      <c r="G142" s="104" t="s">
        <v>581</v>
      </c>
      <c r="H142" s="104">
        <v>190</v>
      </c>
      <c r="I142" s="122">
        <v>190</v>
      </c>
      <c r="J142" s="123" t="s">
        <v>582</v>
      </c>
      <c r="K142" s="124">
        <f t="shared" si="64"/>
        <v>28</v>
      </c>
      <c r="L142" s="125">
        <f t="shared" si="65"/>
        <v>0.1728395061728395</v>
      </c>
      <c r="M142" s="126" t="s">
        <v>556</v>
      </c>
      <c r="N142" s="127">
        <v>42006</v>
      </c>
      <c r="O142" s="50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86">
        <v>6</v>
      </c>
      <c r="B143" s="102">
        <v>41886</v>
      </c>
      <c r="C143" s="102"/>
      <c r="D143" s="103" t="s">
        <v>587</v>
      </c>
      <c r="E143" s="104" t="s">
        <v>557</v>
      </c>
      <c r="F143" s="105">
        <v>75</v>
      </c>
      <c r="G143" s="104" t="s">
        <v>581</v>
      </c>
      <c r="H143" s="104">
        <v>91.5</v>
      </c>
      <c r="I143" s="122" t="s">
        <v>588</v>
      </c>
      <c r="J143" s="123" t="s">
        <v>589</v>
      </c>
      <c r="K143" s="124">
        <f t="shared" si="64"/>
        <v>16.5</v>
      </c>
      <c r="L143" s="125">
        <f t="shared" si="65"/>
        <v>0.22</v>
      </c>
      <c r="M143" s="126" t="s">
        <v>556</v>
      </c>
      <c r="N143" s="127">
        <v>41954</v>
      </c>
      <c r="O143" s="50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86">
        <v>7</v>
      </c>
      <c r="B144" s="102">
        <v>41913</v>
      </c>
      <c r="C144" s="102"/>
      <c r="D144" s="103" t="s">
        <v>590</v>
      </c>
      <c r="E144" s="104" t="s">
        <v>557</v>
      </c>
      <c r="F144" s="105">
        <v>850</v>
      </c>
      <c r="G144" s="104" t="s">
        <v>581</v>
      </c>
      <c r="H144" s="104">
        <v>982.5</v>
      </c>
      <c r="I144" s="122">
        <v>1050</v>
      </c>
      <c r="J144" s="123" t="s">
        <v>591</v>
      </c>
      <c r="K144" s="124">
        <f t="shared" si="64"/>
        <v>132.5</v>
      </c>
      <c r="L144" s="125">
        <f t="shared" si="65"/>
        <v>0.15588235294117647</v>
      </c>
      <c r="M144" s="126" t="s">
        <v>556</v>
      </c>
      <c r="N144" s="127">
        <v>42039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86">
        <v>8</v>
      </c>
      <c r="B145" s="102">
        <v>41913</v>
      </c>
      <c r="C145" s="102"/>
      <c r="D145" s="103" t="s">
        <v>592</v>
      </c>
      <c r="E145" s="104" t="s">
        <v>557</v>
      </c>
      <c r="F145" s="105">
        <v>475</v>
      </c>
      <c r="G145" s="104" t="s">
        <v>581</v>
      </c>
      <c r="H145" s="104">
        <v>515</v>
      </c>
      <c r="I145" s="122">
        <v>600</v>
      </c>
      <c r="J145" s="123" t="s">
        <v>593</v>
      </c>
      <c r="K145" s="124">
        <f t="shared" si="64"/>
        <v>40</v>
      </c>
      <c r="L145" s="125">
        <f t="shared" si="65"/>
        <v>8.4210526315789472E-2</v>
      </c>
      <c r="M145" s="126" t="s">
        <v>556</v>
      </c>
      <c r="N145" s="127">
        <v>41939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86">
        <v>9</v>
      </c>
      <c r="B146" s="102">
        <v>41913</v>
      </c>
      <c r="C146" s="102"/>
      <c r="D146" s="103" t="s">
        <v>594</v>
      </c>
      <c r="E146" s="104" t="s">
        <v>557</v>
      </c>
      <c r="F146" s="105">
        <v>86</v>
      </c>
      <c r="G146" s="104" t="s">
        <v>581</v>
      </c>
      <c r="H146" s="104">
        <v>99</v>
      </c>
      <c r="I146" s="122">
        <v>140</v>
      </c>
      <c r="J146" s="123" t="s">
        <v>595</v>
      </c>
      <c r="K146" s="124">
        <f t="shared" si="64"/>
        <v>13</v>
      </c>
      <c r="L146" s="125">
        <f t="shared" si="65"/>
        <v>0.15116279069767441</v>
      </c>
      <c r="M146" s="126" t="s">
        <v>556</v>
      </c>
      <c r="N146" s="127">
        <v>41939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86">
        <v>10</v>
      </c>
      <c r="B147" s="102">
        <v>41926</v>
      </c>
      <c r="C147" s="102"/>
      <c r="D147" s="103" t="s">
        <v>596</v>
      </c>
      <c r="E147" s="104" t="s">
        <v>557</v>
      </c>
      <c r="F147" s="105">
        <v>496.6</v>
      </c>
      <c r="G147" s="104" t="s">
        <v>581</v>
      </c>
      <c r="H147" s="104">
        <v>621</v>
      </c>
      <c r="I147" s="122">
        <v>580</v>
      </c>
      <c r="J147" s="123" t="s">
        <v>582</v>
      </c>
      <c r="K147" s="124">
        <f t="shared" si="64"/>
        <v>124.39999999999998</v>
      </c>
      <c r="L147" s="125">
        <f t="shared" si="65"/>
        <v>0.25050342327829234</v>
      </c>
      <c r="M147" s="126" t="s">
        <v>556</v>
      </c>
      <c r="N147" s="127">
        <v>42605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86">
        <v>11</v>
      </c>
      <c r="B148" s="102">
        <v>41926</v>
      </c>
      <c r="C148" s="102"/>
      <c r="D148" s="103" t="s">
        <v>597</v>
      </c>
      <c r="E148" s="104" t="s">
        <v>557</v>
      </c>
      <c r="F148" s="105">
        <v>2481.9</v>
      </c>
      <c r="G148" s="104" t="s">
        <v>581</v>
      </c>
      <c r="H148" s="104">
        <v>2840</v>
      </c>
      <c r="I148" s="122">
        <v>2870</v>
      </c>
      <c r="J148" s="123" t="s">
        <v>598</v>
      </c>
      <c r="K148" s="124">
        <f t="shared" si="64"/>
        <v>358.09999999999991</v>
      </c>
      <c r="L148" s="125">
        <f t="shared" si="65"/>
        <v>0.14428462065353154</v>
      </c>
      <c r="M148" s="126" t="s">
        <v>556</v>
      </c>
      <c r="N148" s="127">
        <v>42017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86">
        <v>12</v>
      </c>
      <c r="B149" s="102">
        <v>41928</v>
      </c>
      <c r="C149" s="102"/>
      <c r="D149" s="103" t="s">
        <v>599</v>
      </c>
      <c r="E149" s="104" t="s">
        <v>557</v>
      </c>
      <c r="F149" s="105">
        <v>84.5</v>
      </c>
      <c r="G149" s="104" t="s">
        <v>581</v>
      </c>
      <c r="H149" s="104">
        <v>93</v>
      </c>
      <c r="I149" s="122">
        <v>110</v>
      </c>
      <c r="J149" s="123" t="s">
        <v>600</v>
      </c>
      <c r="K149" s="124">
        <f t="shared" si="64"/>
        <v>8.5</v>
      </c>
      <c r="L149" s="125">
        <f t="shared" si="65"/>
        <v>0.10059171597633136</v>
      </c>
      <c r="M149" s="126" t="s">
        <v>556</v>
      </c>
      <c r="N149" s="127">
        <v>41939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86">
        <v>13</v>
      </c>
      <c r="B150" s="102">
        <v>41928</v>
      </c>
      <c r="C150" s="102"/>
      <c r="D150" s="103" t="s">
        <v>601</v>
      </c>
      <c r="E150" s="104" t="s">
        <v>557</v>
      </c>
      <c r="F150" s="105">
        <v>401</v>
      </c>
      <c r="G150" s="104" t="s">
        <v>581</v>
      </c>
      <c r="H150" s="104">
        <v>428</v>
      </c>
      <c r="I150" s="122">
        <v>450</v>
      </c>
      <c r="J150" s="123" t="s">
        <v>602</v>
      </c>
      <c r="K150" s="124">
        <f t="shared" si="64"/>
        <v>27</v>
      </c>
      <c r="L150" s="125">
        <f t="shared" si="65"/>
        <v>6.7331670822942641E-2</v>
      </c>
      <c r="M150" s="126" t="s">
        <v>556</v>
      </c>
      <c r="N150" s="127">
        <v>42020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86">
        <v>14</v>
      </c>
      <c r="B151" s="102">
        <v>41928</v>
      </c>
      <c r="C151" s="102"/>
      <c r="D151" s="103" t="s">
        <v>603</v>
      </c>
      <c r="E151" s="104" t="s">
        <v>557</v>
      </c>
      <c r="F151" s="105">
        <v>101</v>
      </c>
      <c r="G151" s="104" t="s">
        <v>581</v>
      </c>
      <c r="H151" s="104">
        <v>112</v>
      </c>
      <c r="I151" s="122">
        <v>120</v>
      </c>
      <c r="J151" s="123" t="s">
        <v>604</v>
      </c>
      <c r="K151" s="124">
        <f t="shared" si="64"/>
        <v>11</v>
      </c>
      <c r="L151" s="125">
        <f t="shared" si="65"/>
        <v>0.10891089108910891</v>
      </c>
      <c r="M151" s="126" t="s">
        <v>556</v>
      </c>
      <c r="N151" s="127">
        <v>41939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86">
        <v>15</v>
      </c>
      <c r="B152" s="102">
        <v>41954</v>
      </c>
      <c r="C152" s="102"/>
      <c r="D152" s="103" t="s">
        <v>605</v>
      </c>
      <c r="E152" s="104" t="s">
        <v>557</v>
      </c>
      <c r="F152" s="105">
        <v>59</v>
      </c>
      <c r="G152" s="104" t="s">
        <v>581</v>
      </c>
      <c r="H152" s="104">
        <v>76</v>
      </c>
      <c r="I152" s="122">
        <v>76</v>
      </c>
      <c r="J152" s="123" t="s">
        <v>582</v>
      </c>
      <c r="K152" s="124">
        <f t="shared" si="64"/>
        <v>17</v>
      </c>
      <c r="L152" s="125">
        <f t="shared" si="65"/>
        <v>0.28813559322033899</v>
      </c>
      <c r="M152" s="126" t="s">
        <v>556</v>
      </c>
      <c r="N152" s="127">
        <v>43032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16</v>
      </c>
      <c r="B153" s="102">
        <v>41954</v>
      </c>
      <c r="C153" s="102"/>
      <c r="D153" s="103" t="s">
        <v>594</v>
      </c>
      <c r="E153" s="104" t="s">
        <v>557</v>
      </c>
      <c r="F153" s="105">
        <v>99</v>
      </c>
      <c r="G153" s="104" t="s">
        <v>581</v>
      </c>
      <c r="H153" s="104">
        <v>120</v>
      </c>
      <c r="I153" s="122">
        <v>120</v>
      </c>
      <c r="J153" s="123" t="s">
        <v>606</v>
      </c>
      <c r="K153" s="124">
        <f t="shared" si="64"/>
        <v>21</v>
      </c>
      <c r="L153" s="125">
        <f t="shared" si="65"/>
        <v>0.21212121212121213</v>
      </c>
      <c r="M153" s="126" t="s">
        <v>556</v>
      </c>
      <c r="N153" s="127">
        <v>41960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86">
        <v>17</v>
      </c>
      <c r="B154" s="102">
        <v>41956</v>
      </c>
      <c r="C154" s="102"/>
      <c r="D154" s="103" t="s">
        <v>607</v>
      </c>
      <c r="E154" s="104" t="s">
        <v>557</v>
      </c>
      <c r="F154" s="105">
        <v>22</v>
      </c>
      <c r="G154" s="104" t="s">
        <v>581</v>
      </c>
      <c r="H154" s="104">
        <v>33.549999999999997</v>
      </c>
      <c r="I154" s="122">
        <v>32</v>
      </c>
      <c r="J154" s="123" t="s">
        <v>608</v>
      </c>
      <c r="K154" s="124">
        <f t="shared" si="64"/>
        <v>11.549999999999997</v>
      </c>
      <c r="L154" s="125">
        <f t="shared" si="65"/>
        <v>0.52499999999999991</v>
      </c>
      <c r="M154" s="126" t="s">
        <v>556</v>
      </c>
      <c r="N154" s="127">
        <v>42188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18</v>
      </c>
      <c r="B155" s="102">
        <v>41976</v>
      </c>
      <c r="C155" s="102"/>
      <c r="D155" s="103" t="s">
        <v>609</v>
      </c>
      <c r="E155" s="104" t="s">
        <v>557</v>
      </c>
      <c r="F155" s="105">
        <v>440</v>
      </c>
      <c r="G155" s="104" t="s">
        <v>581</v>
      </c>
      <c r="H155" s="104">
        <v>520</v>
      </c>
      <c r="I155" s="122">
        <v>520</v>
      </c>
      <c r="J155" s="123" t="s">
        <v>610</v>
      </c>
      <c r="K155" s="124">
        <f t="shared" si="64"/>
        <v>80</v>
      </c>
      <c r="L155" s="125">
        <f t="shared" si="65"/>
        <v>0.18181818181818182</v>
      </c>
      <c r="M155" s="126" t="s">
        <v>556</v>
      </c>
      <c r="N155" s="127">
        <v>42208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19</v>
      </c>
      <c r="B156" s="102">
        <v>41976</v>
      </c>
      <c r="C156" s="102"/>
      <c r="D156" s="103" t="s">
        <v>611</v>
      </c>
      <c r="E156" s="104" t="s">
        <v>557</v>
      </c>
      <c r="F156" s="105">
        <v>360</v>
      </c>
      <c r="G156" s="104" t="s">
        <v>581</v>
      </c>
      <c r="H156" s="104">
        <v>427</v>
      </c>
      <c r="I156" s="122">
        <v>425</v>
      </c>
      <c r="J156" s="123" t="s">
        <v>612</v>
      </c>
      <c r="K156" s="124">
        <f t="shared" si="64"/>
        <v>67</v>
      </c>
      <c r="L156" s="125">
        <f t="shared" si="65"/>
        <v>0.18611111111111112</v>
      </c>
      <c r="M156" s="126" t="s">
        <v>556</v>
      </c>
      <c r="N156" s="127">
        <v>42058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20</v>
      </c>
      <c r="B157" s="102">
        <v>42012</v>
      </c>
      <c r="C157" s="102"/>
      <c r="D157" s="103" t="s">
        <v>613</v>
      </c>
      <c r="E157" s="104" t="s">
        <v>557</v>
      </c>
      <c r="F157" s="105">
        <v>360</v>
      </c>
      <c r="G157" s="104" t="s">
        <v>581</v>
      </c>
      <c r="H157" s="104">
        <v>455</v>
      </c>
      <c r="I157" s="122">
        <v>420</v>
      </c>
      <c r="J157" s="123" t="s">
        <v>614</v>
      </c>
      <c r="K157" s="124">
        <f t="shared" si="64"/>
        <v>95</v>
      </c>
      <c r="L157" s="125">
        <f t="shared" si="65"/>
        <v>0.2638888888888889</v>
      </c>
      <c r="M157" s="126" t="s">
        <v>556</v>
      </c>
      <c r="N157" s="127">
        <v>42024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21</v>
      </c>
      <c r="B158" s="102">
        <v>42012</v>
      </c>
      <c r="C158" s="102"/>
      <c r="D158" s="103" t="s">
        <v>615</v>
      </c>
      <c r="E158" s="104" t="s">
        <v>557</v>
      </c>
      <c r="F158" s="105">
        <v>130</v>
      </c>
      <c r="G158" s="104"/>
      <c r="H158" s="104">
        <v>175.5</v>
      </c>
      <c r="I158" s="122">
        <v>165</v>
      </c>
      <c r="J158" s="123" t="s">
        <v>616</v>
      </c>
      <c r="K158" s="124">
        <f t="shared" si="64"/>
        <v>45.5</v>
      </c>
      <c r="L158" s="125">
        <f t="shared" si="65"/>
        <v>0.35</v>
      </c>
      <c r="M158" s="126" t="s">
        <v>556</v>
      </c>
      <c r="N158" s="127">
        <v>43088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6">
        <v>22</v>
      </c>
      <c r="B159" s="102">
        <v>42040</v>
      </c>
      <c r="C159" s="102"/>
      <c r="D159" s="103" t="s">
        <v>376</v>
      </c>
      <c r="E159" s="104" t="s">
        <v>580</v>
      </c>
      <c r="F159" s="105">
        <v>98</v>
      </c>
      <c r="G159" s="104"/>
      <c r="H159" s="104">
        <v>120</v>
      </c>
      <c r="I159" s="122">
        <v>120</v>
      </c>
      <c r="J159" s="123" t="s">
        <v>582</v>
      </c>
      <c r="K159" s="124">
        <f t="shared" si="64"/>
        <v>22</v>
      </c>
      <c r="L159" s="125">
        <f t="shared" si="65"/>
        <v>0.22448979591836735</v>
      </c>
      <c r="M159" s="126" t="s">
        <v>556</v>
      </c>
      <c r="N159" s="127">
        <v>42753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23</v>
      </c>
      <c r="B160" s="102">
        <v>42040</v>
      </c>
      <c r="C160" s="102"/>
      <c r="D160" s="103" t="s">
        <v>617</v>
      </c>
      <c r="E160" s="104" t="s">
        <v>580</v>
      </c>
      <c r="F160" s="105">
        <v>196</v>
      </c>
      <c r="G160" s="104"/>
      <c r="H160" s="104">
        <v>262</v>
      </c>
      <c r="I160" s="122">
        <v>255</v>
      </c>
      <c r="J160" s="123" t="s">
        <v>582</v>
      </c>
      <c r="K160" s="124">
        <f t="shared" si="64"/>
        <v>66</v>
      </c>
      <c r="L160" s="125">
        <f t="shared" si="65"/>
        <v>0.33673469387755101</v>
      </c>
      <c r="M160" s="126" t="s">
        <v>556</v>
      </c>
      <c r="N160" s="127">
        <v>42599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7">
        <v>24</v>
      </c>
      <c r="B161" s="106">
        <v>42067</v>
      </c>
      <c r="C161" s="106"/>
      <c r="D161" s="107" t="s">
        <v>375</v>
      </c>
      <c r="E161" s="108" t="s">
        <v>580</v>
      </c>
      <c r="F161" s="109">
        <v>235</v>
      </c>
      <c r="G161" s="109"/>
      <c r="H161" s="110">
        <v>77</v>
      </c>
      <c r="I161" s="128" t="s">
        <v>618</v>
      </c>
      <c r="J161" s="129" t="s">
        <v>619</v>
      </c>
      <c r="K161" s="130">
        <f t="shared" si="64"/>
        <v>-158</v>
      </c>
      <c r="L161" s="131">
        <f t="shared" si="65"/>
        <v>-0.67234042553191486</v>
      </c>
      <c r="M161" s="132" t="s">
        <v>620</v>
      </c>
      <c r="N161" s="133">
        <v>43522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25</v>
      </c>
      <c r="B162" s="102">
        <v>42067</v>
      </c>
      <c r="C162" s="102"/>
      <c r="D162" s="103" t="s">
        <v>453</v>
      </c>
      <c r="E162" s="104" t="s">
        <v>580</v>
      </c>
      <c r="F162" s="105">
        <v>185</v>
      </c>
      <c r="G162" s="104"/>
      <c r="H162" s="104">
        <v>224</v>
      </c>
      <c r="I162" s="122" t="s">
        <v>621</v>
      </c>
      <c r="J162" s="123" t="s">
        <v>582</v>
      </c>
      <c r="K162" s="124">
        <f t="shared" si="64"/>
        <v>39</v>
      </c>
      <c r="L162" s="125">
        <f t="shared" si="65"/>
        <v>0.21081081081081082</v>
      </c>
      <c r="M162" s="126" t="s">
        <v>556</v>
      </c>
      <c r="N162" s="127">
        <v>42647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323">
        <v>26</v>
      </c>
      <c r="B163" s="111">
        <v>42090</v>
      </c>
      <c r="C163" s="111"/>
      <c r="D163" s="112" t="s">
        <v>622</v>
      </c>
      <c r="E163" s="113" t="s">
        <v>580</v>
      </c>
      <c r="F163" s="114">
        <v>49.5</v>
      </c>
      <c r="G163" s="115"/>
      <c r="H163" s="115">
        <v>15.85</v>
      </c>
      <c r="I163" s="115">
        <v>67</v>
      </c>
      <c r="J163" s="134" t="s">
        <v>623</v>
      </c>
      <c r="K163" s="115">
        <f t="shared" si="64"/>
        <v>-33.65</v>
      </c>
      <c r="L163" s="135">
        <f t="shared" si="65"/>
        <v>-0.67979797979797973</v>
      </c>
      <c r="M163" s="132" t="s">
        <v>620</v>
      </c>
      <c r="N163" s="136">
        <v>43627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6">
        <v>27</v>
      </c>
      <c r="B164" s="102">
        <v>42093</v>
      </c>
      <c r="C164" s="102"/>
      <c r="D164" s="103" t="s">
        <v>624</v>
      </c>
      <c r="E164" s="104" t="s">
        <v>580</v>
      </c>
      <c r="F164" s="105">
        <v>183.5</v>
      </c>
      <c r="G164" s="104"/>
      <c r="H164" s="104">
        <v>219</v>
      </c>
      <c r="I164" s="122">
        <v>218</v>
      </c>
      <c r="J164" s="123" t="s">
        <v>625</v>
      </c>
      <c r="K164" s="124">
        <f t="shared" si="64"/>
        <v>35.5</v>
      </c>
      <c r="L164" s="125">
        <f t="shared" si="65"/>
        <v>0.19346049046321526</v>
      </c>
      <c r="M164" s="126" t="s">
        <v>556</v>
      </c>
      <c r="N164" s="127">
        <v>42103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86">
        <v>28</v>
      </c>
      <c r="B165" s="102">
        <v>42114</v>
      </c>
      <c r="C165" s="102"/>
      <c r="D165" s="103" t="s">
        <v>626</v>
      </c>
      <c r="E165" s="104" t="s">
        <v>580</v>
      </c>
      <c r="F165" s="105">
        <f>(227+237)/2</f>
        <v>232</v>
      </c>
      <c r="G165" s="104"/>
      <c r="H165" s="104">
        <v>298</v>
      </c>
      <c r="I165" s="122">
        <v>298</v>
      </c>
      <c r="J165" s="123" t="s">
        <v>582</v>
      </c>
      <c r="K165" s="124">
        <f t="shared" si="64"/>
        <v>66</v>
      </c>
      <c r="L165" s="125">
        <f t="shared" si="65"/>
        <v>0.28448275862068967</v>
      </c>
      <c r="M165" s="126" t="s">
        <v>556</v>
      </c>
      <c r="N165" s="127">
        <v>42823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29</v>
      </c>
      <c r="B166" s="102">
        <v>42128</v>
      </c>
      <c r="C166" s="102"/>
      <c r="D166" s="103" t="s">
        <v>627</v>
      </c>
      <c r="E166" s="104" t="s">
        <v>557</v>
      </c>
      <c r="F166" s="105">
        <v>385</v>
      </c>
      <c r="G166" s="104"/>
      <c r="H166" s="104">
        <f>212.5+331</f>
        <v>543.5</v>
      </c>
      <c r="I166" s="122">
        <v>510</v>
      </c>
      <c r="J166" s="123" t="s">
        <v>628</v>
      </c>
      <c r="K166" s="124">
        <f t="shared" si="64"/>
        <v>158.5</v>
      </c>
      <c r="L166" s="125">
        <f t="shared" si="65"/>
        <v>0.41168831168831171</v>
      </c>
      <c r="M166" s="126" t="s">
        <v>556</v>
      </c>
      <c r="N166" s="127">
        <v>42235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30</v>
      </c>
      <c r="B167" s="102">
        <v>42128</v>
      </c>
      <c r="C167" s="102"/>
      <c r="D167" s="103" t="s">
        <v>629</v>
      </c>
      <c r="E167" s="104" t="s">
        <v>557</v>
      </c>
      <c r="F167" s="105">
        <v>115.5</v>
      </c>
      <c r="G167" s="104"/>
      <c r="H167" s="104">
        <v>146</v>
      </c>
      <c r="I167" s="122">
        <v>142</v>
      </c>
      <c r="J167" s="123" t="s">
        <v>630</v>
      </c>
      <c r="K167" s="124">
        <f t="shared" si="64"/>
        <v>30.5</v>
      </c>
      <c r="L167" s="125">
        <f t="shared" si="65"/>
        <v>0.26406926406926406</v>
      </c>
      <c r="M167" s="126" t="s">
        <v>556</v>
      </c>
      <c r="N167" s="127">
        <v>42202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31</v>
      </c>
      <c r="B168" s="102">
        <v>42151</v>
      </c>
      <c r="C168" s="102"/>
      <c r="D168" s="103" t="s">
        <v>631</v>
      </c>
      <c r="E168" s="104" t="s">
        <v>557</v>
      </c>
      <c r="F168" s="105">
        <v>237.5</v>
      </c>
      <c r="G168" s="104"/>
      <c r="H168" s="104">
        <v>279.5</v>
      </c>
      <c r="I168" s="122">
        <v>278</v>
      </c>
      <c r="J168" s="123" t="s">
        <v>582</v>
      </c>
      <c r="K168" s="124">
        <f t="shared" si="64"/>
        <v>42</v>
      </c>
      <c r="L168" s="125">
        <f t="shared" si="65"/>
        <v>0.17684210526315788</v>
      </c>
      <c r="M168" s="126" t="s">
        <v>556</v>
      </c>
      <c r="N168" s="127">
        <v>42222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32</v>
      </c>
      <c r="B169" s="102">
        <v>42174</v>
      </c>
      <c r="C169" s="102"/>
      <c r="D169" s="103" t="s">
        <v>601</v>
      </c>
      <c r="E169" s="104" t="s">
        <v>580</v>
      </c>
      <c r="F169" s="105">
        <v>340</v>
      </c>
      <c r="G169" s="104"/>
      <c r="H169" s="104">
        <v>448</v>
      </c>
      <c r="I169" s="122">
        <v>448</v>
      </c>
      <c r="J169" s="123" t="s">
        <v>582</v>
      </c>
      <c r="K169" s="124">
        <f t="shared" si="64"/>
        <v>108</v>
      </c>
      <c r="L169" s="125">
        <f t="shared" si="65"/>
        <v>0.31764705882352939</v>
      </c>
      <c r="M169" s="126" t="s">
        <v>556</v>
      </c>
      <c r="N169" s="127">
        <v>43018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33</v>
      </c>
      <c r="B170" s="102">
        <v>42191</v>
      </c>
      <c r="C170" s="102"/>
      <c r="D170" s="103" t="s">
        <v>632</v>
      </c>
      <c r="E170" s="104" t="s">
        <v>580</v>
      </c>
      <c r="F170" s="105">
        <v>390</v>
      </c>
      <c r="G170" s="104"/>
      <c r="H170" s="104">
        <v>460</v>
      </c>
      <c r="I170" s="122">
        <v>460</v>
      </c>
      <c r="J170" s="123" t="s">
        <v>582</v>
      </c>
      <c r="K170" s="124">
        <f t="shared" ref="K170:K190" si="66">H170-F170</f>
        <v>70</v>
      </c>
      <c r="L170" s="125">
        <f t="shared" ref="L170:L190" si="67">K170/F170</f>
        <v>0.17948717948717949</v>
      </c>
      <c r="M170" s="126" t="s">
        <v>556</v>
      </c>
      <c r="N170" s="127">
        <v>42478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7">
        <v>34</v>
      </c>
      <c r="B171" s="106">
        <v>42195</v>
      </c>
      <c r="C171" s="106"/>
      <c r="D171" s="107" t="s">
        <v>633</v>
      </c>
      <c r="E171" s="108" t="s">
        <v>580</v>
      </c>
      <c r="F171" s="109">
        <v>122.5</v>
      </c>
      <c r="G171" s="109"/>
      <c r="H171" s="110">
        <v>61</v>
      </c>
      <c r="I171" s="128">
        <v>172</v>
      </c>
      <c r="J171" s="129" t="s">
        <v>634</v>
      </c>
      <c r="K171" s="130">
        <f t="shared" si="66"/>
        <v>-61.5</v>
      </c>
      <c r="L171" s="131">
        <f t="shared" si="67"/>
        <v>-0.50204081632653064</v>
      </c>
      <c r="M171" s="132" t="s">
        <v>620</v>
      </c>
      <c r="N171" s="133">
        <v>43333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6">
        <v>35</v>
      </c>
      <c r="B172" s="102">
        <v>42219</v>
      </c>
      <c r="C172" s="102"/>
      <c r="D172" s="103" t="s">
        <v>635</v>
      </c>
      <c r="E172" s="104" t="s">
        <v>580</v>
      </c>
      <c r="F172" s="105">
        <v>297.5</v>
      </c>
      <c r="G172" s="104"/>
      <c r="H172" s="104">
        <v>350</v>
      </c>
      <c r="I172" s="122">
        <v>360</v>
      </c>
      <c r="J172" s="123" t="s">
        <v>636</v>
      </c>
      <c r="K172" s="124">
        <f t="shared" si="66"/>
        <v>52.5</v>
      </c>
      <c r="L172" s="125">
        <f t="shared" si="67"/>
        <v>0.17647058823529413</v>
      </c>
      <c r="M172" s="126" t="s">
        <v>556</v>
      </c>
      <c r="N172" s="127">
        <v>42232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36</v>
      </c>
      <c r="B173" s="102">
        <v>42219</v>
      </c>
      <c r="C173" s="102"/>
      <c r="D173" s="103" t="s">
        <v>637</v>
      </c>
      <c r="E173" s="104" t="s">
        <v>580</v>
      </c>
      <c r="F173" s="105">
        <v>115.5</v>
      </c>
      <c r="G173" s="104"/>
      <c r="H173" s="104">
        <v>149</v>
      </c>
      <c r="I173" s="122">
        <v>140</v>
      </c>
      <c r="J173" s="137" t="s">
        <v>638</v>
      </c>
      <c r="K173" s="124">
        <f t="shared" si="66"/>
        <v>33.5</v>
      </c>
      <c r="L173" s="125">
        <f t="shared" si="67"/>
        <v>0.29004329004329005</v>
      </c>
      <c r="M173" s="126" t="s">
        <v>556</v>
      </c>
      <c r="N173" s="127">
        <v>42740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37</v>
      </c>
      <c r="B174" s="102">
        <v>42251</v>
      </c>
      <c r="C174" s="102"/>
      <c r="D174" s="103" t="s">
        <v>631</v>
      </c>
      <c r="E174" s="104" t="s">
        <v>580</v>
      </c>
      <c r="F174" s="105">
        <v>226</v>
      </c>
      <c r="G174" s="104"/>
      <c r="H174" s="104">
        <v>292</v>
      </c>
      <c r="I174" s="122">
        <v>292</v>
      </c>
      <c r="J174" s="123" t="s">
        <v>639</v>
      </c>
      <c r="K174" s="124">
        <f t="shared" si="66"/>
        <v>66</v>
      </c>
      <c r="L174" s="125">
        <f t="shared" si="67"/>
        <v>0.29203539823008851</v>
      </c>
      <c r="M174" s="126" t="s">
        <v>556</v>
      </c>
      <c r="N174" s="127">
        <v>42286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38</v>
      </c>
      <c r="B175" s="102">
        <v>42254</v>
      </c>
      <c r="C175" s="102"/>
      <c r="D175" s="103" t="s">
        <v>626</v>
      </c>
      <c r="E175" s="104" t="s">
        <v>580</v>
      </c>
      <c r="F175" s="105">
        <v>232.5</v>
      </c>
      <c r="G175" s="104"/>
      <c r="H175" s="104">
        <v>312.5</v>
      </c>
      <c r="I175" s="122">
        <v>310</v>
      </c>
      <c r="J175" s="123" t="s">
        <v>582</v>
      </c>
      <c r="K175" s="124">
        <f t="shared" si="66"/>
        <v>80</v>
      </c>
      <c r="L175" s="125">
        <f t="shared" si="67"/>
        <v>0.34408602150537637</v>
      </c>
      <c r="M175" s="126" t="s">
        <v>556</v>
      </c>
      <c r="N175" s="127">
        <v>42823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6">
        <v>39</v>
      </c>
      <c r="B176" s="102">
        <v>42268</v>
      </c>
      <c r="C176" s="102"/>
      <c r="D176" s="103" t="s">
        <v>640</v>
      </c>
      <c r="E176" s="104" t="s">
        <v>580</v>
      </c>
      <c r="F176" s="105">
        <v>196.5</v>
      </c>
      <c r="G176" s="104"/>
      <c r="H176" s="104">
        <v>238</v>
      </c>
      <c r="I176" s="122">
        <v>238</v>
      </c>
      <c r="J176" s="123" t="s">
        <v>639</v>
      </c>
      <c r="K176" s="124">
        <f t="shared" si="66"/>
        <v>41.5</v>
      </c>
      <c r="L176" s="125">
        <f t="shared" si="67"/>
        <v>0.21119592875318066</v>
      </c>
      <c r="M176" s="126" t="s">
        <v>556</v>
      </c>
      <c r="N176" s="127">
        <v>42291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86">
        <v>40</v>
      </c>
      <c r="B177" s="102">
        <v>42271</v>
      </c>
      <c r="C177" s="102"/>
      <c r="D177" s="103" t="s">
        <v>579</v>
      </c>
      <c r="E177" s="104" t="s">
        <v>580</v>
      </c>
      <c r="F177" s="105">
        <v>65</v>
      </c>
      <c r="G177" s="104"/>
      <c r="H177" s="104">
        <v>82</v>
      </c>
      <c r="I177" s="122">
        <v>82</v>
      </c>
      <c r="J177" s="123" t="s">
        <v>639</v>
      </c>
      <c r="K177" s="124">
        <f t="shared" si="66"/>
        <v>17</v>
      </c>
      <c r="L177" s="125">
        <f t="shared" si="67"/>
        <v>0.26153846153846155</v>
      </c>
      <c r="M177" s="126" t="s">
        <v>556</v>
      </c>
      <c r="N177" s="127">
        <v>42578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6">
        <v>41</v>
      </c>
      <c r="B178" s="102">
        <v>42291</v>
      </c>
      <c r="C178" s="102"/>
      <c r="D178" s="103" t="s">
        <v>641</v>
      </c>
      <c r="E178" s="104" t="s">
        <v>580</v>
      </c>
      <c r="F178" s="105">
        <v>144</v>
      </c>
      <c r="G178" s="104"/>
      <c r="H178" s="104">
        <v>182.5</v>
      </c>
      <c r="I178" s="122">
        <v>181</v>
      </c>
      <c r="J178" s="123" t="s">
        <v>639</v>
      </c>
      <c r="K178" s="124">
        <f t="shared" si="66"/>
        <v>38.5</v>
      </c>
      <c r="L178" s="125">
        <f t="shared" si="67"/>
        <v>0.2673611111111111</v>
      </c>
      <c r="M178" s="126" t="s">
        <v>556</v>
      </c>
      <c r="N178" s="127">
        <v>42817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6">
        <v>42</v>
      </c>
      <c r="B179" s="102">
        <v>42291</v>
      </c>
      <c r="C179" s="102"/>
      <c r="D179" s="103" t="s">
        <v>642</v>
      </c>
      <c r="E179" s="104" t="s">
        <v>580</v>
      </c>
      <c r="F179" s="105">
        <v>264</v>
      </c>
      <c r="G179" s="104"/>
      <c r="H179" s="104">
        <v>311</v>
      </c>
      <c r="I179" s="122">
        <v>311</v>
      </c>
      <c r="J179" s="123" t="s">
        <v>639</v>
      </c>
      <c r="K179" s="124">
        <f t="shared" si="66"/>
        <v>47</v>
      </c>
      <c r="L179" s="125">
        <f t="shared" si="67"/>
        <v>0.17803030303030304</v>
      </c>
      <c r="M179" s="126" t="s">
        <v>556</v>
      </c>
      <c r="N179" s="127">
        <v>42604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43</v>
      </c>
      <c r="B180" s="102">
        <v>42318</v>
      </c>
      <c r="C180" s="102"/>
      <c r="D180" s="103" t="s">
        <v>643</v>
      </c>
      <c r="E180" s="104" t="s">
        <v>557</v>
      </c>
      <c r="F180" s="105">
        <v>549.5</v>
      </c>
      <c r="G180" s="104"/>
      <c r="H180" s="104">
        <v>630</v>
      </c>
      <c r="I180" s="122">
        <v>630</v>
      </c>
      <c r="J180" s="123" t="s">
        <v>639</v>
      </c>
      <c r="K180" s="124">
        <f t="shared" si="66"/>
        <v>80.5</v>
      </c>
      <c r="L180" s="125">
        <f t="shared" si="67"/>
        <v>0.1464968152866242</v>
      </c>
      <c r="M180" s="126" t="s">
        <v>556</v>
      </c>
      <c r="N180" s="127">
        <v>42419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6">
        <v>44</v>
      </c>
      <c r="B181" s="102">
        <v>42342</v>
      </c>
      <c r="C181" s="102"/>
      <c r="D181" s="103" t="s">
        <v>644</v>
      </c>
      <c r="E181" s="104" t="s">
        <v>580</v>
      </c>
      <c r="F181" s="105">
        <v>1027.5</v>
      </c>
      <c r="G181" s="104"/>
      <c r="H181" s="104">
        <v>1315</v>
      </c>
      <c r="I181" s="122">
        <v>1250</v>
      </c>
      <c r="J181" s="123" t="s">
        <v>639</v>
      </c>
      <c r="K181" s="124">
        <f t="shared" si="66"/>
        <v>287.5</v>
      </c>
      <c r="L181" s="125">
        <f t="shared" si="67"/>
        <v>0.27980535279805352</v>
      </c>
      <c r="M181" s="126" t="s">
        <v>556</v>
      </c>
      <c r="N181" s="127">
        <v>43244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45</v>
      </c>
      <c r="B182" s="102">
        <v>42367</v>
      </c>
      <c r="C182" s="102"/>
      <c r="D182" s="103" t="s">
        <v>645</v>
      </c>
      <c r="E182" s="104" t="s">
        <v>580</v>
      </c>
      <c r="F182" s="105">
        <v>465</v>
      </c>
      <c r="G182" s="104"/>
      <c r="H182" s="104">
        <v>540</v>
      </c>
      <c r="I182" s="122">
        <v>540</v>
      </c>
      <c r="J182" s="123" t="s">
        <v>639</v>
      </c>
      <c r="K182" s="124">
        <f t="shared" si="66"/>
        <v>75</v>
      </c>
      <c r="L182" s="125">
        <f t="shared" si="67"/>
        <v>0.16129032258064516</v>
      </c>
      <c r="M182" s="126" t="s">
        <v>556</v>
      </c>
      <c r="N182" s="127">
        <v>42530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6">
        <v>46</v>
      </c>
      <c r="B183" s="102">
        <v>42380</v>
      </c>
      <c r="C183" s="102"/>
      <c r="D183" s="103" t="s">
        <v>376</v>
      </c>
      <c r="E183" s="104" t="s">
        <v>557</v>
      </c>
      <c r="F183" s="105">
        <v>81</v>
      </c>
      <c r="G183" s="104"/>
      <c r="H183" s="104">
        <v>110</v>
      </c>
      <c r="I183" s="122">
        <v>110</v>
      </c>
      <c r="J183" s="123" t="s">
        <v>639</v>
      </c>
      <c r="K183" s="124">
        <f t="shared" si="66"/>
        <v>29</v>
      </c>
      <c r="L183" s="125">
        <f t="shared" si="67"/>
        <v>0.35802469135802467</v>
      </c>
      <c r="M183" s="126" t="s">
        <v>556</v>
      </c>
      <c r="N183" s="127">
        <v>42745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6">
        <v>47</v>
      </c>
      <c r="B184" s="102">
        <v>42382</v>
      </c>
      <c r="C184" s="102"/>
      <c r="D184" s="103" t="s">
        <v>646</v>
      </c>
      <c r="E184" s="104" t="s">
        <v>557</v>
      </c>
      <c r="F184" s="105">
        <v>417.5</v>
      </c>
      <c r="G184" s="104"/>
      <c r="H184" s="104">
        <v>547</v>
      </c>
      <c r="I184" s="122">
        <v>535</v>
      </c>
      <c r="J184" s="123" t="s">
        <v>639</v>
      </c>
      <c r="K184" s="124">
        <f t="shared" si="66"/>
        <v>129.5</v>
      </c>
      <c r="L184" s="125">
        <f t="shared" si="67"/>
        <v>0.31017964071856285</v>
      </c>
      <c r="M184" s="126" t="s">
        <v>556</v>
      </c>
      <c r="N184" s="127">
        <v>42578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48</v>
      </c>
      <c r="B185" s="102">
        <v>42408</v>
      </c>
      <c r="C185" s="102"/>
      <c r="D185" s="103" t="s">
        <v>647</v>
      </c>
      <c r="E185" s="104" t="s">
        <v>580</v>
      </c>
      <c r="F185" s="105">
        <v>650</v>
      </c>
      <c r="G185" s="104"/>
      <c r="H185" s="104">
        <v>800</v>
      </c>
      <c r="I185" s="122">
        <v>800</v>
      </c>
      <c r="J185" s="123" t="s">
        <v>639</v>
      </c>
      <c r="K185" s="124">
        <f t="shared" si="66"/>
        <v>150</v>
      </c>
      <c r="L185" s="125">
        <f t="shared" si="67"/>
        <v>0.23076923076923078</v>
      </c>
      <c r="M185" s="126" t="s">
        <v>556</v>
      </c>
      <c r="N185" s="127">
        <v>43154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49</v>
      </c>
      <c r="B186" s="102">
        <v>42433</v>
      </c>
      <c r="C186" s="102"/>
      <c r="D186" s="103" t="s">
        <v>193</v>
      </c>
      <c r="E186" s="104" t="s">
        <v>580</v>
      </c>
      <c r="F186" s="105">
        <v>437.5</v>
      </c>
      <c r="G186" s="104"/>
      <c r="H186" s="104">
        <v>504.5</v>
      </c>
      <c r="I186" s="122">
        <v>522</v>
      </c>
      <c r="J186" s="123" t="s">
        <v>648</v>
      </c>
      <c r="K186" s="124">
        <f t="shared" si="66"/>
        <v>67</v>
      </c>
      <c r="L186" s="125">
        <f t="shared" si="67"/>
        <v>0.15314285714285714</v>
      </c>
      <c r="M186" s="126" t="s">
        <v>556</v>
      </c>
      <c r="N186" s="127">
        <v>42480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50</v>
      </c>
      <c r="B187" s="102">
        <v>42438</v>
      </c>
      <c r="C187" s="102"/>
      <c r="D187" s="103" t="s">
        <v>649</v>
      </c>
      <c r="E187" s="104" t="s">
        <v>580</v>
      </c>
      <c r="F187" s="105">
        <v>189.5</v>
      </c>
      <c r="G187" s="104"/>
      <c r="H187" s="104">
        <v>218</v>
      </c>
      <c r="I187" s="122">
        <v>218</v>
      </c>
      <c r="J187" s="123" t="s">
        <v>639</v>
      </c>
      <c r="K187" s="124">
        <f t="shared" si="66"/>
        <v>28.5</v>
      </c>
      <c r="L187" s="125">
        <f t="shared" si="67"/>
        <v>0.15039577836411611</v>
      </c>
      <c r="M187" s="126" t="s">
        <v>556</v>
      </c>
      <c r="N187" s="127">
        <v>43034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323">
        <v>51</v>
      </c>
      <c r="B188" s="111">
        <v>42471</v>
      </c>
      <c r="C188" s="111"/>
      <c r="D188" s="112" t="s">
        <v>650</v>
      </c>
      <c r="E188" s="113" t="s">
        <v>580</v>
      </c>
      <c r="F188" s="114">
        <v>36.5</v>
      </c>
      <c r="G188" s="115"/>
      <c r="H188" s="115">
        <v>15.85</v>
      </c>
      <c r="I188" s="115">
        <v>60</v>
      </c>
      <c r="J188" s="134" t="s">
        <v>651</v>
      </c>
      <c r="K188" s="130">
        <f t="shared" si="66"/>
        <v>-20.65</v>
      </c>
      <c r="L188" s="159">
        <f t="shared" si="67"/>
        <v>-0.5657534246575342</v>
      </c>
      <c r="M188" s="132" t="s">
        <v>620</v>
      </c>
      <c r="N188" s="160">
        <v>43627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6">
        <v>52</v>
      </c>
      <c r="B189" s="102">
        <v>42472</v>
      </c>
      <c r="C189" s="102"/>
      <c r="D189" s="103" t="s">
        <v>652</v>
      </c>
      <c r="E189" s="104" t="s">
        <v>580</v>
      </c>
      <c r="F189" s="105">
        <v>93</v>
      </c>
      <c r="G189" s="104"/>
      <c r="H189" s="104">
        <v>149</v>
      </c>
      <c r="I189" s="122">
        <v>140</v>
      </c>
      <c r="J189" s="137" t="s">
        <v>653</v>
      </c>
      <c r="K189" s="124">
        <f t="shared" si="66"/>
        <v>56</v>
      </c>
      <c r="L189" s="125">
        <f t="shared" si="67"/>
        <v>0.60215053763440862</v>
      </c>
      <c r="M189" s="126" t="s">
        <v>556</v>
      </c>
      <c r="N189" s="127">
        <v>42740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6">
        <v>53</v>
      </c>
      <c r="B190" s="102">
        <v>42472</v>
      </c>
      <c r="C190" s="102"/>
      <c r="D190" s="103" t="s">
        <v>654</v>
      </c>
      <c r="E190" s="104" t="s">
        <v>580</v>
      </c>
      <c r="F190" s="105">
        <v>130</v>
      </c>
      <c r="G190" s="104"/>
      <c r="H190" s="104">
        <v>150</v>
      </c>
      <c r="I190" s="122" t="s">
        <v>655</v>
      </c>
      <c r="J190" s="123" t="s">
        <v>639</v>
      </c>
      <c r="K190" s="124">
        <f t="shared" si="66"/>
        <v>20</v>
      </c>
      <c r="L190" s="125">
        <f t="shared" si="67"/>
        <v>0.15384615384615385</v>
      </c>
      <c r="M190" s="126" t="s">
        <v>556</v>
      </c>
      <c r="N190" s="127">
        <v>42564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6">
        <v>54</v>
      </c>
      <c r="B191" s="102">
        <v>42473</v>
      </c>
      <c r="C191" s="102"/>
      <c r="D191" s="103" t="s">
        <v>344</v>
      </c>
      <c r="E191" s="104" t="s">
        <v>580</v>
      </c>
      <c r="F191" s="105">
        <v>196</v>
      </c>
      <c r="G191" s="104"/>
      <c r="H191" s="104">
        <v>299</v>
      </c>
      <c r="I191" s="122">
        <v>299</v>
      </c>
      <c r="J191" s="123" t="s">
        <v>639</v>
      </c>
      <c r="K191" s="124">
        <v>103</v>
      </c>
      <c r="L191" s="125">
        <v>0.52551020408163296</v>
      </c>
      <c r="M191" s="126" t="s">
        <v>556</v>
      </c>
      <c r="N191" s="127">
        <v>42620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6">
        <v>55</v>
      </c>
      <c r="B192" s="102">
        <v>42473</v>
      </c>
      <c r="C192" s="102"/>
      <c r="D192" s="103" t="s">
        <v>713</v>
      </c>
      <c r="E192" s="104" t="s">
        <v>580</v>
      </c>
      <c r="F192" s="105">
        <v>88</v>
      </c>
      <c r="G192" s="104"/>
      <c r="H192" s="104">
        <v>103</v>
      </c>
      <c r="I192" s="122">
        <v>103</v>
      </c>
      <c r="J192" s="123" t="s">
        <v>639</v>
      </c>
      <c r="K192" s="124">
        <v>15</v>
      </c>
      <c r="L192" s="125">
        <v>0.170454545454545</v>
      </c>
      <c r="M192" s="126" t="s">
        <v>556</v>
      </c>
      <c r="N192" s="127">
        <v>42530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6">
        <v>56</v>
      </c>
      <c r="B193" s="102">
        <v>42492</v>
      </c>
      <c r="C193" s="102"/>
      <c r="D193" s="103" t="s">
        <v>656</v>
      </c>
      <c r="E193" s="104" t="s">
        <v>580</v>
      </c>
      <c r="F193" s="105">
        <v>127.5</v>
      </c>
      <c r="G193" s="104"/>
      <c r="H193" s="104">
        <v>148</v>
      </c>
      <c r="I193" s="122" t="s">
        <v>657</v>
      </c>
      <c r="J193" s="123" t="s">
        <v>639</v>
      </c>
      <c r="K193" s="124">
        <f>H193-F193</f>
        <v>20.5</v>
      </c>
      <c r="L193" s="125">
        <f>K193/F193</f>
        <v>0.16078431372549021</v>
      </c>
      <c r="M193" s="126" t="s">
        <v>556</v>
      </c>
      <c r="N193" s="127">
        <v>42564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57</v>
      </c>
      <c r="B194" s="102">
        <v>42493</v>
      </c>
      <c r="C194" s="102"/>
      <c r="D194" s="103" t="s">
        <v>658</v>
      </c>
      <c r="E194" s="104" t="s">
        <v>580</v>
      </c>
      <c r="F194" s="105">
        <v>675</v>
      </c>
      <c r="G194" s="104"/>
      <c r="H194" s="104">
        <v>815</v>
      </c>
      <c r="I194" s="122" t="s">
        <v>659</v>
      </c>
      <c r="J194" s="123" t="s">
        <v>639</v>
      </c>
      <c r="K194" s="124">
        <f>H194-F194</f>
        <v>140</v>
      </c>
      <c r="L194" s="125">
        <f>K194/F194</f>
        <v>0.2074074074074074</v>
      </c>
      <c r="M194" s="126" t="s">
        <v>556</v>
      </c>
      <c r="N194" s="127">
        <v>43154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7">
        <v>58</v>
      </c>
      <c r="B195" s="106">
        <v>42522</v>
      </c>
      <c r="C195" s="106"/>
      <c r="D195" s="107" t="s">
        <v>714</v>
      </c>
      <c r="E195" s="108" t="s">
        <v>580</v>
      </c>
      <c r="F195" s="109">
        <v>500</v>
      </c>
      <c r="G195" s="109"/>
      <c r="H195" s="110">
        <v>232.5</v>
      </c>
      <c r="I195" s="128" t="s">
        <v>715</v>
      </c>
      <c r="J195" s="129" t="s">
        <v>716</v>
      </c>
      <c r="K195" s="130">
        <f>H195-F195</f>
        <v>-267.5</v>
      </c>
      <c r="L195" s="131">
        <f>K195/F195</f>
        <v>-0.53500000000000003</v>
      </c>
      <c r="M195" s="132" t="s">
        <v>620</v>
      </c>
      <c r="N195" s="133">
        <v>43735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59</v>
      </c>
      <c r="B196" s="102">
        <v>42527</v>
      </c>
      <c r="C196" s="102"/>
      <c r="D196" s="103" t="s">
        <v>660</v>
      </c>
      <c r="E196" s="104" t="s">
        <v>580</v>
      </c>
      <c r="F196" s="105">
        <v>110</v>
      </c>
      <c r="G196" s="104"/>
      <c r="H196" s="104">
        <v>126.5</v>
      </c>
      <c r="I196" s="122">
        <v>125</v>
      </c>
      <c r="J196" s="123" t="s">
        <v>589</v>
      </c>
      <c r="K196" s="124">
        <f>H196-F196</f>
        <v>16.5</v>
      </c>
      <c r="L196" s="125">
        <f>K196/F196</f>
        <v>0.15</v>
      </c>
      <c r="M196" s="126" t="s">
        <v>556</v>
      </c>
      <c r="N196" s="127">
        <v>42552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6">
        <v>60</v>
      </c>
      <c r="B197" s="102">
        <v>42538</v>
      </c>
      <c r="C197" s="102"/>
      <c r="D197" s="103" t="s">
        <v>661</v>
      </c>
      <c r="E197" s="104" t="s">
        <v>580</v>
      </c>
      <c r="F197" s="105">
        <v>44</v>
      </c>
      <c r="G197" s="104"/>
      <c r="H197" s="104">
        <v>69.5</v>
      </c>
      <c r="I197" s="122">
        <v>69.5</v>
      </c>
      <c r="J197" s="123" t="s">
        <v>662</v>
      </c>
      <c r="K197" s="124">
        <f>H197-F197</f>
        <v>25.5</v>
      </c>
      <c r="L197" s="125">
        <f>K197/F197</f>
        <v>0.57954545454545459</v>
      </c>
      <c r="M197" s="126" t="s">
        <v>556</v>
      </c>
      <c r="N197" s="127">
        <v>42977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6">
        <v>61</v>
      </c>
      <c r="B198" s="102">
        <v>42549</v>
      </c>
      <c r="C198" s="102"/>
      <c r="D198" s="144" t="s">
        <v>717</v>
      </c>
      <c r="E198" s="104" t="s">
        <v>580</v>
      </c>
      <c r="F198" s="105">
        <v>262.5</v>
      </c>
      <c r="G198" s="104"/>
      <c r="H198" s="104">
        <v>340</v>
      </c>
      <c r="I198" s="122">
        <v>333</v>
      </c>
      <c r="J198" s="123" t="s">
        <v>718</v>
      </c>
      <c r="K198" s="124">
        <v>77.5</v>
      </c>
      <c r="L198" s="125">
        <v>0.29523809523809502</v>
      </c>
      <c r="M198" s="126" t="s">
        <v>556</v>
      </c>
      <c r="N198" s="127">
        <v>43017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6">
        <v>62</v>
      </c>
      <c r="B199" s="102">
        <v>42549</v>
      </c>
      <c r="C199" s="102"/>
      <c r="D199" s="144" t="s">
        <v>719</v>
      </c>
      <c r="E199" s="104" t="s">
        <v>580</v>
      </c>
      <c r="F199" s="105">
        <v>840</v>
      </c>
      <c r="G199" s="104"/>
      <c r="H199" s="104">
        <v>1230</v>
      </c>
      <c r="I199" s="122">
        <v>1230</v>
      </c>
      <c r="J199" s="123" t="s">
        <v>639</v>
      </c>
      <c r="K199" s="124">
        <v>390</v>
      </c>
      <c r="L199" s="125">
        <v>0.46428571428571402</v>
      </c>
      <c r="M199" s="126" t="s">
        <v>556</v>
      </c>
      <c r="N199" s="127">
        <v>42649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324">
        <v>63</v>
      </c>
      <c r="B200" s="139">
        <v>42556</v>
      </c>
      <c r="C200" s="139"/>
      <c r="D200" s="140" t="s">
        <v>663</v>
      </c>
      <c r="E200" s="141" t="s">
        <v>580</v>
      </c>
      <c r="F200" s="142">
        <v>395</v>
      </c>
      <c r="G200" s="143"/>
      <c r="H200" s="143">
        <f>(468.5+342.5)/2</f>
        <v>405.5</v>
      </c>
      <c r="I200" s="143">
        <v>510</v>
      </c>
      <c r="J200" s="161" t="s">
        <v>664</v>
      </c>
      <c r="K200" s="162">
        <f t="shared" ref="K200:K206" si="68">H200-F200</f>
        <v>10.5</v>
      </c>
      <c r="L200" s="163">
        <f t="shared" ref="L200:L206" si="69">K200/F200</f>
        <v>2.6582278481012658E-2</v>
      </c>
      <c r="M200" s="164" t="s">
        <v>665</v>
      </c>
      <c r="N200" s="165">
        <v>43606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7">
        <v>64</v>
      </c>
      <c r="B201" s="106">
        <v>42584</v>
      </c>
      <c r="C201" s="106"/>
      <c r="D201" s="107" t="s">
        <v>666</v>
      </c>
      <c r="E201" s="108" t="s">
        <v>557</v>
      </c>
      <c r="F201" s="109">
        <f>169.5-12.8</f>
        <v>156.69999999999999</v>
      </c>
      <c r="G201" s="109"/>
      <c r="H201" s="110">
        <v>77</v>
      </c>
      <c r="I201" s="128" t="s">
        <v>667</v>
      </c>
      <c r="J201" s="341" t="s">
        <v>795</v>
      </c>
      <c r="K201" s="130">
        <f t="shared" si="68"/>
        <v>-79.699999999999989</v>
      </c>
      <c r="L201" s="131">
        <f t="shared" si="69"/>
        <v>-0.50861518825781749</v>
      </c>
      <c r="M201" s="132" t="s">
        <v>620</v>
      </c>
      <c r="N201" s="133">
        <v>43522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7">
        <v>65</v>
      </c>
      <c r="B202" s="106">
        <v>42586</v>
      </c>
      <c r="C202" s="106"/>
      <c r="D202" s="107" t="s">
        <v>668</v>
      </c>
      <c r="E202" s="108" t="s">
        <v>580</v>
      </c>
      <c r="F202" s="109">
        <v>400</v>
      </c>
      <c r="G202" s="109"/>
      <c r="H202" s="110">
        <v>305</v>
      </c>
      <c r="I202" s="128">
        <v>475</v>
      </c>
      <c r="J202" s="129" t="s">
        <v>669</v>
      </c>
      <c r="K202" s="130">
        <f t="shared" si="68"/>
        <v>-95</v>
      </c>
      <c r="L202" s="131">
        <f t="shared" si="69"/>
        <v>-0.23749999999999999</v>
      </c>
      <c r="M202" s="132" t="s">
        <v>620</v>
      </c>
      <c r="N202" s="133">
        <v>43606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66</v>
      </c>
      <c r="B203" s="102">
        <v>42593</v>
      </c>
      <c r="C203" s="102"/>
      <c r="D203" s="103" t="s">
        <v>670</v>
      </c>
      <c r="E203" s="104" t="s">
        <v>580</v>
      </c>
      <c r="F203" s="105">
        <v>86.5</v>
      </c>
      <c r="G203" s="104"/>
      <c r="H203" s="104">
        <v>130</v>
      </c>
      <c r="I203" s="122">
        <v>130</v>
      </c>
      <c r="J203" s="137" t="s">
        <v>671</v>
      </c>
      <c r="K203" s="124">
        <f t="shared" si="68"/>
        <v>43.5</v>
      </c>
      <c r="L203" s="125">
        <f t="shared" si="69"/>
        <v>0.50289017341040465</v>
      </c>
      <c r="M203" s="126" t="s">
        <v>556</v>
      </c>
      <c r="N203" s="127">
        <v>43091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7">
        <v>67</v>
      </c>
      <c r="B204" s="106">
        <v>42600</v>
      </c>
      <c r="C204" s="106"/>
      <c r="D204" s="107" t="s">
        <v>367</v>
      </c>
      <c r="E204" s="108" t="s">
        <v>580</v>
      </c>
      <c r="F204" s="109">
        <v>133.5</v>
      </c>
      <c r="G204" s="109"/>
      <c r="H204" s="110">
        <v>126.5</v>
      </c>
      <c r="I204" s="128">
        <v>178</v>
      </c>
      <c r="J204" s="129" t="s">
        <v>672</v>
      </c>
      <c r="K204" s="130">
        <f t="shared" si="68"/>
        <v>-7</v>
      </c>
      <c r="L204" s="131">
        <f t="shared" si="69"/>
        <v>-5.2434456928838954E-2</v>
      </c>
      <c r="M204" s="132" t="s">
        <v>620</v>
      </c>
      <c r="N204" s="133">
        <v>42615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6">
        <v>68</v>
      </c>
      <c r="B205" s="102">
        <v>42613</v>
      </c>
      <c r="C205" s="102"/>
      <c r="D205" s="103" t="s">
        <v>673</v>
      </c>
      <c r="E205" s="104" t="s">
        <v>580</v>
      </c>
      <c r="F205" s="105">
        <v>560</v>
      </c>
      <c r="G205" s="104"/>
      <c r="H205" s="104">
        <v>725</v>
      </c>
      <c r="I205" s="122">
        <v>725</v>
      </c>
      <c r="J205" s="123" t="s">
        <v>582</v>
      </c>
      <c r="K205" s="124">
        <f t="shared" si="68"/>
        <v>165</v>
      </c>
      <c r="L205" s="125">
        <f t="shared" si="69"/>
        <v>0.29464285714285715</v>
      </c>
      <c r="M205" s="126" t="s">
        <v>556</v>
      </c>
      <c r="N205" s="127">
        <v>42456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6">
        <v>69</v>
      </c>
      <c r="B206" s="102">
        <v>42614</v>
      </c>
      <c r="C206" s="102"/>
      <c r="D206" s="103" t="s">
        <v>674</v>
      </c>
      <c r="E206" s="104" t="s">
        <v>580</v>
      </c>
      <c r="F206" s="105">
        <v>160.5</v>
      </c>
      <c r="G206" s="104"/>
      <c r="H206" s="104">
        <v>210</v>
      </c>
      <c r="I206" s="122">
        <v>210</v>
      </c>
      <c r="J206" s="123" t="s">
        <v>582</v>
      </c>
      <c r="K206" s="124">
        <f t="shared" si="68"/>
        <v>49.5</v>
      </c>
      <c r="L206" s="125">
        <f t="shared" si="69"/>
        <v>0.30841121495327101</v>
      </c>
      <c r="M206" s="126" t="s">
        <v>556</v>
      </c>
      <c r="N206" s="127">
        <v>42871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6">
        <v>70</v>
      </c>
      <c r="B207" s="102">
        <v>42646</v>
      </c>
      <c r="C207" s="102"/>
      <c r="D207" s="144" t="s">
        <v>390</v>
      </c>
      <c r="E207" s="104" t="s">
        <v>580</v>
      </c>
      <c r="F207" s="105">
        <v>430</v>
      </c>
      <c r="G207" s="104"/>
      <c r="H207" s="104">
        <v>596</v>
      </c>
      <c r="I207" s="122">
        <v>575</v>
      </c>
      <c r="J207" s="123" t="s">
        <v>720</v>
      </c>
      <c r="K207" s="124">
        <v>166</v>
      </c>
      <c r="L207" s="125">
        <v>0.38604651162790699</v>
      </c>
      <c r="M207" s="126" t="s">
        <v>556</v>
      </c>
      <c r="N207" s="127">
        <v>42769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6">
        <v>71</v>
      </c>
      <c r="B208" s="102">
        <v>42657</v>
      </c>
      <c r="C208" s="102"/>
      <c r="D208" s="103" t="s">
        <v>675</v>
      </c>
      <c r="E208" s="104" t="s">
        <v>580</v>
      </c>
      <c r="F208" s="105">
        <v>280</v>
      </c>
      <c r="G208" s="104"/>
      <c r="H208" s="104">
        <v>345</v>
      </c>
      <c r="I208" s="122">
        <v>345</v>
      </c>
      <c r="J208" s="123" t="s">
        <v>582</v>
      </c>
      <c r="K208" s="124">
        <f t="shared" ref="K208:K213" si="70">H208-F208</f>
        <v>65</v>
      </c>
      <c r="L208" s="125">
        <f>K208/F208</f>
        <v>0.23214285714285715</v>
      </c>
      <c r="M208" s="126" t="s">
        <v>556</v>
      </c>
      <c r="N208" s="127">
        <v>42814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86">
        <v>72</v>
      </c>
      <c r="B209" s="102">
        <v>42657</v>
      </c>
      <c r="C209" s="102"/>
      <c r="D209" s="103" t="s">
        <v>676</v>
      </c>
      <c r="E209" s="104" t="s">
        <v>580</v>
      </c>
      <c r="F209" s="105">
        <v>245</v>
      </c>
      <c r="G209" s="104"/>
      <c r="H209" s="104">
        <v>325.5</v>
      </c>
      <c r="I209" s="122">
        <v>330</v>
      </c>
      <c r="J209" s="123" t="s">
        <v>677</v>
      </c>
      <c r="K209" s="124">
        <f t="shared" si="70"/>
        <v>80.5</v>
      </c>
      <c r="L209" s="125">
        <f>K209/F209</f>
        <v>0.32857142857142857</v>
      </c>
      <c r="M209" s="126" t="s">
        <v>556</v>
      </c>
      <c r="N209" s="127">
        <v>42769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6">
        <v>73</v>
      </c>
      <c r="B210" s="102">
        <v>42660</v>
      </c>
      <c r="C210" s="102"/>
      <c r="D210" s="103" t="s">
        <v>340</v>
      </c>
      <c r="E210" s="104" t="s">
        <v>580</v>
      </c>
      <c r="F210" s="105">
        <v>125</v>
      </c>
      <c r="G210" s="104"/>
      <c r="H210" s="104">
        <v>160</v>
      </c>
      <c r="I210" s="122">
        <v>160</v>
      </c>
      <c r="J210" s="123" t="s">
        <v>639</v>
      </c>
      <c r="K210" s="124">
        <f t="shared" si="70"/>
        <v>35</v>
      </c>
      <c r="L210" s="125">
        <v>0.28000000000000003</v>
      </c>
      <c r="M210" s="126" t="s">
        <v>556</v>
      </c>
      <c r="N210" s="127">
        <v>42803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6">
        <v>74</v>
      </c>
      <c r="B211" s="102">
        <v>42660</v>
      </c>
      <c r="C211" s="102"/>
      <c r="D211" s="103" t="s">
        <v>455</v>
      </c>
      <c r="E211" s="104" t="s">
        <v>580</v>
      </c>
      <c r="F211" s="105">
        <v>114</v>
      </c>
      <c r="G211" s="104"/>
      <c r="H211" s="104">
        <v>145</v>
      </c>
      <c r="I211" s="122">
        <v>145</v>
      </c>
      <c r="J211" s="123" t="s">
        <v>639</v>
      </c>
      <c r="K211" s="124">
        <f t="shared" si="70"/>
        <v>31</v>
      </c>
      <c r="L211" s="125">
        <f>K211/F211</f>
        <v>0.27192982456140352</v>
      </c>
      <c r="M211" s="126" t="s">
        <v>556</v>
      </c>
      <c r="N211" s="127">
        <v>42859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6">
        <v>75</v>
      </c>
      <c r="B212" s="102">
        <v>42660</v>
      </c>
      <c r="C212" s="102"/>
      <c r="D212" s="103" t="s">
        <v>678</v>
      </c>
      <c r="E212" s="104" t="s">
        <v>580</v>
      </c>
      <c r="F212" s="105">
        <v>212</v>
      </c>
      <c r="G212" s="104"/>
      <c r="H212" s="104">
        <v>280</v>
      </c>
      <c r="I212" s="122">
        <v>276</v>
      </c>
      <c r="J212" s="123" t="s">
        <v>679</v>
      </c>
      <c r="K212" s="124">
        <f t="shared" si="70"/>
        <v>68</v>
      </c>
      <c r="L212" s="125">
        <f>K212/F212</f>
        <v>0.32075471698113206</v>
      </c>
      <c r="M212" s="126" t="s">
        <v>556</v>
      </c>
      <c r="N212" s="127">
        <v>42858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6">
        <v>76</v>
      </c>
      <c r="B213" s="102">
        <v>42678</v>
      </c>
      <c r="C213" s="102"/>
      <c r="D213" s="103" t="s">
        <v>149</v>
      </c>
      <c r="E213" s="104" t="s">
        <v>580</v>
      </c>
      <c r="F213" s="105">
        <v>155</v>
      </c>
      <c r="G213" s="104"/>
      <c r="H213" s="104">
        <v>210</v>
      </c>
      <c r="I213" s="122">
        <v>210</v>
      </c>
      <c r="J213" s="123" t="s">
        <v>680</v>
      </c>
      <c r="K213" s="124">
        <f t="shared" si="70"/>
        <v>55</v>
      </c>
      <c r="L213" s="125">
        <f>K213/F213</f>
        <v>0.35483870967741937</v>
      </c>
      <c r="M213" s="126" t="s">
        <v>556</v>
      </c>
      <c r="N213" s="127">
        <v>42944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7">
        <v>77</v>
      </c>
      <c r="B214" s="106">
        <v>42710</v>
      </c>
      <c r="C214" s="106"/>
      <c r="D214" s="107" t="s">
        <v>721</v>
      </c>
      <c r="E214" s="108" t="s">
        <v>580</v>
      </c>
      <c r="F214" s="109">
        <v>150.5</v>
      </c>
      <c r="G214" s="109"/>
      <c r="H214" s="110">
        <v>72.5</v>
      </c>
      <c r="I214" s="128">
        <v>174</v>
      </c>
      <c r="J214" s="129" t="s">
        <v>722</v>
      </c>
      <c r="K214" s="130">
        <v>-78</v>
      </c>
      <c r="L214" s="131">
        <v>-0.51827242524916906</v>
      </c>
      <c r="M214" s="132" t="s">
        <v>620</v>
      </c>
      <c r="N214" s="133">
        <v>43333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6">
        <v>78</v>
      </c>
      <c r="B215" s="102">
        <v>42712</v>
      </c>
      <c r="C215" s="102"/>
      <c r="D215" s="103" t="s">
        <v>123</v>
      </c>
      <c r="E215" s="104" t="s">
        <v>580</v>
      </c>
      <c r="F215" s="105">
        <v>380</v>
      </c>
      <c r="G215" s="104"/>
      <c r="H215" s="104">
        <v>478</v>
      </c>
      <c r="I215" s="122">
        <v>468</v>
      </c>
      <c r="J215" s="123" t="s">
        <v>639</v>
      </c>
      <c r="K215" s="124">
        <f>H215-F215</f>
        <v>98</v>
      </c>
      <c r="L215" s="125">
        <f>K215/F215</f>
        <v>0.25789473684210529</v>
      </c>
      <c r="M215" s="126" t="s">
        <v>556</v>
      </c>
      <c r="N215" s="127">
        <v>43025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6">
        <v>79</v>
      </c>
      <c r="B216" s="102">
        <v>42734</v>
      </c>
      <c r="C216" s="102"/>
      <c r="D216" s="103" t="s">
        <v>244</v>
      </c>
      <c r="E216" s="104" t="s">
        <v>580</v>
      </c>
      <c r="F216" s="105">
        <v>305</v>
      </c>
      <c r="G216" s="104"/>
      <c r="H216" s="104">
        <v>375</v>
      </c>
      <c r="I216" s="122">
        <v>375</v>
      </c>
      <c r="J216" s="123" t="s">
        <v>639</v>
      </c>
      <c r="K216" s="124">
        <f>H216-F216</f>
        <v>70</v>
      </c>
      <c r="L216" s="125">
        <f>K216/F216</f>
        <v>0.22950819672131148</v>
      </c>
      <c r="M216" s="126" t="s">
        <v>556</v>
      </c>
      <c r="N216" s="127">
        <v>42768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6">
        <v>80</v>
      </c>
      <c r="B217" s="102">
        <v>42739</v>
      </c>
      <c r="C217" s="102"/>
      <c r="D217" s="103" t="s">
        <v>342</v>
      </c>
      <c r="E217" s="104" t="s">
        <v>580</v>
      </c>
      <c r="F217" s="105">
        <v>99.5</v>
      </c>
      <c r="G217" s="104"/>
      <c r="H217" s="104">
        <v>158</v>
      </c>
      <c r="I217" s="122">
        <v>158</v>
      </c>
      <c r="J217" s="123" t="s">
        <v>639</v>
      </c>
      <c r="K217" s="124">
        <f>H217-F217</f>
        <v>58.5</v>
      </c>
      <c r="L217" s="125">
        <f>K217/F217</f>
        <v>0.5879396984924623</v>
      </c>
      <c r="M217" s="126" t="s">
        <v>556</v>
      </c>
      <c r="N217" s="127">
        <v>42898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6">
        <v>81</v>
      </c>
      <c r="B218" s="102">
        <v>42739</v>
      </c>
      <c r="C218" s="102"/>
      <c r="D218" s="103" t="s">
        <v>342</v>
      </c>
      <c r="E218" s="104" t="s">
        <v>580</v>
      </c>
      <c r="F218" s="105">
        <v>99.5</v>
      </c>
      <c r="G218" s="104"/>
      <c r="H218" s="104">
        <v>158</v>
      </c>
      <c r="I218" s="122">
        <v>158</v>
      </c>
      <c r="J218" s="123" t="s">
        <v>639</v>
      </c>
      <c r="K218" s="124">
        <v>58.5</v>
      </c>
      <c r="L218" s="125">
        <v>0.58793969849246197</v>
      </c>
      <c r="M218" s="126" t="s">
        <v>556</v>
      </c>
      <c r="N218" s="127">
        <v>42898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6">
        <v>82</v>
      </c>
      <c r="B219" s="102">
        <v>42786</v>
      </c>
      <c r="C219" s="102"/>
      <c r="D219" s="103" t="s">
        <v>166</v>
      </c>
      <c r="E219" s="104" t="s">
        <v>580</v>
      </c>
      <c r="F219" s="105">
        <v>140.5</v>
      </c>
      <c r="G219" s="104"/>
      <c r="H219" s="104">
        <v>220</v>
      </c>
      <c r="I219" s="122">
        <v>220</v>
      </c>
      <c r="J219" s="123" t="s">
        <v>639</v>
      </c>
      <c r="K219" s="124">
        <f>H219-F219</f>
        <v>79.5</v>
      </c>
      <c r="L219" s="125">
        <f>K219/F219</f>
        <v>0.5658362989323843</v>
      </c>
      <c r="M219" s="126" t="s">
        <v>556</v>
      </c>
      <c r="N219" s="127">
        <v>42864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6">
        <v>83</v>
      </c>
      <c r="B220" s="102">
        <v>42786</v>
      </c>
      <c r="C220" s="102"/>
      <c r="D220" s="103" t="s">
        <v>723</v>
      </c>
      <c r="E220" s="104" t="s">
        <v>580</v>
      </c>
      <c r="F220" s="105">
        <v>202.5</v>
      </c>
      <c r="G220" s="104"/>
      <c r="H220" s="104">
        <v>234</v>
      </c>
      <c r="I220" s="122">
        <v>234</v>
      </c>
      <c r="J220" s="123" t="s">
        <v>639</v>
      </c>
      <c r="K220" s="124">
        <v>31.5</v>
      </c>
      <c r="L220" s="125">
        <v>0.155555555555556</v>
      </c>
      <c r="M220" s="126" t="s">
        <v>556</v>
      </c>
      <c r="N220" s="127">
        <v>42836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6">
        <v>84</v>
      </c>
      <c r="B221" s="102">
        <v>42818</v>
      </c>
      <c r="C221" s="102"/>
      <c r="D221" s="103" t="s">
        <v>517</v>
      </c>
      <c r="E221" s="104" t="s">
        <v>580</v>
      </c>
      <c r="F221" s="105">
        <v>300.5</v>
      </c>
      <c r="G221" s="104"/>
      <c r="H221" s="104">
        <v>417.5</v>
      </c>
      <c r="I221" s="122">
        <v>420</v>
      </c>
      <c r="J221" s="123" t="s">
        <v>681</v>
      </c>
      <c r="K221" s="124">
        <f>H221-F221</f>
        <v>117</v>
      </c>
      <c r="L221" s="125">
        <f>K221/F221</f>
        <v>0.38935108153078202</v>
      </c>
      <c r="M221" s="126" t="s">
        <v>556</v>
      </c>
      <c r="N221" s="127">
        <v>43070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6">
        <v>85</v>
      </c>
      <c r="B222" s="102">
        <v>42818</v>
      </c>
      <c r="C222" s="102"/>
      <c r="D222" s="103" t="s">
        <v>719</v>
      </c>
      <c r="E222" s="104" t="s">
        <v>580</v>
      </c>
      <c r="F222" s="105">
        <v>850</v>
      </c>
      <c r="G222" s="104"/>
      <c r="H222" s="104">
        <v>1042.5</v>
      </c>
      <c r="I222" s="122">
        <v>1023</v>
      </c>
      <c r="J222" s="123" t="s">
        <v>724</v>
      </c>
      <c r="K222" s="124">
        <v>192.5</v>
      </c>
      <c r="L222" s="125">
        <v>0.22647058823529401</v>
      </c>
      <c r="M222" s="126" t="s">
        <v>556</v>
      </c>
      <c r="N222" s="127">
        <v>42830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6">
        <v>86</v>
      </c>
      <c r="B223" s="102">
        <v>42830</v>
      </c>
      <c r="C223" s="102"/>
      <c r="D223" s="103" t="s">
        <v>471</v>
      </c>
      <c r="E223" s="104" t="s">
        <v>580</v>
      </c>
      <c r="F223" s="105">
        <v>785</v>
      </c>
      <c r="G223" s="104"/>
      <c r="H223" s="104">
        <v>930</v>
      </c>
      <c r="I223" s="122">
        <v>920</v>
      </c>
      <c r="J223" s="123" t="s">
        <v>682</v>
      </c>
      <c r="K223" s="124">
        <f>H223-F223</f>
        <v>145</v>
      </c>
      <c r="L223" s="125">
        <f>K223/F223</f>
        <v>0.18471337579617833</v>
      </c>
      <c r="M223" s="126" t="s">
        <v>556</v>
      </c>
      <c r="N223" s="127">
        <v>42976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7">
        <v>87</v>
      </c>
      <c r="B224" s="106">
        <v>42831</v>
      </c>
      <c r="C224" s="106"/>
      <c r="D224" s="107" t="s">
        <v>725</v>
      </c>
      <c r="E224" s="108" t="s">
        <v>580</v>
      </c>
      <c r="F224" s="109">
        <v>40</v>
      </c>
      <c r="G224" s="109"/>
      <c r="H224" s="110">
        <v>13.1</v>
      </c>
      <c r="I224" s="128">
        <v>60</v>
      </c>
      <c r="J224" s="134" t="s">
        <v>726</v>
      </c>
      <c r="K224" s="130">
        <v>-26.9</v>
      </c>
      <c r="L224" s="131">
        <v>-0.67249999999999999</v>
      </c>
      <c r="M224" s="132" t="s">
        <v>620</v>
      </c>
      <c r="N224" s="133">
        <v>43138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86">
        <v>88</v>
      </c>
      <c r="B225" s="102">
        <v>42837</v>
      </c>
      <c r="C225" s="102"/>
      <c r="D225" s="103" t="s">
        <v>87</v>
      </c>
      <c r="E225" s="104" t="s">
        <v>580</v>
      </c>
      <c r="F225" s="105">
        <v>289.5</v>
      </c>
      <c r="G225" s="104"/>
      <c r="H225" s="104">
        <v>354</v>
      </c>
      <c r="I225" s="122">
        <v>360</v>
      </c>
      <c r="J225" s="123" t="s">
        <v>683</v>
      </c>
      <c r="K225" s="124">
        <f t="shared" ref="K225:K233" si="71">H225-F225</f>
        <v>64.5</v>
      </c>
      <c r="L225" s="125">
        <f t="shared" ref="L225:L233" si="72">K225/F225</f>
        <v>0.22279792746113988</v>
      </c>
      <c r="M225" s="126" t="s">
        <v>556</v>
      </c>
      <c r="N225" s="127">
        <v>43040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6">
        <v>89</v>
      </c>
      <c r="B226" s="102">
        <v>42845</v>
      </c>
      <c r="C226" s="102"/>
      <c r="D226" s="103" t="s">
        <v>416</v>
      </c>
      <c r="E226" s="104" t="s">
        <v>580</v>
      </c>
      <c r="F226" s="105">
        <v>700</v>
      </c>
      <c r="G226" s="104"/>
      <c r="H226" s="104">
        <v>840</v>
      </c>
      <c r="I226" s="122">
        <v>840</v>
      </c>
      <c r="J226" s="123" t="s">
        <v>684</v>
      </c>
      <c r="K226" s="124">
        <f t="shared" si="71"/>
        <v>140</v>
      </c>
      <c r="L226" s="125">
        <f t="shared" si="72"/>
        <v>0.2</v>
      </c>
      <c r="M226" s="126" t="s">
        <v>556</v>
      </c>
      <c r="N226" s="127">
        <v>42893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6">
        <v>90</v>
      </c>
      <c r="B227" s="102">
        <v>42887</v>
      </c>
      <c r="C227" s="102"/>
      <c r="D227" s="144" t="s">
        <v>353</v>
      </c>
      <c r="E227" s="104" t="s">
        <v>580</v>
      </c>
      <c r="F227" s="105">
        <v>130</v>
      </c>
      <c r="G227" s="104"/>
      <c r="H227" s="104">
        <v>144.25</v>
      </c>
      <c r="I227" s="122">
        <v>170</v>
      </c>
      <c r="J227" s="123" t="s">
        <v>685</v>
      </c>
      <c r="K227" s="124">
        <f t="shared" si="71"/>
        <v>14.25</v>
      </c>
      <c r="L227" s="125">
        <f t="shared" si="72"/>
        <v>0.10961538461538461</v>
      </c>
      <c r="M227" s="126" t="s">
        <v>556</v>
      </c>
      <c r="N227" s="127">
        <v>43675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6">
        <v>91</v>
      </c>
      <c r="B228" s="102">
        <v>42901</v>
      </c>
      <c r="C228" s="102"/>
      <c r="D228" s="144" t="s">
        <v>686</v>
      </c>
      <c r="E228" s="104" t="s">
        <v>580</v>
      </c>
      <c r="F228" s="105">
        <v>214.5</v>
      </c>
      <c r="G228" s="104"/>
      <c r="H228" s="104">
        <v>262</v>
      </c>
      <c r="I228" s="122">
        <v>262</v>
      </c>
      <c r="J228" s="123" t="s">
        <v>687</v>
      </c>
      <c r="K228" s="124">
        <f t="shared" si="71"/>
        <v>47.5</v>
      </c>
      <c r="L228" s="125">
        <f t="shared" si="72"/>
        <v>0.22144522144522144</v>
      </c>
      <c r="M228" s="126" t="s">
        <v>556</v>
      </c>
      <c r="N228" s="127">
        <v>42977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8">
        <v>92</v>
      </c>
      <c r="B229" s="150">
        <v>42933</v>
      </c>
      <c r="C229" s="150"/>
      <c r="D229" s="151" t="s">
        <v>688</v>
      </c>
      <c r="E229" s="152" t="s">
        <v>580</v>
      </c>
      <c r="F229" s="153">
        <v>370</v>
      </c>
      <c r="G229" s="152"/>
      <c r="H229" s="152">
        <v>447.5</v>
      </c>
      <c r="I229" s="169">
        <v>450</v>
      </c>
      <c r="J229" s="209" t="s">
        <v>639</v>
      </c>
      <c r="K229" s="124">
        <f t="shared" si="71"/>
        <v>77.5</v>
      </c>
      <c r="L229" s="171">
        <f t="shared" si="72"/>
        <v>0.20945945945945946</v>
      </c>
      <c r="M229" s="172" t="s">
        <v>556</v>
      </c>
      <c r="N229" s="173">
        <v>43035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88">
        <v>93</v>
      </c>
      <c r="B230" s="150">
        <v>42943</v>
      </c>
      <c r="C230" s="150"/>
      <c r="D230" s="151" t="s">
        <v>164</v>
      </c>
      <c r="E230" s="152" t="s">
        <v>580</v>
      </c>
      <c r="F230" s="153">
        <v>657.5</v>
      </c>
      <c r="G230" s="152"/>
      <c r="H230" s="152">
        <v>825</v>
      </c>
      <c r="I230" s="169">
        <v>820</v>
      </c>
      <c r="J230" s="209" t="s">
        <v>639</v>
      </c>
      <c r="K230" s="124">
        <f t="shared" si="71"/>
        <v>167.5</v>
      </c>
      <c r="L230" s="171">
        <f t="shared" si="72"/>
        <v>0.25475285171102663</v>
      </c>
      <c r="M230" s="172" t="s">
        <v>556</v>
      </c>
      <c r="N230" s="173">
        <v>43090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6">
        <v>94</v>
      </c>
      <c r="B231" s="102">
        <v>42964</v>
      </c>
      <c r="C231" s="102"/>
      <c r="D231" s="103" t="s">
        <v>357</v>
      </c>
      <c r="E231" s="104" t="s">
        <v>580</v>
      </c>
      <c r="F231" s="105">
        <v>605</v>
      </c>
      <c r="G231" s="104"/>
      <c r="H231" s="104">
        <v>750</v>
      </c>
      <c r="I231" s="122">
        <v>750</v>
      </c>
      <c r="J231" s="123" t="s">
        <v>682</v>
      </c>
      <c r="K231" s="124">
        <f t="shared" si="71"/>
        <v>145</v>
      </c>
      <c r="L231" s="125">
        <f t="shared" si="72"/>
        <v>0.23966942148760331</v>
      </c>
      <c r="M231" s="126" t="s">
        <v>556</v>
      </c>
      <c r="N231" s="127">
        <v>43027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325">
        <v>95</v>
      </c>
      <c r="B232" s="145">
        <v>42979</v>
      </c>
      <c r="C232" s="145"/>
      <c r="D232" s="146" t="s">
        <v>475</v>
      </c>
      <c r="E232" s="147" t="s">
        <v>580</v>
      </c>
      <c r="F232" s="148">
        <v>255</v>
      </c>
      <c r="G232" s="149"/>
      <c r="H232" s="149">
        <v>217.25</v>
      </c>
      <c r="I232" s="149">
        <v>320</v>
      </c>
      <c r="J232" s="166" t="s">
        <v>689</v>
      </c>
      <c r="K232" s="130">
        <f t="shared" si="71"/>
        <v>-37.75</v>
      </c>
      <c r="L232" s="167">
        <f t="shared" si="72"/>
        <v>-0.14803921568627451</v>
      </c>
      <c r="M232" s="132" t="s">
        <v>620</v>
      </c>
      <c r="N232" s="168">
        <v>43661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6">
        <v>96</v>
      </c>
      <c r="B233" s="102">
        <v>42997</v>
      </c>
      <c r="C233" s="102"/>
      <c r="D233" s="103" t="s">
        <v>690</v>
      </c>
      <c r="E233" s="104" t="s">
        <v>580</v>
      </c>
      <c r="F233" s="105">
        <v>215</v>
      </c>
      <c r="G233" s="104"/>
      <c r="H233" s="104">
        <v>258</v>
      </c>
      <c r="I233" s="122">
        <v>258</v>
      </c>
      <c r="J233" s="123" t="s">
        <v>639</v>
      </c>
      <c r="K233" s="124">
        <f t="shared" si="71"/>
        <v>43</v>
      </c>
      <c r="L233" s="125">
        <f t="shared" si="72"/>
        <v>0.2</v>
      </c>
      <c r="M233" s="126" t="s">
        <v>556</v>
      </c>
      <c r="N233" s="127">
        <v>43040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6">
        <v>97</v>
      </c>
      <c r="B234" s="102">
        <v>42997</v>
      </c>
      <c r="C234" s="102"/>
      <c r="D234" s="103" t="s">
        <v>690</v>
      </c>
      <c r="E234" s="104" t="s">
        <v>580</v>
      </c>
      <c r="F234" s="105">
        <v>215</v>
      </c>
      <c r="G234" s="104"/>
      <c r="H234" s="104">
        <v>258</v>
      </c>
      <c r="I234" s="122">
        <v>258</v>
      </c>
      <c r="J234" s="209" t="s">
        <v>639</v>
      </c>
      <c r="K234" s="124">
        <v>43</v>
      </c>
      <c r="L234" s="125">
        <v>0.2</v>
      </c>
      <c r="M234" s="126" t="s">
        <v>556</v>
      </c>
      <c r="N234" s="127">
        <v>43040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9">
        <v>98</v>
      </c>
      <c r="B235" s="190">
        <v>42998</v>
      </c>
      <c r="C235" s="190"/>
      <c r="D235" s="332" t="s">
        <v>780</v>
      </c>
      <c r="E235" s="191" t="s">
        <v>580</v>
      </c>
      <c r="F235" s="192">
        <v>75</v>
      </c>
      <c r="G235" s="191"/>
      <c r="H235" s="191">
        <v>90</v>
      </c>
      <c r="I235" s="210">
        <v>90</v>
      </c>
      <c r="J235" s="123" t="s">
        <v>691</v>
      </c>
      <c r="K235" s="124">
        <f t="shared" ref="K235:K240" si="73">H235-F235</f>
        <v>15</v>
      </c>
      <c r="L235" s="125">
        <f t="shared" ref="L235:L240" si="74">K235/F235</f>
        <v>0.2</v>
      </c>
      <c r="M235" s="126" t="s">
        <v>556</v>
      </c>
      <c r="N235" s="127">
        <v>43019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8">
        <v>99</v>
      </c>
      <c r="B236" s="150">
        <v>43011</v>
      </c>
      <c r="C236" s="150"/>
      <c r="D236" s="151" t="s">
        <v>692</v>
      </c>
      <c r="E236" s="152" t="s">
        <v>580</v>
      </c>
      <c r="F236" s="153">
        <v>315</v>
      </c>
      <c r="G236" s="152"/>
      <c r="H236" s="152">
        <v>392</v>
      </c>
      <c r="I236" s="169">
        <v>384</v>
      </c>
      <c r="J236" s="209" t="s">
        <v>693</v>
      </c>
      <c r="K236" s="124">
        <f t="shared" si="73"/>
        <v>77</v>
      </c>
      <c r="L236" s="171">
        <f t="shared" si="74"/>
        <v>0.24444444444444444</v>
      </c>
      <c r="M236" s="172" t="s">
        <v>556</v>
      </c>
      <c r="N236" s="173">
        <v>43017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8">
        <v>100</v>
      </c>
      <c r="B237" s="150">
        <v>43013</v>
      </c>
      <c r="C237" s="150"/>
      <c r="D237" s="151" t="s">
        <v>694</v>
      </c>
      <c r="E237" s="152" t="s">
        <v>580</v>
      </c>
      <c r="F237" s="153">
        <v>145</v>
      </c>
      <c r="G237" s="152"/>
      <c r="H237" s="152">
        <v>179</v>
      </c>
      <c r="I237" s="169">
        <v>180</v>
      </c>
      <c r="J237" s="209" t="s">
        <v>570</v>
      </c>
      <c r="K237" s="124">
        <f t="shared" si="73"/>
        <v>34</v>
      </c>
      <c r="L237" s="171">
        <f t="shared" si="74"/>
        <v>0.23448275862068965</v>
      </c>
      <c r="M237" s="172" t="s">
        <v>556</v>
      </c>
      <c r="N237" s="173">
        <v>43025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8">
        <v>101</v>
      </c>
      <c r="B238" s="150">
        <v>43014</v>
      </c>
      <c r="C238" s="150"/>
      <c r="D238" s="151" t="s">
        <v>330</v>
      </c>
      <c r="E238" s="152" t="s">
        <v>580</v>
      </c>
      <c r="F238" s="153">
        <v>256</v>
      </c>
      <c r="G238" s="152"/>
      <c r="H238" s="152">
        <v>323</v>
      </c>
      <c r="I238" s="169">
        <v>320</v>
      </c>
      <c r="J238" s="209" t="s">
        <v>639</v>
      </c>
      <c r="K238" s="124">
        <f t="shared" si="73"/>
        <v>67</v>
      </c>
      <c r="L238" s="171">
        <f t="shared" si="74"/>
        <v>0.26171875</v>
      </c>
      <c r="M238" s="172" t="s">
        <v>556</v>
      </c>
      <c r="N238" s="173">
        <v>43067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88">
        <v>102</v>
      </c>
      <c r="B239" s="150">
        <v>43017</v>
      </c>
      <c r="C239" s="150"/>
      <c r="D239" s="151" t="s">
        <v>350</v>
      </c>
      <c r="E239" s="152" t="s">
        <v>580</v>
      </c>
      <c r="F239" s="153">
        <v>137.5</v>
      </c>
      <c r="G239" s="152"/>
      <c r="H239" s="152">
        <v>184</v>
      </c>
      <c r="I239" s="169">
        <v>183</v>
      </c>
      <c r="J239" s="170" t="s">
        <v>695</v>
      </c>
      <c r="K239" s="124">
        <f t="shared" si="73"/>
        <v>46.5</v>
      </c>
      <c r="L239" s="171">
        <f t="shared" si="74"/>
        <v>0.33818181818181819</v>
      </c>
      <c r="M239" s="172" t="s">
        <v>556</v>
      </c>
      <c r="N239" s="173">
        <v>43108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88">
        <v>103</v>
      </c>
      <c r="B240" s="150">
        <v>43018</v>
      </c>
      <c r="C240" s="150"/>
      <c r="D240" s="151" t="s">
        <v>696</v>
      </c>
      <c r="E240" s="152" t="s">
        <v>580</v>
      </c>
      <c r="F240" s="153">
        <v>125.5</v>
      </c>
      <c r="G240" s="152"/>
      <c r="H240" s="152">
        <v>158</v>
      </c>
      <c r="I240" s="169">
        <v>155</v>
      </c>
      <c r="J240" s="170" t="s">
        <v>697</v>
      </c>
      <c r="K240" s="124">
        <f t="shared" si="73"/>
        <v>32.5</v>
      </c>
      <c r="L240" s="171">
        <f t="shared" si="74"/>
        <v>0.25896414342629481</v>
      </c>
      <c r="M240" s="172" t="s">
        <v>556</v>
      </c>
      <c r="N240" s="173">
        <v>43067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88">
        <v>104</v>
      </c>
      <c r="B241" s="150">
        <v>43018</v>
      </c>
      <c r="C241" s="150"/>
      <c r="D241" s="151" t="s">
        <v>727</v>
      </c>
      <c r="E241" s="152" t="s">
        <v>580</v>
      </c>
      <c r="F241" s="153">
        <v>895</v>
      </c>
      <c r="G241" s="152"/>
      <c r="H241" s="152">
        <v>1122.5</v>
      </c>
      <c r="I241" s="169">
        <v>1078</v>
      </c>
      <c r="J241" s="170" t="s">
        <v>728</v>
      </c>
      <c r="K241" s="124">
        <v>227.5</v>
      </c>
      <c r="L241" s="171">
        <v>0.25418994413407803</v>
      </c>
      <c r="M241" s="172" t="s">
        <v>556</v>
      </c>
      <c r="N241" s="173">
        <v>43117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88">
        <v>105</v>
      </c>
      <c r="B242" s="150">
        <v>43020</v>
      </c>
      <c r="C242" s="150"/>
      <c r="D242" s="151" t="s">
        <v>338</v>
      </c>
      <c r="E242" s="152" t="s">
        <v>580</v>
      </c>
      <c r="F242" s="153">
        <v>525</v>
      </c>
      <c r="G242" s="152"/>
      <c r="H242" s="152">
        <v>629</v>
      </c>
      <c r="I242" s="169">
        <v>629</v>
      </c>
      <c r="J242" s="209" t="s">
        <v>639</v>
      </c>
      <c r="K242" s="124">
        <v>104</v>
      </c>
      <c r="L242" s="171">
        <v>0.19809523809523799</v>
      </c>
      <c r="M242" s="172" t="s">
        <v>556</v>
      </c>
      <c r="N242" s="173">
        <v>43119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8">
        <v>106</v>
      </c>
      <c r="B243" s="150">
        <v>43046</v>
      </c>
      <c r="C243" s="150"/>
      <c r="D243" s="151" t="s">
        <v>379</v>
      </c>
      <c r="E243" s="152" t="s">
        <v>580</v>
      </c>
      <c r="F243" s="153">
        <v>740</v>
      </c>
      <c r="G243" s="152"/>
      <c r="H243" s="152">
        <v>892.5</v>
      </c>
      <c r="I243" s="169">
        <v>900</v>
      </c>
      <c r="J243" s="170" t="s">
        <v>698</v>
      </c>
      <c r="K243" s="124">
        <f>H243-F243</f>
        <v>152.5</v>
      </c>
      <c r="L243" s="171">
        <f>K243/F243</f>
        <v>0.20608108108108109</v>
      </c>
      <c r="M243" s="172" t="s">
        <v>556</v>
      </c>
      <c r="N243" s="173">
        <v>43052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6">
        <v>107</v>
      </c>
      <c r="B244" s="102">
        <v>43073</v>
      </c>
      <c r="C244" s="102"/>
      <c r="D244" s="103" t="s">
        <v>699</v>
      </c>
      <c r="E244" s="104" t="s">
        <v>580</v>
      </c>
      <c r="F244" s="105">
        <v>118.5</v>
      </c>
      <c r="G244" s="104"/>
      <c r="H244" s="104">
        <v>143.5</v>
      </c>
      <c r="I244" s="122">
        <v>145</v>
      </c>
      <c r="J244" s="137" t="s">
        <v>700</v>
      </c>
      <c r="K244" s="124">
        <f>H244-F244</f>
        <v>25</v>
      </c>
      <c r="L244" s="125">
        <f>K244/F244</f>
        <v>0.2109704641350211</v>
      </c>
      <c r="M244" s="126" t="s">
        <v>556</v>
      </c>
      <c r="N244" s="127">
        <v>43097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87">
        <v>108</v>
      </c>
      <c r="B245" s="106">
        <v>43090</v>
      </c>
      <c r="C245" s="106"/>
      <c r="D245" s="154" t="s">
        <v>420</v>
      </c>
      <c r="E245" s="108" t="s">
        <v>580</v>
      </c>
      <c r="F245" s="109">
        <v>715</v>
      </c>
      <c r="G245" s="109"/>
      <c r="H245" s="110">
        <v>500</v>
      </c>
      <c r="I245" s="128">
        <v>872</v>
      </c>
      <c r="J245" s="134" t="s">
        <v>701</v>
      </c>
      <c r="K245" s="130">
        <f>H245-F245</f>
        <v>-215</v>
      </c>
      <c r="L245" s="131">
        <f>K245/F245</f>
        <v>-0.30069930069930068</v>
      </c>
      <c r="M245" s="132" t="s">
        <v>620</v>
      </c>
      <c r="N245" s="133">
        <v>43670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86">
        <v>109</v>
      </c>
      <c r="B246" s="102">
        <v>43098</v>
      </c>
      <c r="C246" s="102"/>
      <c r="D246" s="103" t="s">
        <v>692</v>
      </c>
      <c r="E246" s="104" t="s">
        <v>580</v>
      </c>
      <c r="F246" s="105">
        <v>435</v>
      </c>
      <c r="G246" s="104"/>
      <c r="H246" s="104">
        <v>542.5</v>
      </c>
      <c r="I246" s="122">
        <v>539</v>
      </c>
      <c r="J246" s="137" t="s">
        <v>639</v>
      </c>
      <c r="K246" s="124">
        <v>107.5</v>
      </c>
      <c r="L246" s="125">
        <v>0.247126436781609</v>
      </c>
      <c r="M246" s="126" t="s">
        <v>556</v>
      </c>
      <c r="N246" s="127">
        <v>43206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86">
        <v>110</v>
      </c>
      <c r="B247" s="102">
        <v>43098</v>
      </c>
      <c r="C247" s="102"/>
      <c r="D247" s="103" t="s">
        <v>530</v>
      </c>
      <c r="E247" s="104" t="s">
        <v>580</v>
      </c>
      <c r="F247" s="105">
        <v>885</v>
      </c>
      <c r="G247" s="104"/>
      <c r="H247" s="104">
        <v>1090</v>
      </c>
      <c r="I247" s="122">
        <v>1084</v>
      </c>
      <c r="J247" s="137" t="s">
        <v>639</v>
      </c>
      <c r="K247" s="124">
        <v>205</v>
      </c>
      <c r="L247" s="125">
        <v>0.23163841807909599</v>
      </c>
      <c r="M247" s="126" t="s">
        <v>556</v>
      </c>
      <c r="N247" s="127">
        <v>43213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326">
        <v>111</v>
      </c>
      <c r="B248" s="317">
        <v>43192</v>
      </c>
      <c r="C248" s="317"/>
      <c r="D248" s="112" t="s">
        <v>709</v>
      </c>
      <c r="E248" s="318" t="s">
        <v>580</v>
      </c>
      <c r="F248" s="319">
        <v>478.5</v>
      </c>
      <c r="G248" s="318"/>
      <c r="H248" s="318">
        <v>442</v>
      </c>
      <c r="I248" s="320">
        <v>613</v>
      </c>
      <c r="J248" s="341" t="s">
        <v>797</v>
      </c>
      <c r="K248" s="130">
        <f>H248-F248</f>
        <v>-36.5</v>
      </c>
      <c r="L248" s="131">
        <f>K248/F248</f>
        <v>-7.6280041797283177E-2</v>
      </c>
      <c r="M248" s="132" t="s">
        <v>620</v>
      </c>
      <c r="N248" s="133">
        <v>43762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87">
        <v>112</v>
      </c>
      <c r="B249" s="106">
        <v>43194</v>
      </c>
      <c r="C249" s="106"/>
      <c r="D249" s="331" t="s">
        <v>779</v>
      </c>
      <c r="E249" s="108" t="s">
        <v>580</v>
      </c>
      <c r="F249" s="109">
        <f>141.5-7.3</f>
        <v>134.19999999999999</v>
      </c>
      <c r="G249" s="109"/>
      <c r="H249" s="110">
        <v>77</v>
      </c>
      <c r="I249" s="128">
        <v>180</v>
      </c>
      <c r="J249" s="341" t="s">
        <v>796</v>
      </c>
      <c r="K249" s="130">
        <f>H249-F249</f>
        <v>-57.199999999999989</v>
      </c>
      <c r="L249" s="131">
        <f>K249/F249</f>
        <v>-0.42622950819672129</v>
      </c>
      <c r="M249" s="132" t="s">
        <v>620</v>
      </c>
      <c r="N249" s="133">
        <v>43522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87">
        <v>113</v>
      </c>
      <c r="B250" s="106">
        <v>43209</v>
      </c>
      <c r="C250" s="106"/>
      <c r="D250" s="107" t="s">
        <v>702</v>
      </c>
      <c r="E250" s="108" t="s">
        <v>580</v>
      </c>
      <c r="F250" s="109">
        <v>430</v>
      </c>
      <c r="G250" s="109"/>
      <c r="H250" s="110">
        <v>220</v>
      </c>
      <c r="I250" s="128">
        <v>537</v>
      </c>
      <c r="J250" s="134" t="s">
        <v>703</v>
      </c>
      <c r="K250" s="130">
        <f>H250-F250</f>
        <v>-210</v>
      </c>
      <c r="L250" s="131">
        <f>K250/F250</f>
        <v>-0.48837209302325579</v>
      </c>
      <c r="M250" s="132" t="s">
        <v>620</v>
      </c>
      <c r="N250" s="133">
        <v>43252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89">
        <v>114</v>
      </c>
      <c r="B251" s="190">
        <v>43220</v>
      </c>
      <c r="C251" s="190"/>
      <c r="D251" s="151" t="s">
        <v>380</v>
      </c>
      <c r="E251" s="191" t="s">
        <v>580</v>
      </c>
      <c r="F251" s="191">
        <v>153.5</v>
      </c>
      <c r="G251" s="191"/>
      <c r="H251" s="191">
        <v>196</v>
      </c>
      <c r="I251" s="210">
        <v>196</v>
      </c>
      <c r="J251" s="137" t="s">
        <v>812</v>
      </c>
      <c r="K251" s="124">
        <f>H251-F251</f>
        <v>42.5</v>
      </c>
      <c r="L251" s="125">
        <f>K251/F251</f>
        <v>0.27687296416938112</v>
      </c>
      <c r="M251" s="126" t="s">
        <v>556</v>
      </c>
      <c r="N251" s="322">
        <v>43605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7">
        <v>115</v>
      </c>
      <c r="B252" s="106">
        <v>43306</v>
      </c>
      <c r="C252" s="106"/>
      <c r="D252" s="107" t="s">
        <v>725</v>
      </c>
      <c r="E252" s="108" t="s">
        <v>580</v>
      </c>
      <c r="F252" s="109">
        <v>27.5</v>
      </c>
      <c r="G252" s="109"/>
      <c r="H252" s="110">
        <v>13.1</v>
      </c>
      <c r="I252" s="128">
        <v>60</v>
      </c>
      <c r="J252" s="134" t="s">
        <v>729</v>
      </c>
      <c r="K252" s="130">
        <v>-14.4</v>
      </c>
      <c r="L252" s="131">
        <v>-0.52363636363636401</v>
      </c>
      <c r="M252" s="132" t="s">
        <v>620</v>
      </c>
      <c r="N252" s="133">
        <v>43138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326">
        <v>116</v>
      </c>
      <c r="B253" s="317">
        <v>43318</v>
      </c>
      <c r="C253" s="317"/>
      <c r="D253" s="112" t="s">
        <v>704</v>
      </c>
      <c r="E253" s="318" t="s">
        <v>580</v>
      </c>
      <c r="F253" s="318">
        <v>148.5</v>
      </c>
      <c r="G253" s="318"/>
      <c r="H253" s="318">
        <v>102</v>
      </c>
      <c r="I253" s="320">
        <v>182</v>
      </c>
      <c r="J253" s="134" t="s">
        <v>811</v>
      </c>
      <c r="K253" s="130">
        <f>H253-F253</f>
        <v>-46.5</v>
      </c>
      <c r="L253" s="131">
        <f>K253/F253</f>
        <v>-0.31313131313131315</v>
      </c>
      <c r="M253" s="132" t="s">
        <v>620</v>
      </c>
      <c r="N253" s="133">
        <v>43661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86">
        <v>117</v>
      </c>
      <c r="B254" s="102">
        <v>43335</v>
      </c>
      <c r="C254" s="102"/>
      <c r="D254" s="103" t="s">
        <v>730</v>
      </c>
      <c r="E254" s="104" t="s">
        <v>580</v>
      </c>
      <c r="F254" s="152">
        <v>285</v>
      </c>
      <c r="G254" s="104"/>
      <c r="H254" s="104">
        <v>355</v>
      </c>
      <c r="I254" s="122">
        <v>364</v>
      </c>
      <c r="J254" s="137" t="s">
        <v>731</v>
      </c>
      <c r="K254" s="124">
        <v>70</v>
      </c>
      <c r="L254" s="125">
        <v>0.24561403508771901</v>
      </c>
      <c r="M254" s="126" t="s">
        <v>556</v>
      </c>
      <c r="N254" s="127">
        <v>43455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86">
        <v>118</v>
      </c>
      <c r="B255" s="102">
        <v>43341</v>
      </c>
      <c r="C255" s="102"/>
      <c r="D255" s="103" t="s">
        <v>370</v>
      </c>
      <c r="E255" s="104" t="s">
        <v>580</v>
      </c>
      <c r="F255" s="152">
        <v>525</v>
      </c>
      <c r="G255" s="104"/>
      <c r="H255" s="104">
        <v>585</v>
      </c>
      <c r="I255" s="122">
        <v>635</v>
      </c>
      <c r="J255" s="137" t="s">
        <v>705</v>
      </c>
      <c r="K255" s="124">
        <f t="shared" ref="K255:K267" si="75">H255-F255</f>
        <v>60</v>
      </c>
      <c r="L255" s="125">
        <f t="shared" ref="L255:L267" si="76">K255/F255</f>
        <v>0.11428571428571428</v>
      </c>
      <c r="M255" s="126" t="s">
        <v>556</v>
      </c>
      <c r="N255" s="127">
        <v>43662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86">
        <v>119</v>
      </c>
      <c r="B256" s="102">
        <v>43395</v>
      </c>
      <c r="C256" s="102"/>
      <c r="D256" s="103" t="s">
        <v>357</v>
      </c>
      <c r="E256" s="104" t="s">
        <v>580</v>
      </c>
      <c r="F256" s="152">
        <v>475</v>
      </c>
      <c r="G256" s="104"/>
      <c r="H256" s="104">
        <v>574</v>
      </c>
      <c r="I256" s="122">
        <v>570</v>
      </c>
      <c r="J256" s="137" t="s">
        <v>639</v>
      </c>
      <c r="K256" s="124">
        <f t="shared" si="75"/>
        <v>99</v>
      </c>
      <c r="L256" s="125">
        <f t="shared" si="76"/>
        <v>0.20842105263157895</v>
      </c>
      <c r="M256" s="126" t="s">
        <v>556</v>
      </c>
      <c r="N256" s="127">
        <v>43403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88">
        <v>120</v>
      </c>
      <c r="B257" s="150">
        <v>43397</v>
      </c>
      <c r="C257" s="150"/>
      <c r="D257" s="356" t="s">
        <v>377</v>
      </c>
      <c r="E257" s="152" t="s">
        <v>580</v>
      </c>
      <c r="F257" s="152">
        <v>707.5</v>
      </c>
      <c r="G257" s="152"/>
      <c r="H257" s="152">
        <v>872</v>
      </c>
      <c r="I257" s="169">
        <v>872</v>
      </c>
      <c r="J257" s="170" t="s">
        <v>639</v>
      </c>
      <c r="K257" s="124">
        <f t="shared" si="75"/>
        <v>164.5</v>
      </c>
      <c r="L257" s="171">
        <f t="shared" si="76"/>
        <v>0.23250883392226149</v>
      </c>
      <c r="M257" s="172" t="s">
        <v>556</v>
      </c>
      <c r="N257" s="173">
        <v>43482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88">
        <v>121</v>
      </c>
      <c r="B258" s="150">
        <v>43398</v>
      </c>
      <c r="C258" s="150"/>
      <c r="D258" s="356" t="s">
        <v>339</v>
      </c>
      <c r="E258" s="152" t="s">
        <v>580</v>
      </c>
      <c r="F258" s="152">
        <v>162</v>
      </c>
      <c r="G258" s="152"/>
      <c r="H258" s="152">
        <v>204</v>
      </c>
      <c r="I258" s="169">
        <v>209</v>
      </c>
      <c r="J258" s="170" t="s">
        <v>810</v>
      </c>
      <c r="K258" s="124">
        <f t="shared" si="75"/>
        <v>42</v>
      </c>
      <c r="L258" s="171">
        <f t="shared" si="76"/>
        <v>0.25925925925925924</v>
      </c>
      <c r="M258" s="172" t="s">
        <v>556</v>
      </c>
      <c r="N258" s="173">
        <v>43539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89">
        <v>122</v>
      </c>
      <c r="B259" s="190">
        <v>43399</v>
      </c>
      <c r="C259" s="190"/>
      <c r="D259" s="151" t="s">
        <v>465</v>
      </c>
      <c r="E259" s="191" t="s">
        <v>580</v>
      </c>
      <c r="F259" s="191">
        <v>240</v>
      </c>
      <c r="G259" s="191"/>
      <c r="H259" s="191">
        <v>297</v>
      </c>
      <c r="I259" s="210">
        <v>297</v>
      </c>
      <c r="J259" s="170" t="s">
        <v>639</v>
      </c>
      <c r="K259" s="211">
        <f t="shared" si="75"/>
        <v>57</v>
      </c>
      <c r="L259" s="212">
        <f t="shared" si="76"/>
        <v>0.23749999999999999</v>
      </c>
      <c r="M259" s="213" t="s">
        <v>556</v>
      </c>
      <c r="N259" s="214">
        <v>43417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86">
        <v>123</v>
      </c>
      <c r="B260" s="102">
        <v>43439</v>
      </c>
      <c r="C260" s="102"/>
      <c r="D260" s="144" t="s">
        <v>706</v>
      </c>
      <c r="E260" s="104" t="s">
        <v>580</v>
      </c>
      <c r="F260" s="104">
        <v>202.5</v>
      </c>
      <c r="G260" s="104"/>
      <c r="H260" s="104">
        <v>255</v>
      </c>
      <c r="I260" s="122">
        <v>252</v>
      </c>
      <c r="J260" s="137" t="s">
        <v>639</v>
      </c>
      <c r="K260" s="124">
        <f t="shared" si="75"/>
        <v>52.5</v>
      </c>
      <c r="L260" s="125">
        <f t="shared" si="76"/>
        <v>0.25925925925925924</v>
      </c>
      <c r="M260" s="126" t="s">
        <v>556</v>
      </c>
      <c r="N260" s="127">
        <v>43542</v>
      </c>
      <c r="O260" s="54"/>
      <c r="P260" s="13"/>
      <c r="Q260" s="13"/>
      <c r="R260" s="90" t="s">
        <v>708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89">
        <v>124</v>
      </c>
      <c r="B261" s="190">
        <v>43465</v>
      </c>
      <c r="C261" s="102"/>
      <c r="D261" s="356" t="s">
        <v>402</v>
      </c>
      <c r="E261" s="191" t="s">
        <v>580</v>
      </c>
      <c r="F261" s="191">
        <v>710</v>
      </c>
      <c r="G261" s="191"/>
      <c r="H261" s="191">
        <v>866</v>
      </c>
      <c r="I261" s="210">
        <v>866</v>
      </c>
      <c r="J261" s="170" t="s">
        <v>639</v>
      </c>
      <c r="K261" s="124">
        <f t="shared" si="75"/>
        <v>156</v>
      </c>
      <c r="L261" s="125">
        <f t="shared" si="76"/>
        <v>0.21971830985915494</v>
      </c>
      <c r="M261" s="126" t="s">
        <v>556</v>
      </c>
      <c r="N261" s="322">
        <v>43553</v>
      </c>
      <c r="O261" s="54"/>
      <c r="P261" s="13"/>
      <c r="Q261" s="13"/>
      <c r="R261" s="14" t="s">
        <v>708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89">
        <v>125</v>
      </c>
      <c r="B262" s="190">
        <v>43522</v>
      </c>
      <c r="C262" s="190"/>
      <c r="D262" s="356" t="s">
        <v>139</v>
      </c>
      <c r="E262" s="191" t="s">
        <v>580</v>
      </c>
      <c r="F262" s="191">
        <v>337.25</v>
      </c>
      <c r="G262" s="191"/>
      <c r="H262" s="191">
        <v>398.5</v>
      </c>
      <c r="I262" s="210">
        <v>411</v>
      </c>
      <c r="J262" s="137" t="s">
        <v>809</v>
      </c>
      <c r="K262" s="124">
        <f t="shared" si="75"/>
        <v>61.25</v>
      </c>
      <c r="L262" s="125">
        <f t="shared" si="76"/>
        <v>0.1816160118606375</v>
      </c>
      <c r="M262" s="126" t="s">
        <v>556</v>
      </c>
      <c r="N262" s="322">
        <v>43760</v>
      </c>
      <c r="O262" s="54"/>
      <c r="P262" s="13"/>
      <c r="Q262" s="13"/>
      <c r="R262" s="90" t="s">
        <v>708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327">
        <v>126</v>
      </c>
      <c r="B263" s="155">
        <v>43559</v>
      </c>
      <c r="C263" s="155"/>
      <c r="D263" s="156" t="s">
        <v>394</v>
      </c>
      <c r="E263" s="157" t="s">
        <v>580</v>
      </c>
      <c r="F263" s="157">
        <v>130</v>
      </c>
      <c r="G263" s="157"/>
      <c r="H263" s="157">
        <v>65</v>
      </c>
      <c r="I263" s="174">
        <v>158</v>
      </c>
      <c r="J263" s="134" t="s">
        <v>707</v>
      </c>
      <c r="K263" s="130">
        <f t="shared" si="75"/>
        <v>-65</v>
      </c>
      <c r="L263" s="131">
        <f t="shared" si="76"/>
        <v>-0.5</v>
      </c>
      <c r="M263" s="132" t="s">
        <v>620</v>
      </c>
      <c r="N263" s="133">
        <v>43726</v>
      </c>
      <c r="O263" s="54"/>
      <c r="P263" s="13"/>
      <c r="Q263" s="13"/>
      <c r="R263" s="14" t="s">
        <v>710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328">
        <v>127</v>
      </c>
      <c r="B264" s="175">
        <v>43017</v>
      </c>
      <c r="C264" s="175"/>
      <c r="D264" s="176" t="s">
        <v>166</v>
      </c>
      <c r="E264" s="177" t="s">
        <v>580</v>
      </c>
      <c r="F264" s="178">
        <v>141.5</v>
      </c>
      <c r="G264" s="179"/>
      <c r="H264" s="179">
        <v>183.5</v>
      </c>
      <c r="I264" s="179">
        <v>210</v>
      </c>
      <c r="J264" s="200" t="s">
        <v>801</v>
      </c>
      <c r="K264" s="201">
        <f t="shared" si="75"/>
        <v>42</v>
      </c>
      <c r="L264" s="202">
        <f t="shared" si="76"/>
        <v>0.29681978798586572</v>
      </c>
      <c r="M264" s="178" t="s">
        <v>556</v>
      </c>
      <c r="N264" s="203">
        <v>43042</v>
      </c>
      <c r="O264" s="54"/>
      <c r="P264" s="13"/>
      <c r="Q264" s="13"/>
      <c r="R264" s="90" t="s">
        <v>710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327">
        <v>128</v>
      </c>
      <c r="B265" s="155">
        <v>43074</v>
      </c>
      <c r="C265" s="155"/>
      <c r="D265" s="156" t="s">
        <v>295</v>
      </c>
      <c r="E265" s="157" t="s">
        <v>580</v>
      </c>
      <c r="F265" s="158">
        <v>172</v>
      </c>
      <c r="G265" s="157"/>
      <c r="H265" s="157">
        <v>155.25</v>
      </c>
      <c r="I265" s="174">
        <v>230</v>
      </c>
      <c r="J265" s="341" t="s">
        <v>794</v>
      </c>
      <c r="K265" s="130">
        <f t="shared" ref="K265" si="77">H265-F265</f>
        <v>-16.75</v>
      </c>
      <c r="L265" s="131">
        <f t="shared" ref="L265" si="78">K265/F265</f>
        <v>-9.7383720930232565E-2</v>
      </c>
      <c r="M265" s="132" t="s">
        <v>620</v>
      </c>
      <c r="N265" s="133">
        <v>43787</v>
      </c>
      <c r="O265" s="54"/>
      <c r="P265" s="13"/>
      <c r="Q265" s="13"/>
      <c r="R265" s="14" t="s">
        <v>710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89">
        <v>129</v>
      </c>
      <c r="B266" s="190">
        <v>43398</v>
      </c>
      <c r="C266" s="190"/>
      <c r="D266" s="151" t="s">
        <v>103</v>
      </c>
      <c r="E266" s="191" t="s">
        <v>580</v>
      </c>
      <c r="F266" s="191">
        <v>698.5</v>
      </c>
      <c r="G266" s="191"/>
      <c r="H266" s="191">
        <v>890</v>
      </c>
      <c r="I266" s="210">
        <v>890</v>
      </c>
      <c r="J266" s="137" t="s">
        <v>848</v>
      </c>
      <c r="K266" s="124">
        <f t="shared" si="75"/>
        <v>191.5</v>
      </c>
      <c r="L266" s="125">
        <f t="shared" si="76"/>
        <v>0.27415891195418757</v>
      </c>
      <c r="M266" s="126" t="s">
        <v>556</v>
      </c>
      <c r="N266" s="322">
        <v>44328</v>
      </c>
      <c r="O266" s="54"/>
      <c r="P266" s="13"/>
      <c r="Q266" s="13"/>
      <c r="R266" s="14" t="s">
        <v>708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89">
        <v>130</v>
      </c>
      <c r="B267" s="190">
        <v>42877</v>
      </c>
      <c r="C267" s="190"/>
      <c r="D267" s="151" t="s">
        <v>369</v>
      </c>
      <c r="E267" s="191" t="s">
        <v>580</v>
      </c>
      <c r="F267" s="191">
        <v>127.6</v>
      </c>
      <c r="G267" s="191"/>
      <c r="H267" s="191">
        <v>138</v>
      </c>
      <c r="I267" s="210">
        <v>190</v>
      </c>
      <c r="J267" s="137" t="s">
        <v>798</v>
      </c>
      <c r="K267" s="124">
        <f t="shared" si="75"/>
        <v>10.400000000000006</v>
      </c>
      <c r="L267" s="125">
        <f t="shared" si="76"/>
        <v>8.1504702194357417E-2</v>
      </c>
      <c r="M267" s="126" t="s">
        <v>556</v>
      </c>
      <c r="N267" s="322">
        <v>43774</v>
      </c>
      <c r="O267" s="54"/>
      <c r="P267" s="13"/>
      <c r="Q267" s="13"/>
      <c r="R267" s="14" t="s">
        <v>710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89">
        <v>131</v>
      </c>
      <c r="B268" s="190">
        <v>43158</v>
      </c>
      <c r="C268" s="190"/>
      <c r="D268" s="151" t="s">
        <v>711</v>
      </c>
      <c r="E268" s="191" t="s">
        <v>580</v>
      </c>
      <c r="F268" s="191">
        <v>317</v>
      </c>
      <c r="G268" s="191"/>
      <c r="H268" s="191">
        <v>382.5</v>
      </c>
      <c r="I268" s="210">
        <v>398</v>
      </c>
      <c r="J268" s="137" t="s">
        <v>833</v>
      </c>
      <c r="K268" s="124">
        <f t="shared" ref="K268" si="79">H268-F268</f>
        <v>65.5</v>
      </c>
      <c r="L268" s="125">
        <f t="shared" ref="L268" si="80">K268/F268</f>
        <v>0.20662460567823343</v>
      </c>
      <c r="M268" s="126" t="s">
        <v>556</v>
      </c>
      <c r="N268" s="322">
        <v>44238</v>
      </c>
      <c r="O268" s="54"/>
      <c r="P268" s="13"/>
      <c r="Q268" s="13"/>
      <c r="R268" s="14" t="s">
        <v>710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327">
        <v>132</v>
      </c>
      <c r="B269" s="155">
        <v>43164</v>
      </c>
      <c r="C269" s="155"/>
      <c r="D269" s="156" t="s">
        <v>133</v>
      </c>
      <c r="E269" s="157" t="s">
        <v>580</v>
      </c>
      <c r="F269" s="158">
        <f>510-14.4</f>
        <v>495.6</v>
      </c>
      <c r="G269" s="157"/>
      <c r="H269" s="157">
        <v>350</v>
      </c>
      <c r="I269" s="174">
        <v>672</v>
      </c>
      <c r="J269" s="341" t="s">
        <v>803</v>
      </c>
      <c r="K269" s="130">
        <f t="shared" ref="K269" si="81">H269-F269</f>
        <v>-145.60000000000002</v>
      </c>
      <c r="L269" s="131">
        <f t="shared" ref="L269" si="82">K269/F269</f>
        <v>-0.29378531073446329</v>
      </c>
      <c r="M269" s="132" t="s">
        <v>620</v>
      </c>
      <c r="N269" s="133">
        <v>43887</v>
      </c>
      <c r="O269" s="54"/>
      <c r="P269" s="13"/>
      <c r="Q269" s="13"/>
      <c r="R269" s="14" t="s">
        <v>708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327">
        <v>133</v>
      </c>
      <c r="B270" s="155">
        <v>43237</v>
      </c>
      <c r="C270" s="155"/>
      <c r="D270" s="156" t="s">
        <v>459</v>
      </c>
      <c r="E270" s="157" t="s">
        <v>580</v>
      </c>
      <c r="F270" s="158">
        <v>230.3</v>
      </c>
      <c r="G270" s="157"/>
      <c r="H270" s="157">
        <v>102.5</v>
      </c>
      <c r="I270" s="174">
        <v>348</v>
      </c>
      <c r="J270" s="341" t="s">
        <v>805</v>
      </c>
      <c r="K270" s="130">
        <f t="shared" ref="K270:K271" si="83">H270-F270</f>
        <v>-127.80000000000001</v>
      </c>
      <c r="L270" s="131">
        <f t="shared" ref="L270:L271" si="84">K270/F270</f>
        <v>-0.55492835432045162</v>
      </c>
      <c r="M270" s="132" t="s">
        <v>620</v>
      </c>
      <c r="N270" s="133">
        <v>43896</v>
      </c>
      <c r="O270" s="54"/>
      <c r="P270" s="13"/>
      <c r="Q270" s="13"/>
      <c r="R270" s="314" t="s">
        <v>708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89">
        <v>134</v>
      </c>
      <c r="B271" s="190">
        <v>43258</v>
      </c>
      <c r="C271" s="190"/>
      <c r="D271" s="151" t="s">
        <v>426</v>
      </c>
      <c r="E271" s="191" t="s">
        <v>580</v>
      </c>
      <c r="F271" s="191">
        <f>342.5-5.1</f>
        <v>337.4</v>
      </c>
      <c r="G271" s="191"/>
      <c r="H271" s="191">
        <v>412.5</v>
      </c>
      <c r="I271" s="210">
        <v>439</v>
      </c>
      <c r="J271" s="137" t="s">
        <v>832</v>
      </c>
      <c r="K271" s="124">
        <f t="shared" si="83"/>
        <v>75.100000000000023</v>
      </c>
      <c r="L271" s="125">
        <f t="shared" si="84"/>
        <v>0.22258446947243635</v>
      </c>
      <c r="M271" s="126" t="s">
        <v>556</v>
      </c>
      <c r="N271" s="322">
        <v>44230</v>
      </c>
      <c r="O271" s="54"/>
      <c r="P271" s="13"/>
      <c r="Q271" s="13"/>
      <c r="R271" s="14" t="s">
        <v>710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97">
        <v>135</v>
      </c>
      <c r="B272" s="182">
        <v>43285</v>
      </c>
      <c r="C272" s="182"/>
      <c r="D272" s="185" t="s">
        <v>48</v>
      </c>
      <c r="E272" s="183" t="s">
        <v>580</v>
      </c>
      <c r="F272" s="181">
        <f>127.5-5.53</f>
        <v>121.97</v>
      </c>
      <c r="G272" s="183"/>
      <c r="H272" s="183"/>
      <c r="I272" s="204">
        <v>170</v>
      </c>
      <c r="J272" s="216" t="s">
        <v>558</v>
      </c>
      <c r="K272" s="206"/>
      <c r="L272" s="207"/>
      <c r="M272" s="205" t="s">
        <v>558</v>
      </c>
      <c r="N272" s="208"/>
      <c r="O272" s="54"/>
      <c r="P272" s="13"/>
      <c r="Q272" s="13"/>
      <c r="R272" s="14" t="s">
        <v>708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327">
        <v>136</v>
      </c>
      <c r="B273" s="155">
        <v>43294</v>
      </c>
      <c r="C273" s="155"/>
      <c r="D273" s="156" t="s">
        <v>239</v>
      </c>
      <c r="E273" s="157" t="s">
        <v>580</v>
      </c>
      <c r="F273" s="158">
        <v>46.5</v>
      </c>
      <c r="G273" s="157"/>
      <c r="H273" s="157">
        <v>17</v>
      </c>
      <c r="I273" s="174">
        <v>59</v>
      </c>
      <c r="J273" s="341" t="s">
        <v>802</v>
      </c>
      <c r="K273" s="130">
        <f t="shared" ref="K273" si="85">H273-F273</f>
        <v>-29.5</v>
      </c>
      <c r="L273" s="131">
        <f t="shared" ref="L273" si="86">K273/F273</f>
        <v>-0.63440860215053763</v>
      </c>
      <c r="M273" s="132" t="s">
        <v>620</v>
      </c>
      <c r="N273" s="133">
        <v>43887</v>
      </c>
      <c r="O273" s="54"/>
      <c r="P273" s="13"/>
      <c r="Q273" s="13"/>
      <c r="R273" s="14" t="s">
        <v>708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329">
        <v>137</v>
      </c>
      <c r="B274" s="180">
        <v>43396</v>
      </c>
      <c r="C274" s="180"/>
      <c r="D274" s="185" t="s">
        <v>404</v>
      </c>
      <c r="E274" s="183" t="s">
        <v>580</v>
      </c>
      <c r="F274" s="184">
        <v>156.5</v>
      </c>
      <c r="G274" s="183"/>
      <c r="H274" s="183"/>
      <c r="I274" s="204">
        <v>191</v>
      </c>
      <c r="J274" s="216" t="s">
        <v>558</v>
      </c>
      <c r="K274" s="206"/>
      <c r="L274" s="207"/>
      <c r="M274" s="205" t="s">
        <v>558</v>
      </c>
      <c r="N274" s="208"/>
      <c r="O274" s="54"/>
      <c r="P274" s="13"/>
      <c r="Q274" s="13"/>
      <c r="R274" s="14" t="s">
        <v>708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89">
        <v>138</v>
      </c>
      <c r="B275" s="190">
        <v>43439</v>
      </c>
      <c r="C275" s="190"/>
      <c r="D275" s="151" t="s">
        <v>321</v>
      </c>
      <c r="E275" s="191" t="s">
        <v>580</v>
      </c>
      <c r="F275" s="191">
        <v>259.5</v>
      </c>
      <c r="G275" s="191"/>
      <c r="H275" s="191">
        <v>320</v>
      </c>
      <c r="I275" s="210">
        <v>320</v>
      </c>
      <c r="J275" s="137" t="s">
        <v>639</v>
      </c>
      <c r="K275" s="124">
        <f t="shared" ref="K275" si="87">H275-F275</f>
        <v>60.5</v>
      </c>
      <c r="L275" s="125">
        <f t="shared" ref="L275" si="88">K275/F275</f>
        <v>0.23314065510597304</v>
      </c>
      <c r="M275" s="126" t="s">
        <v>556</v>
      </c>
      <c r="N275" s="322">
        <v>44323</v>
      </c>
      <c r="O275" s="54"/>
      <c r="P275" s="13"/>
      <c r="Q275" s="13"/>
      <c r="R275" s="14" t="s">
        <v>708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327">
        <v>139</v>
      </c>
      <c r="B276" s="155">
        <v>43439</v>
      </c>
      <c r="C276" s="155"/>
      <c r="D276" s="156" t="s">
        <v>732</v>
      </c>
      <c r="E276" s="157" t="s">
        <v>580</v>
      </c>
      <c r="F276" s="157">
        <v>715</v>
      </c>
      <c r="G276" s="157"/>
      <c r="H276" s="157">
        <v>445</v>
      </c>
      <c r="I276" s="174">
        <v>840</v>
      </c>
      <c r="J276" s="134" t="s">
        <v>782</v>
      </c>
      <c r="K276" s="130">
        <f t="shared" ref="K276:K279" si="89">H276-F276</f>
        <v>-270</v>
      </c>
      <c r="L276" s="131">
        <f t="shared" ref="L276:L279" si="90">K276/F276</f>
        <v>-0.3776223776223776</v>
      </c>
      <c r="M276" s="132" t="s">
        <v>620</v>
      </c>
      <c r="N276" s="133">
        <v>43800</v>
      </c>
      <c r="O276" s="54"/>
      <c r="P276" s="13"/>
      <c r="Q276" s="13"/>
      <c r="R276" s="14" t="s">
        <v>708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89">
        <v>140</v>
      </c>
      <c r="B277" s="190">
        <v>43469</v>
      </c>
      <c r="C277" s="190"/>
      <c r="D277" s="151" t="s">
        <v>143</v>
      </c>
      <c r="E277" s="191" t="s">
        <v>580</v>
      </c>
      <c r="F277" s="191">
        <v>875</v>
      </c>
      <c r="G277" s="191"/>
      <c r="H277" s="191">
        <v>1165</v>
      </c>
      <c r="I277" s="210">
        <v>1185</v>
      </c>
      <c r="J277" s="137" t="s">
        <v>807</v>
      </c>
      <c r="K277" s="124">
        <f t="shared" si="89"/>
        <v>290</v>
      </c>
      <c r="L277" s="125">
        <f t="shared" si="90"/>
        <v>0.33142857142857141</v>
      </c>
      <c r="M277" s="126" t="s">
        <v>556</v>
      </c>
      <c r="N277" s="322">
        <v>43847</v>
      </c>
      <c r="O277" s="54"/>
      <c r="P277" s="13"/>
      <c r="Q277" s="13"/>
      <c r="R277" s="314" t="s">
        <v>708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89">
        <v>141</v>
      </c>
      <c r="B278" s="190">
        <v>43559</v>
      </c>
      <c r="C278" s="190"/>
      <c r="D278" s="356" t="s">
        <v>336</v>
      </c>
      <c r="E278" s="191" t="s">
        <v>580</v>
      </c>
      <c r="F278" s="191">
        <f>387-14.63</f>
        <v>372.37</v>
      </c>
      <c r="G278" s="191"/>
      <c r="H278" s="191">
        <v>490</v>
      </c>
      <c r="I278" s="210">
        <v>490</v>
      </c>
      <c r="J278" s="137" t="s">
        <v>639</v>
      </c>
      <c r="K278" s="124">
        <f t="shared" si="89"/>
        <v>117.63</v>
      </c>
      <c r="L278" s="125">
        <f t="shared" si="90"/>
        <v>0.31589548030185027</v>
      </c>
      <c r="M278" s="126" t="s">
        <v>556</v>
      </c>
      <c r="N278" s="322">
        <v>43850</v>
      </c>
      <c r="O278" s="54"/>
      <c r="P278" s="13"/>
      <c r="Q278" s="13"/>
      <c r="R278" s="314" t="s">
        <v>708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327">
        <v>142</v>
      </c>
      <c r="B279" s="155">
        <v>43578</v>
      </c>
      <c r="C279" s="155"/>
      <c r="D279" s="156" t="s">
        <v>733</v>
      </c>
      <c r="E279" s="157" t="s">
        <v>557</v>
      </c>
      <c r="F279" s="157">
        <v>220</v>
      </c>
      <c r="G279" s="157"/>
      <c r="H279" s="157">
        <v>127.5</v>
      </c>
      <c r="I279" s="174">
        <v>284</v>
      </c>
      <c r="J279" s="341" t="s">
        <v>806</v>
      </c>
      <c r="K279" s="130">
        <f t="shared" si="89"/>
        <v>-92.5</v>
      </c>
      <c r="L279" s="131">
        <f t="shared" si="90"/>
        <v>-0.42045454545454547</v>
      </c>
      <c r="M279" s="132" t="s">
        <v>620</v>
      </c>
      <c r="N279" s="133">
        <v>43896</v>
      </c>
      <c r="O279" s="54"/>
      <c r="P279" s="13"/>
      <c r="Q279" s="13"/>
      <c r="R279" s="14" t="s">
        <v>708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89">
        <v>143</v>
      </c>
      <c r="B280" s="190">
        <v>43622</v>
      </c>
      <c r="C280" s="190"/>
      <c r="D280" s="356" t="s">
        <v>466</v>
      </c>
      <c r="E280" s="191" t="s">
        <v>557</v>
      </c>
      <c r="F280" s="191">
        <v>332.8</v>
      </c>
      <c r="G280" s="191"/>
      <c r="H280" s="191">
        <v>405</v>
      </c>
      <c r="I280" s="210">
        <v>419</v>
      </c>
      <c r="J280" s="137" t="s">
        <v>808</v>
      </c>
      <c r="K280" s="124">
        <f t="shared" ref="K280" si="91">H280-F280</f>
        <v>72.199999999999989</v>
      </c>
      <c r="L280" s="125">
        <f t="shared" ref="L280" si="92">K280/F280</f>
        <v>0.21694711538461534</v>
      </c>
      <c r="M280" s="126" t="s">
        <v>556</v>
      </c>
      <c r="N280" s="322">
        <v>43860</v>
      </c>
      <c r="O280" s="54"/>
      <c r="P280" s="13"/>
      <c r="Q280" s="13"/>
      <c r="R280" s="14" t="s">
        <v>710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40">
        <v>144</v>
      </c>
      <c r="B281" s="139">
        <v>43641</v>
      </c>
      <c r="C281" s="139"/>
      <c r="D281" s="140" t="s">
        <v>137</v>
      </c>
      <c r="E281" s="141" t="s">
        <v>580</v>
      </c>
      <c r="F281" s="142">
        <v>386</v>
      </c>
      <c r="G281" s="143"/>
      <c r="H281" s="143">
        <v>395</v>
      </c>
      <c r="I281" s="143">
        <v>452</v>
      </c>
      <c r="J281" s="161" t="s">
        <v>799</v>
      </c>
      <c r="K281" s="162">
        <f t="shared" ref="K281" si="93">H281-F281</f>
        <v>9</v>
      </c>
      <c r="L281" s="163">
        <f t="shared" ref="L281" si="94">K281/F281</f>
        <v>2.3316062176165803E-2</v>
      </c>
      <c r="M281" s="164" t="s">
        <v>665</v>
      </c>
      <c r="N281" s="165">
        <v>43868</v>
      </c>
      <c r="O281" s="13"/>
      <c r="P281" s="13"/>
      <c r="Q281" s="13"/>
      <c r="R281" s="14" t="s">
        <v>710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330">
        <v>145</v>
      </c>
      <c r="B282" s="180">
        <v>43707</v>
      </c>
      <c r="C282" s="180"/>
      <c r="D282" s="185" t="s">
        <v>255</v>
      </c>
      <c r="E282" s="183" t="s">
        <v>580</v>
      </c>
      <c r="F282" s="183" t="s">
        <v>712</v>
      </c>
      <c r="G282" s="183"/>
      <c r="H282" s="183"/>
      <c r="I282" s="204">
        <v>190</v>
      </c>
      <c r="J282" s="216" t="s">
        <v>558</v>
      </c>
      <c r="K282" s="206"/>
      <c r="L282" s="207"/>
      <c r="M282" s="321" t="s">
        <v>558</v>
      </c>
      <c r="N282" s="208"/>
      <c r="O282" s="13"/>
      <c r="P282" s="13"/>
      <c r="Q282" s="13"/>
      <c r="R282" s="314" t="s">
        <v>708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89">
        <v>146</v>
      </c>
      <c r="B283" s="190">
        <v>43731</v>
      </c>
      <c r="C283" s="190"/>
      <c r="D283" s="151" t="s">
        <v>418</v>
      </c>
      <c r="E283" s="191" t="s">
        <v>580</v>
      </c>
      <c r="F283" s="191">
        <v>235</v>
      </c>
      <c r="G283" s="191"/>
      <c r="H283" s="191">
        <v>295</v>
      </c>
      <c r="I283" s="210">
        <v>296</v>
      </c>
      <c r="J283" s="137" t="s">
        <v>787</v>
      </c>
      <c r="K283" s="124">
        <f t="shared" ref="K283" si="95">H283-F283</f>
        <v>60</v>
      </c>
      <c r="L283" s="125">
        <f t="shared" ref="L283" si="96">K283/F283</f>
        <v>0.25531914893617019</v>
      </c>
      <c r="M283" s="126" t="s">
        <v>556</v>
      </c>
      <c r="N283" s="322">
        <v>43844</v>
      </c>
      <c r="O283" s="54"/>
      <c r="P283" s="13"/>
      <c r="Q283" s="13"/>
      <c r="R283" s="14" t="s">
        <v>710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89">
        <v>147</v>
      </c>
      <c r="B284" s="190">
        <v>43752</v>
      </c>
      <c r="C284" s="190"/>
      <c r="D284" s="151" t="s">
        <v>778</v>
      </c>
      <c r="E284" s="191" t="s">
        <v>580</v>
      </c>
      <c r="F284" s="191">
        <v>277.5</v>
      </c>
      <c r="G284" s="191"/>
      <c r="H284" s="191">
        <v>333</v>
      </c>
      <c r="I284" s="210">
        <v>333</v>
      </c>
      <c r="J284" s="137" t="s">
        <v>788</v>
      </c>
      <c r="K284" s="124">
        <f t="shared" ref="K284" si="97">H284-F284</f>
        <v>55.5</v>
      </c>
      <c r="L284" s="125">
        <f t="shared" ref="L284" si="98">K284/F284</f>
        <v>0.2</v>
      </c>
      <c r="M284" s="126" t="s">
        <v>556</v>
      </c>
      <c r="N284" s="322">
        <v>43846</v>
      </c>
      <c r="O284" s="54"/>
      <c r="P284" s="13"/>
      <c r="Q284" s="13"/>
      <c r="R284" s="314" t="s">
        <v>708</v>
      </c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89">
        <v>148</v>
      </c>
      <c r="B285" s="190">
        <v>43752</v>
      </c>
      <c r="C285" s="190"/>
      <c r="D285" s="151" t="s">
        <v>777</v>
      </c>
      <c r="E285" s="191" t="s">
        <v>580</v>
      </c>
      <c r="F285" s="191">
        <v>930</v>
      </c>
      <c r="G285" s="191"/>
      <c r="H285" s="191">
        <v>1165</v>
      </c>
      <c r="I285" s="210">
        <v>1200</v>
      </c>
      <c r="J285" s="137" t="s">
        <v>789</v>
      </c>
      <c r="K285" s="124">
        <f t="shared" ref="K285:K286" si="99">H285-F285</f>
        <v>235</v>
      </c>
      <c r="L285" s="125">
        <f t="shared" ref="L285:L286" si="100">K285/F285</f>
        <v>0.25268817204301075</v>
      </c>
      <c r="M285" s="126" t="s">
        <v>556</v>
      </c>
      <c r="N285" s="322">
        <v>43847</v>
      </c>
      <c r="O285" s="54"/>
      <c r="P285" s="13"/>
      <c r="Q285" s="13"/>
      <c r="R285" s="314" t="s">
        <v>710</v>
      </c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89">
        <v>149</v>
      </c>
      <c r="B286" s="190">
        <v>43753</v>
      </c>
      <c r="C286" s="190"/>
      <c r="D286" s="151" t="s">
        <v>776</v>
      </c>
      <c r="E286" s="191" t="s">
        <v>580</v>
      </c>
      <c r="F286" s="192">
        <v>111</v>
      </c>
      <c r="G286" s="191"/>
      <c r="H286" s="191">
        <v>141</v>
      </c>
      <c r="I286" s="210">
        <v>141</v>
      </c>
      <c r="J286" s="432" t="s">
        <v>849</v>
      </c>
      <c r="K286" s="124">
        <f t="shared" si="99"/>
        <v>30</v>
      </c>
      <c r="L286" s="125">
        <f t="shared" si="100"/>
        <v>0.27027027027027029</v>
      </c>
      <c r="M286" s="126" t="s">
        <v>556</v>
      </c>
      <c r="N286" s="322">
        <v>44328</v>
      </c>
      <c r="O286" s="13"/>
      <c r="P286" s="13"/>
      <c r="Q286" s="13"/>
      <c r="R286" s="314" t="s">
        <v>710</v>
      </c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89">
        <v>150</v>
      </c>
      <c r="B287" s="190">
        <v>43753</v>
      </c>
      <c r="C287" s="190"/>
      <c r="D287" s="151" t="s">
        <v>775</v>
      </c>
      <c r="E287" s="191" t="s">
        <v>580</v>
      </c>
      <c r="F287" s="192">
        <v>296</v>
      </c>
      <c r="G287" s="191"/>
      <c r="H287" s="191">
        <v>370</v>
      </c>
      <c r="I287" s="210">
        <v>370</v>
      </c>
      <c r="J287" s="137" t="s">
        <v>639</v>
      </c>
      <c r="K287" s="124">
        <f t="shared" ref="K287:K288" si="101">H287-F287</f>
        <v>74</v>
      </c>
      <c r="L287" s="125">
        <f t="shared" ref="L287:L288" si="102">K287/F287</f>
        <v>0.25</v>
      </c>
      <c r="M287" s="126" t="s">
        <v>556</v>
      </c>
      <c r="N287" s="322">
        <v>43853</v>
      </c>
      <c r="O287" s="54"/>
      <c r="P287" s="13"/>
      <c r="Q287" s="13"/>
      <c r="R287" s="314" t="s">
        <v>710</v>
      </c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89">
        <v>151</v>
      </c>
      <c r="B288" s="190">
        <v>43754</v>
      </c>
      <c r="C288" s="190"/>
      <c r="D288" s="151" t="s">
        <v>774</v>
      </c>
      <c r="E288" s="191" t="s">
        <v>580</v>
      </c>
      <c r="F288" s="192">
        <v>300</v>
      </c>
      <c r="G288" s="191"/>
      <c r="H288" s="191">
        <v>382.5</v>
      </c>
      <c r="I288" s="210">
        <v>344</v>
      </c>
      <c r="J288" s="432" t="s">
        <v>834</v>
      </c>
      <c r="K288" s="124">
        <f t="shared" si="101"/>
        <v>82.5</v>
      </c>
      <c r="L288" s="125">
        <f t="shared" si="102"/>
        <v>0.27500000000000002</v>
      </c>
      <c r="M288" s="126" t="s">
        <v>556</v>
      </c>
      <c r="N288" s="322">
        <v>44238</v>
      </c>
      <c r="O288" s="13"/>
      <c r="P288" s="13"/>
      <c r="Q288" s="13"/>
      <c r="R288" s="314" t="s">
        <v>710</v>
      </c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316">
        <v>152</v>
      </c>
      <c r="B289" s="194">
        <v>43832</v>
      </c>
      <c r="C289" s="194"/>
      <c r="D289" s="198" t="s">
        <v>758</v>
      </c>
      <c r="E289" s="195" t="s">
        <v>580</v>
      </c>
      <c r="F289" s="196" t="s">
        <v>786</v>
      </c>
      <c r="G289" s="195"/>
      <c r="H289" s="195"/>
      <c r="I289" s="215">
        <v>590</v>
      </c>
      <c r="J289" s="216" t="s">
        <v>558</v>
      </c>
      <c r="K289" s="216"/>
      <c r="L289" s="119"/>
      <c r="M289" s="313" t="s">
        <v>558</v>
      </c>
      <c r="N289" s="218"/>
      <c r="O289" s="13"/>
      <c r="P289" s="13"/>
      <c r="Q289" s="13"/>
      <c r="R289" s="314" t="s">
        <v>710</v>
      </c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89">
        <v>153</v>
      </c>
      <c r="B290" s="190">
        <v>43966</v>
      </c>
      <c r="C290" s="190"/>
      <c r="D290" s="151" t="s">
        <v>64</v>
      </c>
      <c r="E290" s="191" t="s">
        <v>580</v>
      </c>
      <c r="F290" s="192">
        <v>67.5</v>
      </c>
      <c r="G290" s="191"/>
      <c r="H290" s="191">
        <v>86</v>
      </c>
      <c r="I290" s="210">
        <v>86</v>
      </c>
      <c r="J290" s="137" t="s">
        <v>816</v>
      </c>
      <c r="K290" s="124">
        <f t="shared" ref="K290:K291" si="103">H290-F290</f>
        <v>18.5</v>
      </c>
      <c r="L290" s="125">
        <f t="shared" ref="L290:L291" si="104">K290/F290</f>
        <v>0.27407407407407408</v>
      </c>
      <c r="M290" s="126" t="s">
        <v>556</v>
      </c>
      <c r="N290" s="322">
        <v>44008</v>
      </c>
      <c r="O290" s="54"/>
      <c r="P290" s="13"/>
      <c r="Q290" s="13"/>
      <c r="R290" s="314" t="s">
        <v>710</v>
      </c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89">
        <v>154</v>
      </c>
      <c r="B291" s="190">
        <v>44035</v>
      </c>
      <c r="C291" s="190"/>
      <c r="D291" s="151" t="s">
        <v>465</v>
      </c>
      <c r="E291" s="191" t="s">
        <v>580</v>
      </c>
      <c r="F291" s="192">
        <v>231</v>
      </c>
      <c r="G291" s="191"/>
      <c r="H291" s="191">
        <v>281</v>
      </c>
      <c r="I291" s="210">
        <v>281</v>
      </c>
      <c r="J291" s="137" t="s">
        <v>639</v>
      </c>
      <c r="K291" s="124">
        <f t="shared" si="103"/>
        <v>50</v>
      </c>
      <c r="L291" s="125">
        <f t="shared" si="104"/>
        <v>0.21645021645021645</v>
      </c>
      <c r="M291" s="126" t="s">
        <v>556</v>
      </c>
      <c r="N291" s="322">
        <v>44358</v>
      </c>
      <c r="O291" s="13"/>
      <c r="P291" s="13"/>
      <c r="Q291" s="13"/>
      <c r="R291" s="314" t="s">
        <v>710</v>
      </c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89">
        <v>155</v>
      </c>
      <c r="B292" s="190">
        <v>44092</v>
      </c>
      <c r="C292" s="190"/>
      <c r="D292" s="151" t="s">
        <v>398</v>
      </c>
      <c r="E292" s="191" t="s">
        <v>580</v>
      </c>
      <c r="F292" s="191">
        <v>206</v>
      </c>
      <c r="G292" s="191"/>
      <c r="H292" s="191">
        <v>248</v>
      </c>
      <c r="I292" s="210">
        <v>248</v>
      </c>
      <c r="J292" s="137" t="s">
        <v>639</v>
      </c>
      <c r="K292" s="124">
        <f t="shared" ref="K292:K293" si="105">H292-F292</f>
        <v>42</v>
      </c>
      <c r="L292" s="125">
        <f t="shared" ref="L292:L293" si="106">K292/F292</f>
        <v>0.20388349514563106</v>
      </c>
      <c r="M292" s="126" t="s">
        <v>556</v>
      </c>
      <c r="N292" s="322">
        <v>44214</v>
      </c>
      <c r="O292" s="54"/>
      <c r="P292" s="13"/>
      <c r="Q292" s="13"/>
      <c r="R292" s="314" t="s">
        <v>710</v>
      </c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89">
        <v>156</v>
      </c>
      <c r="B293" s="190">
        <v>44140</v>
      </c>
      <c r="C293" s="190"/>
      <c r="D293" s="151" t="s">
        <v>398</v>
      </c>
      <c r="E293" s="191" t="s">
        <v>580</v>
      </c>
      <c r="F293" s="191">
        <v>182.5</v>
      </c>
      <c r="G293" s="191"/>
      <c r="H293" s="191">
        <v>248</v>
      </c>
      <c r="I293" s="210">
        <v>248</v>
      </c>
      <c r="J293" s="137" t="s">
        <v>639</v>
      </c>
      <c r="K293" s="124">
        <f t="shared" si="105"/>
        <v>65.5</v>
      </c>
      <c r="L293" s="125">
        <f t="shared" si="106"/>
        <v>0.35890410958904112</v>
      </c>
      <c r="M293" s="126" t="s">
        <v>556</v>
      </c>
      <c r="N293" s="322">
        <v>44214</v>
      </c>
      <c r="O293" s="54"/>
      <c r="P293" s="13"/>
      <c r="Q293" s="13"/>
      <c r="R293" s="314" t="s">
        <v>710</v>
      </c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89">
        <v>157</v>
      </c>
      <c r="B294" s="190">
        <v>44140</v>
      </c>
      <c r="C294" s="190"/>
      <c r="D294" s="151" t="s">
        <v>321</v>
      </c>
      <c r="E294" s="191" t="s">
        <v>580</v>
      </c>
      <c r="F294" s="191">
        <v>247.5</v>
      </c>
      <c r="G294" s="191"/>
      <c r="H294" s="191">
        <v>320</v>
      </c>
      <c r="I294" s="210">
        <v>320</v>
      </c>
      <c r="J294" s="137" t="s">
        <v>639</v>
      </c>
      <c r="K294" s="124">
        <f t="shared" ref="K294" si="107">H294-F294</f>
        <v>72.5</v>
      </c>
      <c r="L294" s="125">
        <f t="shared" ref="L294" si="108">K294/F294</f>
        <v>0.29292929292929293</v>
      </c>
      <c r="M294" s="126" t="s">
        <v>556</v>
      </c>
      <c r="N294" s="322">
        <v>44323</v>
      </c>
      <c r="O294" s="13"/>
      <c r="P294" s="13"/>
      <c r="Q294" s="13"/>
      <c r="R294" s="314" t="s">
        <v>710</v>
      </c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189">
        <v>158</v>
      </c>
      <c r="B295" s="190">
        <v>44140</v>
      </c>
      <c r="C295" s="190"/>
      <c r="D295" s="151" t="s">
        <v>461</v>
      </c>
      <c r="E295" s="191" t="s">
        <v>580</v>
      </c>
      <c r="F295" s="192">
        <v>925</v>
      </c>
      <c r="G295" s="191"/>
      <c r="H295" s="191">
        <v>1095</v>
      </c>
      <c r="I295" s="210">
        <v>1093</v>
      </c>
      <c r="J295" s="432" t="s">
        <v>824</v>
      </c>
      <c r="K295" s="124">
        <f t="shared" ref="K295" si="109">H295-F295</f>
        <v>170</v>
      </c>
      <c r="L295" s="125">
        <f t="shared" ref="L295" si="110">K295/F295</f>
        <v>0.18378378378378379</v>
      </c>
      <c r="M295" s="126" t="s">
        <v>556</v>
      </c>
      <c r="N295" s="322">
        <v>44201</v>
      </c>
      <c r="O295" s="13"/>
      <c r="P295" s="13"/>
      <c r="Q295" s="13"/>
      <c r="R295" s="314" t="s">
        <v>710</v>
      </c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89">
        <v>159</v>
      </c>
      <c r="B296" s="190">
        <v>44140</v>
      </c>
      <c r="C296" s="190"/>
      <c r="D296" s="151" t="s">
        <v>336</v>
      </c>
      <c r="E296" s="191" t="s">
        <v>580</v>
      </c>
      <c r="F296" s="192">
        <v>332.5</v>
      </c>
      <c r="G296" s="191"/>
      <c r="H296" s="191">
        <v>393</v>
      </c>
      <c r="I296" s="210">
        <v>406</v>
      </c>
      <c r="J296" s="432" t="s">
        <v>837</v>
      </c>
      <c r="K296" s="124">
        <f t="shared" ref="K296:K297" si="111">H296-F296</f>
        <v>60.5</v>
      </c>
      <c r="L296" s="125">
        <f t="shared" ref="L296:L297" si="112">K296/F296</f>
        <v>0.18195488721804512</v>
      </c>
      <c r="M296" s="126" t="s">
        <v>556</v>
      </c>
      <c r="N296" s="322">
        <v>44256</v>
      </c>
      <c r="O296" s="13"/>
      <c r="P296" s="13"/>
      <c r="Q296" s="13"/>
      <c r="R296" s="314" t="s">
        <v>710</v>
      </c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89">
        <v>160</v>
      </c>
      <c r="B297" s="190">
        <v>44141</v>
      </c>
      <c r="C297" s="190"/>
      <c r="D297" s="151" t="s">
        <v>465</v>
      </c>
      <c r="E297" s="191" t="s">
        <v>580</v>
      </c>
      <c r="F297" s="192">
        <v>231</v>
      </c>
      <c r="G297" s="191"/>
      <c r="H297" s="191">
        <v>281</v>
      </c>
      <c r="I297" s="210">
        <v>281</v>
      </c>
      <c r="J297" s="137" t="s">
        <v>639</v>
      </c>
      <c r="K297" s="124">
        <f t="shared" si="111"/>
        <v>50</v>
      </c>
      <c r="L297" s="125">
        <f t="shared" si="112"/>
        <v>0.21645021645021645</v>
      </c>
      <c r="M297" s="126" t="s">
        <v>556</v>
      </c>
      <c r="N297" s="322">
        <v>44358</v>
      </c>
      <c r="O297" s="13"/>
      <c r="P297" s="13"/>
      <c r="Q297" s="13"/>
      <c r="R297" s="314" t="s">
        <v>710</v>
      </c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193">
        <v>161</v>
      </c>
      <c r="B298" s="194">
        <v>44187</v>
      </c>
      <c r="C298" s="194"/>
      <c r="D298" s="198" t="s">
        <v>754</v>
      </c>
      <c r="E298" s="195" t="s">
        <v>580</v>
      </c>
      <c r="F298" s="429" t="s">
        <v>823</v>
      </c>
      <c r="G298" s="195"/>
      <c r="H298" s="195"/>
      <c r="I298" s="215">
        <v>239</v>
      </c>
      <c r="J298" s="430" t="s">
        <v>558</v>
      </c>
      <c r="K298" s="216"/>
      <c r="L298" s="119"/>
      <c r="M298" s="217"/>
      <c r="N298" s="218"/>
      <c r="O298" s="13"/>
      <c r="P298" s="13"/>
      <c r="Q298" s="13"/>
      <c r="R298" s="314" t="s">
        <v>710</v>
      </c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193">
        <v>162</v>
      </c>
      <c r="B299" s="194">
        <v>44258</v>
      </c>
      <c r="C299" s="194"/>
      <c r="D299" s="198" t="s">
        <v>758</v>
      </c>
      <c r="E299" s="195" t="s">
        <v>580</v>
      </c>
      <c r="F299" s="196" t="s">
        <v>786</v>
      </c>
      <c r="G299" s="195"/>
      <c r="H299" s="195"/>
      <c r="I299" s="215">
        <v>590</v>
      </c>
      <c r="J299" s="216" t="s">
        <v>558</v>
      </c>
      <c r="K299" s="216"/>
      <c r="L299" s="119"/>
      <c r="M299" s="313"/>
      <c r="N299" s="218"/>
      <c r="O299" s="13"/>
      <c r="P299" s="13"/>
      <c r="R299" s="314" t="s">
        <v>710</v>
      </c>
    </row>
    <row r="300" spans="1:26">
      <c r="A300" s="189">
        <v>163</v>
      </c>
      <c r="B300" s="190">
        <v>44274</v>
      </c>
      <c r="C300" s="190"/>
      <c r="D300" s="332" t="s">
        <v>336</v>
      </c>
      <c r="E300" s="191" t="s">
        <v>580</v>
      </c>
      <c r="F300" s="192">
        <v>355</v>
      </c>
      <c r="G300" s="191"/>
      <c r="H300" s="191">
        <v>422.5</v>
      </c>
      <c r="I300" s="210">
        <v>420</v>
      </c>
      <c r="J300" s="432" t="s">
        <v>940</v>
      </c>
      <c r="K300" s="124">
        <f t="shared" ref="K300" si="113">H300-F300</f>
        <v>67.5</v>
      </c>
      <c r="L300" s="125">
        <f t="shared" ref="L300" si="114">K300/F300</f>
        <v>0.19014084507042253</v>
      </c>
      <c r="M300" s="126" t="s">
        <v>556</v>
      </c>
      <c r="N300" s="322">
        <v>44361</v>
      </c>
      <c r="O300" s="13"/>
      <c r="R300" s="444" t="s">
        <v>710</v>
      </c>
    </row>
    <row r="301" spans="1:26">
      <c r="A301" s="189">
        <v>164</v>
      </c>
      <c r="B301" s="190">
        <v>44295</v>
      </c>
      <c r="C301" s="190"/>
      <c r="D301" s="332" t="s">
        <v>840</v>
      </c>
      <c r="E301" s="191" t="s">
        <v>580</v>
      </c>
      <c r="F301" s="192">
        <v>555</v>
      </c>
      <c r="G301" s="191"/>
      <c r="H301" s="191">
        <v>663</v>
      </c>
      <c r="I301" s="210">
        <v>663</v>
      </c>
      <c r="J301" s="432" t="s">
        <v>844</v>
      </c>
      <c r="K301" s="124">
        <f t="shared" ref="K301:K302" si="115">H301-F301</f>
        <v>108</v>
      </c>
      <c r="L301" s="125">
        <f t="shared" ref="L301:L302" si="116">K301/F301</f>
        <v>0.19459459459459461</v>
      </c>
      <c r="M301" s="126" t="s">
        <v>556</v>
      </c>
      <c r="N301" s="322">
        <v>44321</v>
      </c>
      <c r="O301" s="13"/>
      <c r="P301" s="13"/>
      <c r="Q301" s="13"/>
      <c r="R301" s="314"/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189">
        <v>165</v>
      </c>
      <c r="B302" s="190">
        <v>44308</v>
      </c>
      <c r="C302" s="190"/>
      <c r="D302" s="332" t="s">
        <v>369</v>
      </c>
      <c r="E302" s="191" t="s">
        <v>580</v>
      </c>
      <c r="F302" s="192">
        <v>126.5</v>
      </c>
      <c r="G302" s="191"/>
      <c r="H302" s="191">
        <v>155</v>
      </c>
      <c r="I302" s="210">
        <v>155</v>
      </c>
      <c r="J302" s="137" t="s">
        <v>639</v>
      </c>
      <c r="K302" s="124">
        <f t="shared" si="115"/>
        <v>28.5</v>
      </c>
      <c r="L302" s="125">
        <f t="shared" si="116"/>
        <v>0.22529644268774704</v>
      </c>
      <c r="M302" s="126" t="s">
        <v>556</v>
      </c>
      <c r="N302" s="322">
        <v>44362</v>
      </c>
      <c r="O302" s="13"/>
      <c r="R302" s="219"/>
    </row>
    <row r="303" spans="1:26">
      <c r="O303" s="13"/>
      <c r="R303" s="219"/>
    </row>
    <row r="304" spans="1:26">
      <c r="R304" s="219"/>
    </row>
    <row r="305" spans="1:18">
      <c r="R305" s="219"/>
    </row>
    <row r="306" spans="1:18">
      <c r="R306" s="219"/>
    </row>
    <row r="307" spans="1:18">
      <c r="R307" s="219"/>
    </row>
    <row r="308" spans="1:18">
      <c r="R308" s="219"/>
    </row>
    <row r="309" spans="1:18">
      <c r="R309" s="219"/>
    </row>
    <row r="310" spans="1:18">
      <c r="A310" s="193"/>
      <c r="B310" s="184" t="s">
        <v>781</v>
      </c>
      <c r="R310" s="219"/>
    </row>
    <row r="320" spans="1:18">
      <c r="A320" s="199"/>
    </row>
    <row r="321" spans="1:6">
      <c r="A321" s="199"/>
      <c r="F321" s="431"/>
    </row>
    <row r="322" spans="1:6">
      <c r="A322" s="195"/>
    </row>
  </sheetData>
  <autoFilter ref="R1:R318"/>
  <mergeCells count="17">
    <mergeCell ref="O76:O77"/>
    <mergeCell ref="P76:P77"/>
    <mergeCell ref="A76:A77"/>
    <mergeCell ref="B76:B77"/>
    <mergeCell ref="J76:J77"/>
    <mergeCell ref="M76:M77"/>
    <mergeCell ref="N76:N77"/>
    <mergeCell ref="A71:A72"/>
    <mergeCell ref="B71:B72"/>
    <mergeCell ref="A73:A74"/>
    <mergeCell ref="B73:B74"/>
    <mergeCell ref="J73:J74"/>
    <mergeCell ref="O73:O74"/>
    <mergeCell ref="P73:P74"/>
    <mergeCell ref="M73:M74"/>
    <mergeCell ref="N73:N74"/>
    <mergeCell ref="J71:J72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2021-06-21T02:30:19Z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