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M131" i="6"/>
  <c r="K131"/>
  <c r="K130"/>
  <c r="M130" s="1"/>
  <c r="M129"/>
  <c r="K129"/>
  <c r="K128"/>
  <c r="M128" s="1"/>
  <c r="M127"/>
  <c r="K127"/>
  <c r="K126"/>
  <c r="M126" s="1"/>
  <c r="K108"/>
  <c r="M108" s="1"/>
  <c r="L93"/>
  <c r="K93"/>
  <c r="M93" s="1"/>
  <c r="L91"/>
  <c r="K91"/>
  <c r="M81"/>
  <c r="K82"/>
  <c r="K81"/>
  <c r="L16"/>
  <c r="K16"/>
  <c r="M16" s="1"/>
  <c r="L83"/>
  <c r="K83"/>
  <c r="L90"/>
  <c r="K90"/>
  <c r="L88"/>
  <c r="K88"/>
  <c r="L89"/>
  <c r="K89"/>
  <c r="H14"/>
  <c r="K14" s="1"/>
  <c r="M124"/>
  <c r="K124"/>
  <c r="L87"/>
  <c r="M87" s="1"/>
  <c r="K87"/>
  <c r="L86"/>
  <c r="K86"/>
  <c r="L40"/>
  <c r="K40"/>
  <c r="M40" s="1"/>
  <c r="L41"/>
  <c r="K41"/>
  <c r="M41" s="1"/>
  <c r="L78"/>
  <c r="K78"/>
  <c r="L15"/>
  <c r="K15"/>
  <c r="L85"/>
  <c r="K85"/>
  <c r="K123"/>
  <c r="M123" s="1"/>
  <c r="K122"/>
  <c r="M122" s="1"/>
  <c r="L84"/>
  <c r="K84"/>
  <c r="L39"/>
  <c r="K39"/>
  <c r="L38"/>
  <c r="K38"/>
  <c r="L37"/>
  <c r="K37"/>
  <c r="L18"/>
  <c r="K121"/>
  <c r="M121" s="1"/>
  <c r="K120"/>
  <c r="M120" s="1"/>
  <c r="K119"/>
  <c r="M119" s="1"/>
  <c r="K18"/>
  <c r="L74"/>
  <c r="K74"/>
  <c r="L80"/>
  <c r="K80"/>
  <c r="L79"/>
  <c r="K79"/>
  <c r="P12"/>
  <c r="L12"/>
  <c r="K12"/>
  <c r="L36"/>
  <c r="K36"/>
  <c r="K116"/>
  <c r="M116" s="1"/>
  <c r="K115"/>
  <c r="M115" s="1"/>
  <c r="K118"/>
  <c r="M118" s="1"/>
  <c r="K117"/>
  <c r="M117" s="1"/>
  <c r="K114"/>
  <c r="M114" s="1"/>
  <c r="L73"/>
  <c r="K73"/>
  <c r="L17"/>
  <c r="K17"/>
  <c r="L77"/>
  <c r="K77"/>
  <c r="L76"/>
  <c r="K76"/>
  <c r="L75"/>
  <c r="K75"/>
  <c r="M75" s="1"/>
  <c r="K113"/>
  <c r="M113" s="1"/>
  <c r="K112"/>
  <c r="M112" s="1"/>
  <c r="K111"/>
  <c r="M111" s="1"/>
  <c r="L72"/>
  <c r="K72"/>
  <c r="L71"/>
  <c r="K71"/>
  <c r="L70"/>
  <c r="K70"/>
  <c r="K109"/>
  <c r="M109" s="1"/>
  <c r="K110"/>
  <c r="M110" s="1"/>
  <c r="L69"/>
  <c r="K69"/>
  <c r="L35"/>
  <c r="K35"/>
  <c r="P139"/>
  <c r="L139"/>
  <c r="K139"/>
  <c r="K103"/>
  <c r="M103" s="1"/>
  <c r="K107"/>
  <c r="M107" s="1"/>
  <c r="K106"/>
  <c r="M106" s="1"/>
  <c r="L65"/>
  <c r="L68"/>
  <c r="K68"/>
  <c r="L67"/>
  <c r="K67"/>
  <c r="L66"/>
  <c r="K66"/>
  <c r="K65"/>
  <c r="L64"/>
  <c r="K64"/>
  <c r="L14"/>
  <c r="K105"/>
  <c r="M105" s="1"/>
  <c r="K104"/>
  <c r="M104" s="1"/>
  <c r="L63"/>
  <c r="K63"/>
  <c r="L62"/>
  <c r="K62"/>
  <c r="L60"/>
  <c r="K60"/>
  <c r="L59"/>
  <c r="K59"/>
  <c r="L61"/>
  <c r="K61"/>
  <c r="L33"/>
  <c r="K33"/>
  <c r="L56"/>
  <c r="K56"/>
  <c r="L57"/>
  <c r="K57"/>
  <c r="L58"/>
  <c r="K58"/>
  <c r="L32"/>
  <c r="K32"/>
  <c r="L11"/>
  <c r="K11"/>
  <c r="L13"/>
  <c r="K13"/>
  <c r="H333"/>
  <c r="L10"/>
  <c r="K10"/>
  <c r="M80" l="1"/>
  <c r="M91"/>
  <c r="M72"/>
  <c r="M76"/>
  <c r="M17"/>
  <c r="M12"/>
  <c r="M79"/>
  <c r="M39"/>
  <c r="M78"/>
  <c r="M84"/>
  <c r="M38"/>
  <c r="M83"/>
  <c r="M88"/>
  <c r="M90"/>
  <c r="M89"/>
  <c r="M14"/>
  <c r="M15"/>
  <c r="M86"/>
  <c r="M85"/>
  <c r="M37"/>
  <c r="M33"/>
  <c r="M71"/>
  <c r="M36"/>
  <c r="M18"/>
  <c r="M74"/>
  <c r="M73"/>
  <c r="M77"/>
  <c r="M35"/>
  <c r="M68"/>
  <c r="M69"/>
  <c r="M66"/>
  <c r="M139"/>
  <c r="M67"/>
  <c r="M70"/>
  <c r="M63"/>
  <c r="M65"/>
  <c r="M64"/>
  <c r="M62"/>
  <c r="M60"/>
  <c r="M59"/>
  <c r="M61"/>
  <c r="M32"/>
  <c r="M56"/>
  <c r="M57"/>
  <c r="M58"/>
  <c r="M11"/>
  <c r="M13"/>
  <c r="M10"/>
  <c r="K333" l="1"/>
  <c r="L333" s="1"/>
  <c r="K322"/>
  <c r="L322" s="1"/>
  <c r="K312"/>
  <c r="L312" s="1"/>
  <c r="K328" l="1"/>
  <c r="L328" s="1"/>
  <c r="K329" l="1"/>
  <c r="L329" s="1"/>
  <c r="K326" l="1"/>
  <c r="L326" s="1"/>
  <c r="K305"/>
  <c r="L305" s="1"/>
  <c r="K325"/>
  <c r="L325" s="1"/>
  <c r="K324"/>
  <c r="L324" s="1"/>
  <c r="K323"/>
  <c r="L323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3"/>
  <c r="L303" s="1"/>
  <c r="K302"/>
  <c r="L302" s="1"/>
  <c r="F301"/>
  <c r="K301" s="1"/>
  <c r="L301" s="1"/>
  <c r="K300"/>
  <c r="L300" s="1"/>
  <c r="K299"/>
  <c r="L299" s="1"/>
  <c r="K298"/>
  <c r="L298" s="1"/>
  <c r="K297"/>
  <c r="L297" s="1"/>
  <c r="K296"/>
  <c r="L296" s="1"/>
  <c r="F295"/>
  <c r="K295" s="1"/>
  <c r="L295" s="1"/>
  <c r="F294"/>
  <c r="K294" s="1"/>
  <c r="L294" s="1"/>
  <c r="K293"/>
  <c r="L293" s="1"/>
  <c r="F292"/>
  <c r="K292" s="1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3"/>
  <c r="L273" s="1"/>
  <c r="F272"/>
  <c r="K272" s="1"/>
  <c r="L272" s="1"/>
  <c r="K271"/>
  <c r="L271" s="1"/>
  <c r="K268"/>
  <c r="L268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2"/>
  <c r="L242" s="1"/>
  <c r="K240"/>
  <c r="L240" s="1"/>
  <c r="K239"/>
  <c r="L239" s="1"/>
  <c r="K238"/>
  <c r="L238" s="1"/>
  <c r="K236"/>
  <c r="L236" s="1"/>
  <c r="K235"/>
  <c r="L235" s="1"/>
  <c r="K234"/>
  <c r="L234" s="1"/>
  <c r="K233"/>
  <c r="K232"/>
  <c r="L232" s="1"/>
  <c r="K231"/>
  <c r="L231" s="1"/>
  <c r="K229"/>
  <c r="L229" s="1"/>
  <c r="K228"/>
  <c r="L228" s="1"/>
  <c r="K227"/>
  <c r="L227" s="1"/>
  <c r="K226"/>
  <c r="L226" s="1"/>
  <c r="K225"/>
  <c r="L225" s="1"/>
  <c r="F224"/>
  <c r="K224" s="1"/>
  <c r="L224" s="1"/>
  <c r="H223"/>
  <c r="K223" s="1"/>
  <c r="L223" s="1"/>
  <c r="K220"/>
  <c r="L220" s="1"/>
  <c r="K219"/>
  <c r="L219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F188"/>
  <c r="K188" s="1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M7"/>
  <c r="D7" i="5"/>
  <c r="K6" i="4"/>
  <c r="K6" i="3"/>
  <c r="L6" i="2"/>
</calcChain>
</file>

<file path=xl/sharedStrings.xml><?xml version="1.0" encoding="utf-8"?>
<sst xmlns="http://schemas.openxmlformats.org/spreadsheetml/2006/main" count="3261" uniqueCount="1189">
  <si>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</si>
  <si>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</si>
  <si>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</si>
  <si>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</si>
  <si>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</si>
  <si>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</si>
  <si>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</si>
  <si>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</si>
  <si>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</si>
  <si>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</si>
  <si>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</si>
  <si>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</si>
  <si>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</si>
  <si>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</si>
  <si>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</si>
  <si>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</si>
  <si>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</si>
  <si>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</si>
  <si>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</si>
  <si>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</si>
  <si>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</si>
  <si>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</si>
  <si>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</si>
  <si>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</si>
  <si>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</si>
  <si>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</si>
  <si>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</si>
  <si>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</si>
  <si>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</si>
  <si>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</si>
  <si>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</si>
  <si>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</si>
  <si>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</si>
  <si>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</si>
  <si>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</si>
  <si>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</si>
  <si>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</si>
  <si>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</si>
  <si>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</si>
  <si>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</si>
  <si>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</si>
  <si>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</si>
  <si>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</si>
  <si>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</si>
  <si>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</si>
  <si>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</si>
  <si>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</si>
  <si>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</si>
  <si>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</si>
  <si>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</si>
  <si>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</si>
  <si>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</si>
  <si>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</si>
  <si>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</si>
  <si>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</si>
  <si>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</si>
  <si>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</si>
  <si>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</si>
  <si>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</si>
  <si>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</si>
  <si>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</si>
  <si>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</si>
  <si>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</si>
  <si>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</si>
  <si>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</si>
  <si>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</si>
  <si>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</si>
  <si>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</si>
  <si>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</si>
  <si>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</si>
  <si>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</si>
  <si>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</si>
  <si>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</si>
  <si>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</si>
  <si>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</si>
  <si>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</si>
  <si>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</si>
  <si>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</si>
  <si>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</si>
  <si>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</si>
  <si>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</si>
  <si>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</si>
  <si>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</si>
  <si>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</si>
  <si>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</si>
  <si>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</si>
  <si>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</si>
  <si>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</si>
  <si>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</si>
  <si>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</si>
  <si>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</si>
  <si>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</si>
  <si>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</si>
  <si>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</si>
  <si>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</si>
  <si>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</si>
  <si>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</si>
  <si>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</si>
  <si>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</si>
  <si>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</si>
  <si>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</si>
  <si>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</si>
  <si>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</si>
  <si>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</si>
  <si>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</si>
  <si>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</si>
  <si>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</si>
  <si>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</si>
  <si>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</si>
  <si>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</si>
  <si>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</si>
  <si>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</si>
  <si>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</si>
  <si>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</si>
  <si>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</si>
  <si>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</si>
  <si>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</si>
  <si>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</si>
  <si>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</si>
  <si>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</si>
  <si>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</si>
  <si>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</si>
  <si>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</si>
  <si>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</si>
  <si>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</si>
  <si>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</si>
  <si>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</si>
  <si>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</si>
  <si>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</si>
  <si>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</si>
  <si>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</si>
  <si>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</si>
  <si>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</si>
  <si>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</si>
  <si>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</si>
  <si>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</si>
  <si>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</si>
  <si>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</si>
  <si>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</si>
  <si>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</si>
  <si>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</si>
  <si>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</si>
  <si>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</si>
  <si>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</si>
  <si>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</si>
  <si>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</si>
  <si>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</si>
  <si>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</si>
  <si>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</si>
  <si>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</si>
  <si>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</si>
  <si>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</si>
  <si>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</si>
  <si>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</si>
  <si>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</si>
  <si>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</si>
  <si>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</si>
  <si>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</si>
  <si>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</si>
  <si>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</si>
  <si>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</si>
  <si>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</si>
  <si>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</si>
  <si>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</si>
  <si>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</si>
  <si>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</si>
  <si>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</si>
  <si>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</si>
  <si>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</si>
  <si>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</si>
  <si>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</si>
  <si>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</si>
  <si>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</si>
  <si>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</si>
  <si>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</si>
  <si>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</si>
  <si>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</si>
  <si>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</si>
  <si>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</si>
  <si>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</si>
  <si>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</si>
  <si>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</si>
  <si>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</si>
  <si>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</si>
  <si>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</si>
  <si>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</si>
  <si>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</si>
  <si>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</si>
  <si>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</si>
  <si>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</si>
  <si>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</si>
  <si>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</si>
  <si>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</si>
  <si>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</si>
  <si>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</si>
  <si>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</si>
  <si>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</si>
  <si>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</si>
  <si>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</si>
  <si>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</si>
  <si>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</si>
  <si>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</si>
  <si>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</si>
  <si>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</si>
  <si>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</si>
  <si>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</si>
  <si>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</si>
  <si>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</si>
  <si>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</si>
  <si>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</si>
  <si>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</si>
  <si>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</si>
  <si>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</si>
  <si>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</si>
  <si>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</si>
  <si>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</si>
  <si>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</si>
  <si>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</si>
  <si>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</si>
  <si>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</si>
  <si>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</si>
  <si>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</si>
  <si>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</si>
  <si>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</si>
  <si>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</si>
  <si>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</si>
  <si>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</si>
  <si>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</si>
  <si>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</si>
  <si>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</si>
  <si>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</si>
  <si>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</si>
  <si>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</si>
  <si>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</si>
  <si>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</si>
  <si>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</si>
  <si>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</si>
  <si>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</si>
  <si>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</si>
  <si>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</si>
  <si>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</si>
  <si>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</si>
  <si>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</si>
  <si>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</si>
  <si>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</si>
  <si>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</si>
  <si>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</si>
  <si>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</si>
  <si>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</si>
  <si>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</si>
  <si>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</si>
  <si>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</si>
  <si>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</si>
  <si>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</si>
  <si>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</si>
  <si>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</si>
  <si>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</si>
  <si>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</si>
  <si>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</si>
  <si>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</si>
  <si>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</si>
  <si>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</si>
  <si>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</si>
  <si>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</si>
  <si>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</si>
  <si>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</si>
  <si>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</si>
  <si>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</si>
  <si>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</si>
  <si>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</si>
  <si>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</si>
  <si>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</si>
  <si>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</si>
  <si>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</si>
  <si>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</si>
  <si>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</si>
  <si>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</si>
  <si>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</si>
  <si>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</si>
  <si>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</si>
  <si>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</si>
  <si>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</si>
  <si>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</si>
  <si>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</si>
  <si>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</si>
  <si>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</si>
  <si>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</si>
  <si>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</si>
  <si>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</si>
  <si>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</si>
  <si>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</si>
  <si>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</si>
  <si>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</si>
  <si>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</si>
  <si>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</si>
  <si>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</si>
  <si>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</si>
  <si>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</si>
  <si>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</si>
  <si>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</si>
  <si>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</si>
  <si>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</si>
  <si>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</si>
  <si>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</si>
  <si>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</si>
  <si>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</si>
  <si>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</si>
  <si>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</si>
  <si>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</si>
  <si>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</si>
  <si>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</si>
  <si>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</si>
  <si>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</si>
  <si>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</si>
  <si>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</si>
  <si>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</si>
  <si>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</si>
  <si>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</si>
  <si>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</si>
  <si>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</si>
  <si>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</si>
  <si>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</si>
  <si>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</si>
  <si>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</si>
  <si>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</si>
  <si>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</si>
  <si>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</si>
  <si>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</si>
  <si>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</si>
  <si>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</si>
  <si>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</si>
  <si>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</si>
  <si>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</si>
  <si>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</si>
  <si>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</si>
  <si>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</si>
  <si>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</si>
  <si>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</si>
  <si>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</si>
  <si>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</si>
  <si>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</si>
  <si>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</si>
  <si>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</si>
  <si>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</si>
  <si>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</si>
  <si>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</si>
  <si>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</si>
  <si>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</si>
  <si>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</si>
  <si>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</si>
  <si>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</si>
  <si>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</si>
  <si>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</si>
  <si>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</si>
  <si>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</si>
  <si>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</si>
  <si>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</si>
  <si>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</si>
  <si>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</si>
  <si>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</si>
  <si>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</si>
  <si>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</si>
  <si>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</si>
  <si>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</si>
  <si>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</si>
  <si>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</si>
  <si>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</si>
  <si>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</si>
  <si>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</si>
  <si>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</si>
  <si>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</si>
  <si>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</si>
  <si>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</si>
  <si>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</si>
  <si>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</si>
  <si>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</si>
  <si>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</si>
  <si>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</si>
  <si>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</si>
  <si>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</si>
  <si>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</si>
  <si>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</si>
  <si>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</si>
  <si>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</si>
  <si>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</si>
  <si>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</si>
  <si>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</si>
  <si>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</si>
  <si>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</si>
  <si>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</si>
  <si>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</si>
  <si>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</si>
  <si>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</si>
  <si>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</si>
  <si>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</si>
  <si>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</si>
  <si>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</si>
  <si>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</si>
  <si>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</si>
  <si>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</si>
  <si>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</si>
  <si>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</si>
  <si>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</si>
  <si>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</si>
  <si>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</si>
  <si>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</si>
  <si>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</si>
  <si>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</si>
  <si>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</si>
  <si>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</si>
  <si>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</si>
  <si>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</si>
  <si>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</si>
  <si>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</si>
  <si>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</si>
  <si>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</si>
  <si>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</si>
  <si>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</si>
  <si>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</si>
  <si>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</si>
  <si>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</si>
  <si>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</si>
  <si>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</si>
  <si>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</si>
  <si>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</si>
  <si>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</si>
  <si>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</si>
  <si>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</si>
  <si>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</si>
  <si>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</si>
  <si>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</si>
  <si>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</si>
  <si>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</si>
  <si>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</si>
  <si>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</si>
  <si>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</si>
  <si>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</si>
  <si>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</si>
  <si>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</si>
  <si>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</si>
  <si>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</si>
  <si>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</si>
  <si>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</si>
  <si>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</si>
  <si>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</si>
  <si>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</si>
  <si>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</si>
  <si>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</si>
  <si>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</si>
  <si>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</si>
  <si>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</si>
  <si>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</si>
  <si>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</si>
  <si>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</si>
  <si>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</si>
  <si>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</si>
  <si>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</si>
  <si>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</si>
  <si>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</si>
  <si>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</si>
  <si>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</si>
  <si>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</si>
  <si>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</si>
  <si>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</si>
  <si>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</si>
  <si>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</si>
  <si>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</si>
  <si>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</si>
  <si>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</si>
  <si>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</si>
  <si>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</si>
  <si>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</si>
  <si>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</si>
  <si>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</si>
  <si>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</si>
  <si>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</si>
  <si>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</si>
  <si>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</si>
  <si>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</si>
  <si>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</si>
  <si>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</si>
  <si>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</si>
  <si>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</si>
  <si>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</si>
  <si>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</si>
  <si>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</si>
  <si>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</si>
  <si>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</si>
  <si>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</si>
  <si>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</si>
  <si>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</si>
  <si>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</si>
  <si>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</si>
  <si>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</si>
  <si>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</si>
  <si>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</si>
  <si>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</si>
  <si>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</si>
  <si>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</si>
  <si>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</si>
  <si>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</si>
  <si>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</si>
  <si>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</si>
  <si>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</si>
  <si>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</si>
  <si>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</si>
  <si>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</si>
  <si>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</si>
  <si>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</si>
  <si>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</si>
  <si>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</si>
  <si>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</si>
  <si>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</si>
  <si>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</si>
  <si>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</si>
  <si>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</si>
  <si>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</si>
  <si>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</si>
  <si>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</si>
  <si>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</si>
  <si>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</si>
  <si>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</si>
  <si>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</si>
  <si>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</si>
  <si>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</si>
  <si>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</si>
  <si>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</si>
  <si>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</si>
  <si>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</si>
  <si>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</si>
  <si>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</si>
  <si>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</si>
  <si>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</si>
  <si>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</si>
  <si>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</si>
  <si>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</si>
  <si>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</si>
  <si>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</si>
  <si>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</si>
  <si>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</si>
  <si>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</si>
  <si>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</si>
  <si>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</si>
  <si>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</si>
  <si>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</si>
  <si>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</si>
  <si>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</si>
  <si>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</si>
  <si>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</si>
  <si>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</si>
  <si>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</si>
  <si>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</si>
  <si>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</si>
  <si>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</si>
  <si>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</si>
  <si>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</si>
  <si>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</si>
  <si>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</si>
  <si>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</si>
  <si>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</si>
  <si>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</si>
  <si>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</si>
  <si>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</si>
  <si>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</si>
  <si>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</si>
  <si>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</si>
  <si>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</si>
  <si>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</si>
  <si>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</si>
  <si>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</si>
  <si>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</si>
  <si>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</si>
  <si>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</si>
  <si>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</si>
  <si>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</si>
  <si>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</si>
  <si>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</si>
  <si>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</si>
  <si>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</si>
  <si>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</si>
  <si>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</si>
  <si>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</si>
  <si>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</si>
  <si>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</si>
  <si>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</si>
  <si>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</si>
  <si>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</si>
  <si>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</si>
  <si>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</si>
  <si>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</si>
  <si>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</si>
  <si>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</si>
  <si>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</si>
  <si>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</si>
  <si>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</si>
  <si>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</si>
  <si>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</si>
  <si>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</si>
  <si>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</si>
  <si>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</si>
  <si>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</si>
  <si>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</si>
  <si>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</si>
  <si>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</si>
  <si>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</si>
  <si>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</si>
  <si>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</si>
  <si>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</si>
  <si>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</si>
  <si>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</si>
  <si>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</si>
  <si>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</si>
  <si>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</si>
  <si>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</si>
  <si>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</si>
  <si>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</si>
  <si>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</si>
  <si>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</si>
  <si>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</si>
  <si>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</si>
  <si>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</si>
  <si>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</si>
  <si>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</si>
  <si>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</si>
  <si>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</si>
  <si>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</si>
  <si>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</si>
  <si>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</si>
  <si>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</si>
  <si>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</si>
  <si>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</si>
  <si>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</si>
  <si>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</si>
  <si>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</si>
  <si>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</si>
  <si>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</si>
  <si>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</si>
  <si>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</si>
  <si>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</si>
  <si>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</si>
  <si>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</si>
  <si>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</si>
  <si>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</si>
  <si>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</si>
  <si>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</si>
  <si>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</si>
  <si>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</si>
  <si>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</si>
  <si>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</si>
  <si>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</si>
  <si>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</si>
  <si>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</si>
  <si>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</si>
  <si>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</si>
  <si>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</si>
  <si>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</si>
  <si>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</si>
  <si>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</si>
  <si>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</si>
  <si>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</si>
  <si>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</si>
  <si>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</si>
  <si>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</si>
  <si>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</si>
  <si>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</si>
  <si>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</si>
  <si>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</si>
  <si>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</si>
  <si>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</si>
  <si>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</si>
  <si>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</si>
  <si>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</si>
  <si>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</si>
  <si>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</si>
  <si>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</si>
  <si>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</si>
  <si>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</si>
  <si>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</si>
  <si>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</si>
  <si>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</si>
  <si>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</si>
  <si>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</si>
  <si>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</si>
  <si>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</si>
  <si>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</si>
  <si>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</si>
  <si>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</si>
  <si>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</si>
  <si>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</si>
  <si>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</si>
  <si>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</si>
  <si>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</si>
  <si>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</si>
  <si>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</si>
  <si>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</si>
  <si>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</si>
  <si>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</si>
  <si>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</si>
  <si>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</si>
  <si>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</si>
  <si>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</si>
  <si>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</si>
  <si>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</si>
  <si>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</si>
  <si>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</si>
  <si>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</si>
  <si>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</si>
  <si>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</si>
  <si>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</si>
  <si>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</si>
  <si>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</si>
  <si>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</si>
  <si>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</si>
  <si>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</si>
  <si>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</si>
  <si>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</si>
  <si>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</si>
  <si>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</si>
  <si>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</si>
  <si>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</si>
  <si>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</si>
  <si>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</si>
  <si>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</si>
  <si>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</si>
  <si>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</si>
  <si>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</si>
  <si>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</si>
  <si>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</si>
  <si>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</si>
  <si>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</si>
  <si>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</si>
  <si>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</si>
  <si>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</si>
  <si>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</si>
  <si>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</si>
  <si>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</si>
  <si>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</si>
  <si>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</si>
  <si>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</si>
  <si>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</si>
  <si>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</si>
  <si>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</si>
  <si>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</si>
  <si>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</si>
  <si>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</si>
  <si>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</si>
  <si>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</si>
  <si>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</si>
  <si>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</si>
  <si>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</si>
  <si>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</si>
  <si>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</si>
  <si>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</si>
  <si>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</si>
  <si>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</si>
  <si>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</si>
  <si>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</si>
  <si>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</si>
  <si>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</si>
  <si>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</si>
  <si>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</si>
  <si>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</si>
  <si>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</si>
  <si>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</si>
  <si>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</si>
  <si>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</si>
  <si>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</si>
  <si>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</si>
  <si>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</si>
  <si>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</si>
  <si>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</si>
  <si>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</si>
  <si>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</si>
  <si>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</si>
  <si>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</si>
  <si>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</si>
  <si>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</si>
  <si>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</si>
  <si>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</si>
  <si>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</si>
  <si>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</si>
  <si>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</si>
  <si>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</si>
  <si>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</si>
  <si>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</si>
  <si>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</si>
  <si>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</si>
  <si>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</si>
  <si>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</si>
  <si>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</si>
  <si>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</si>
  <si>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</si>
  <si>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</si>
  <si>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</si>
  <si>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</si>
  <si>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</si>
  <si>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</si>
  <si>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</si>
  <si>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</si>
  <si>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</si>
  <si>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</si>
  <si>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</si>
  <si>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</si>
  <si>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</si>
  <si>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</si>
  <si>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</si>
  <si>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</si>
  <si>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</si>
  <si>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</si>
  <si>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</si>
  <si>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</si>
  <si>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</si>
  <si>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</si>
  <si>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</si>
  <si>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</si>
  <si>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</si>
  <si>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</si>
  <si>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</si>
  <si>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</si>
  <si>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</si>
  <si>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</si>
  <si>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</si>
  <si>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</si>
  <si>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</si>
  <si>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</si>
  <si>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</si>
  <si>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</si>
  <si>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</si>
  <si>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</si>
  <si>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</si>
  <si>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</si>
  <si>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</si>
  <si>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</si>
  <si>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</si>
  <si>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</si>
  <si>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</si>
  <si>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</si>
  <si>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</si>
  <si>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</si>
  <si>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</si>
  <si>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</si>
  <si>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</si>
  <si>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</si>
  <si>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</si>
  <si>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</si>
  <si>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</si>
  <si>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</si>
  <si>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</si>
  <si>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</si>
  <si>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</si>
  <si>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</si>
  <si>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</si>
  <si>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</si>
  <si>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</si>
  <si>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</si>
  <si>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</si>
  <si>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</si>
  <si>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</si>
  <si>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</si>
  <si>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</si>
  <si>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</si>
  <si>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</si>
  <si>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</si>
  <si>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</si>
  <si>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</si>
  <si>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</si>
  <si>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</si>
  <si>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</si>
  <si>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</si>
  <si>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</si>
  <si>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</si>
  <si>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</si>
  <si>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</si>
  <si>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</si>
  <si>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</si>
  <si>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</si>
  <si>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</si>
  <si>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</si>
  <si>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</si>
  <si>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</si>
  <si>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</si>
  <si>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</si>
  <si>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</si>
  <si>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</si>
  <si>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</si>
  <si>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</si>
  <si>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</si>
  <si>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</si>
  <si>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</si>
  <si>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</si>
  <si>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</si>
  <si>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</si>
  <si>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</si>
  <si>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</si>
  <si>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</si>
  <si>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</si>
  <si>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</si>
  <si>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</si>
  <si>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</si>
  <si>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</si>
  <si>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</si>
  <si>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</si>
  <si>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</si>
  <si>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</si>
  <si>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</si>
  <si>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</si>
  <si>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</si>
  <si>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</si>
  <si>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</si>
  <si>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</si>
  <si>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</si>
  <si>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</si>
  <si>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</si>
  <si>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</si>
  <si>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</si>
  <si>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</si>
  <si>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</si>
  <si>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</si>
  <si>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</si>
  <si>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</si>
  <si>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</si>
  <si>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</si>
  <si>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</si>
  <si>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</si>
  <si>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</si>
  <si>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</si>
  <si>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</si>
  <si>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</si>
  <si>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</si>
  <si>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</si>
  <si>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</si>
  <si>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</si>
  <si>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</si>
  <si>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</si>
  <si>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</si>
  <si>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</si>
  <si>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</si>
  <si>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</si>
  <si>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</si>
  <si>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</si>
  <si>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</si>
  <si>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</si>
  <si>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</si>
  <si>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</si>
  <si>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</si>
  <si>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</si>
  <si>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</si>
  <si>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</si>
  <si>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</si>
  <si>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</si>
  <si>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</si>
  <si>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</si>
  <si>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</si>
  <si>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</si>
  <si>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</si>
  <si>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</si>
  <si>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</si>
  <si>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</si>
  <si>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</si>
  <si>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</si>
  <si>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</si>
  <si>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</si>
  <si>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</si>
  <si>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</si>
  <si>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</si>
  <si>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</si>
  <si>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</si>
  <si>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</si>
  <si>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</si>
  <si>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</si>
  <si>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</si>
  <si>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</si>
  <si>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</si>
  <si>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</si>
  <si>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</si>
  <si>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</si>
  <si>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</si>
  <si>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</si>
  <si>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</si>
  <si>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</si>
  <si>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</si>
  <si>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</si>
  <si>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</si>
  <si>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</si>
  <si>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</si>
  <si>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</si>
  <si>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</si>
  <si>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</si>
  <si>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</si>
  <si>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</si>
  <si>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</si>
  <si>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</si>
  <si>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NK SECURITIES RESEARCH PRIVATE LIMITED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</si>
  <si>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</si>
  <si>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</si>
  <si>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</si>
  <si>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</si>
  <si>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</si>
  <si>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</si>
  <si>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</si>
  <si>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</si>
  <si>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</si>
  <si>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</si>
  <si>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</si>
  <si>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</si>
  <si>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</si>
  <si>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BANKNIFTY 38000 CE 13 APR</t>
  </si>
  <si>
    <t>BCLENTERPR</t>
  </si>
  <si>
    <t>ANUSTUP TRADING  PRIVATE LIMITED</t>
  </si>
  <si>
    <t>BANG</t>
  </si>
  <si>
    <t>Bang Overseas Limited</t>
  </si>
  <si>
    <t>RIIL</t>
  </si>
  <si>
    <t>Reliance Indl Infra Ltd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</si>
  <si>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</si>
  <si>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</si>
  <si>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</si>
  <si>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</si>
  <si>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</si>
  <si>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</si>
  <si>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</si>
  <si>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</si>
  <si>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</si>
  <si>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ADVIKCA</t>
  </si>
  <si>
    <t>VANRAJ DADBHAI KAHOR</t>
  </si>
  <si>
    <t>SHAMARU CONSTRUCTION PRIVATE LIMITED</t>
  </si>
  <si>
    <t>PEARLPOLY</t>
  </si>
  <si>
    <t>SELLWIN</t>
  </si>
  <si>
    <t>SUUMAYA</t>
  </si>
  <si>
    <t>KBCGLOBAL</t>
  </si>
  <si>
    <t>KBC Global Limited</t>
  </si>
  <si>
    <t>NAGREEKEXP</t>
  </si>
  <si>
    <t>Nagreeka Exports Limited</t>
  </si>
  <si>
    <t>VED PRAKASH AGARWAL</t>
  </si>
  <si>
    <t>Pearl Polymers Ltd</t>
  </si>
  <si>
    <t>VAISHALI</t>
  </si>
  <si>
    <t>Vaishali Pharma Limited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</si>
  <si>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</si>
  <si>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</si>
  <si>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</si>
  <si>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</si>
  <si>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</si>
  <si>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</si>
  <si>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</si>
  <si>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</si>
  <si>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</si>
  <si>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2895-2905</t>
  </si>
  <si>
    <t>157-159</t>
  </si>
  <si>
    <t>247-249</t>
  </si>
  <si>
    <t>JUBLFOOD 600 CE APR</t>
  </si>
  <si>
    <t>20-22</t>
  </si>
  <si>
    <t>ALTOLITE ELECTRO SIGNS PRIVATE LIMITED</t>
  </si>
  <si>
    <t>DHARMESH MALDEVBHAI GODHANIA</t>
  </si>
  <si>
    <t>SANDEEP AGARWAL</t>
  </si>
  <si>
    <t>EARUM</t>
  </si>
  <si>
    <t>GGL</t>
  </si>
  <si>
    <t>KHOOBSURAT</t>
  </si>
  <si>
    <t>BP EQUITIES PVT. LTD.</t>
  </si>
  <si>
    <t>KRETTOSYS</t>
  </si>
  <si>
    <t>MISHTANN</t>
  </si>
  <si>
    <t>VINODBHAI RAMABHAI PATEL</t>
  </si>
  <si>
    <t>NEOINFRA</t>
  </si>
  <si>
    <t>NEURO PROPERTIES PRIVATE LIMITED</t>
  </si>
  <si>
    <t>QNANCE RESEARCH CAPITAL LLP</t>
  </si>
  <si>
    <t>GAURANG JITENDRA PAREKH</t>
  </si>
  <si>
    <t>CHENNPETRO</t>
  </si>
  <si>
    <t>Chennai Petroleum Corp</t>
  </si>
  <si>
    <t>NAVKARCORP</t>
  </si>
  <si>
    <t>Navkar Corporation Ltd.</t>
  </si>
  <si>
    <t>PARTH INFIN BROKERS PVT LTD</t>
  </si>
  <si>
    <t>DIPAN MEHTA COMMODITIES PRIVATE LIMITED</t>
  </si>
  <si>
    <t>VCL</t>
  </si>
  <si>
    <t>Vaxtex Cotfab Limited</t>
  </si>
  <si>
    <t>MAKWANA DIXIT CHANDUBHAI</t>
  </si>
  <si>
    <t>HBLPOWER</t>
  </si>
  <si>
    <t>HBL Power Systems Limited</t>
  </si>
  <si>
    <t>BANYANTREE GROWTH CAPITAL  L.L.C.</t>
  </si>
  <si>
    <t>Loss of Rs.105/-</t>
  </si>
  <si>
    <t>Loss of Rs.3.65/-</t>
  </si>
  <si>
    <t>CROMPTON APR FUT</t>
  </si>
  <si>
    <t>385-390</t>
  </si>
  <si>
    <t>747-749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</si>
  <si>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</si>
  <si>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</si>
  <si>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</si>
  <si>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</si>
  <si>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</si>
  <si>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</si>
  <si>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</si>
  <si>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</si>
  <si>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</si>
  <si>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</si>
  <si>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</si>
  <si>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28-32</t>
  </si>
  <si>
    <t>55-70</t>
  </si>
  <si>
    <t>830-900</t>
  </si>
  <si>
    <t>1125-1130</t>
  </si>
  <si>
    <t>1160-1190</t>
  </si>
  <si>
    <t>120.5-121.50</t>
  </si>
  <si>
    <t>17-132</t>
  </si>
  <si>
    <t xml:space="preserve">CANBK </t>
  </si>
  <si>
    <t>233-234</t>
  </si>
  <si>
    <t>242-250</t>
  </si>
  <si>
    <t>212-214</t>
  </si>
  <si>
    <t>ARROW SIGNS PRIVATE LIMITED</t>
  </si>
  <si>
    <t>KARISHMA KARISHMA</t>
  </si>
  <si>
    <t>KALPESH JAVERILAL OSWAL</t>
  </si>
  <si>
    <t>ZEEL PRADIPKUMAR SHAH</t>
  </si>
  <si>
    <t>PRADEEP BABULAL SHAH</t>
  </si>
  <si>
    <t>DHRUV PRADIPKUMAR SHAH</t>
  </si>
  <si>
    <t>VARSHABEN JAYESHKUMAR SHAH</t>
  </si>
  <si>
    <t>VIKI JAYESHKUMAR SHAH</t>
  </si>
  <si>
    <t>RINKAL KHEMCHANDBHAI MEHTA</t>
  </si>
  <si>
    <t>CLARA</t>
  </si>
  <si>
    <t>NAYNA DILIP CHHEDA</t>
  </si>
  <si>
    <t>SARITA AGARWAL</t>
  </si>
  <si>
    <t>DDIL</t>
  </si>
  <si>
    <t>JAI KUMAR BAID</t>
  </si>
  <si>
    <t>ABHINANDAN DHANAPAL KHEMALAPURE</t>
  </si>
  <si>
    <t>BASAVARAJ CHANNAPPA MAHASHETTI</t>
  </si>
  <si>
    <t>DEEP</t>
  </si>
  <si>
    <t>DHANROTO</t>
  </si>
  <si>
    <t>ABHISHEK GUPTA</t>
  </si>
  <si>
    <t>YACOOBALI AIYUB MOHAMMED</t>
  </si>
  <si>
    <t>HITTCO</t>
  </si>
  <si>
    <t>SHAH RHEA DIPAK</t>
  </si>
  <si>
    <t>JETMALL</t>
  </si>
  <si>
    <t>HARJIVANDAS NEMIDAS SECURITIES P. LTD</t>
  </si>
  <si>
    <t>RAJSHREE MOHTA</t>
  </si>
  <si>
    <t>REKHA M JAIN*</t>
  </si>
  <si>
    <t>BHARAT KUMAR PUKHRAJJI</t>
  </si>
  <si>
    <t>ANUSTUP TRADING PRIVATE LIMITED</t>
  </si>
  <si>
    <t>VISHAL MUKESHKUMAR SHAH</t>
  </si>
  <si>
    <t>BHAVESH A VORA (HUF)</t>
  </si>
  <si>
    <t>AKSHITSHANTILALJAIN</t>
  </si>
  <si>
    <t>VISHAL MUKESH KUMAR SHAH</t>
  </si>
  <si>
    <t>LELAVOIR</t>
  </si>
  <si>
    <t>SAMIR SHARMA</t>
  </si>
  <si>
    <t>MOHITIND</t>
  </si>
  <si>
    <t>AMRITA JAIN</t>
  </si>
  <si>
    <t>ORIENTTR</t>
  </si>
  <si>
    <t>OZONEWORLD</t>
  </si>
  <si>
    <t>SACHIDANANDAARAVIND</t>
  </si>
  <si>
    <t>POOJA</t>
  </si>
  <si>
    <t>EPITOME TRADING AND INVESTMENTS</t>
  </si>
  <si>
    <t>REGENCY</t>
  </si>
  <si>
    <t>DHRUVAPANDEY</t>
  </si>
  <si>
    <t>AKSHAY RAJENDRA SONAWANE</t>
  </si>
  <si>
    <t>SIPTL</t>
  </si>
  <si>
    <t>BP COMTRADE PRIVATE LIMITED</t>
  </si>
  <si>
    <t>VINOD PRABHULAL MEHTA</t>
  </si>
  <si>
    <t>TTIENT</t>
  </si>
  <si>
    <t>GALARY TRADING PRIVATE LIMITED</t>
  </si>
  <si>
    <t>VITESSE</t>
  </si>
  <si>
    <t>MANISH NITIN THAKUR</t>
  </si>
  <si>
    <t>RAGINI CHETAN MEHTA</t>
  </si>
  <si>
    <t>ANANT WEALTH CONSULTANTS PRIVATE LIMITED</t>
  </si>
  <si>
    <t>BLS</t>
  </si>
  <si>
    <t>BLS Intl Servs Ltd</t>
  </si>
  <si>
    <t>SAINT CAPITAL FUND</t>
  </si>
  <si>
    <t>GSS</t>
  </si>
  <si>
    <t>GSS Infotech Limited</t>
  </si>
  <si>
    <t>MASTER CAPITAL SERVICES LIMITED</t>
  </si>
  <si>
    <t>Mohit Industries Ltd</t>
  </si>
  <si>
    <t>MOLDTECH</t>
  </si>
  <si>
    <t>Mold-Tek Technologies Ltd</t>
  </si>
  <si>
    <t>Mang. Ref &amp; Petochem Ltd.</t>
  </si>
  <si>
    <t>RAMASTEEL</t>
  </si>
  <si>
    <t>Rama Steel Tubes Limited</t>
  </si>
  <si>
    <t>ERISKA INVESTMENT FUND LTD</t>
  </si>
  <si>
    <t>SIMPLEXINF</t>
  </si>
  <si>
    <t>Simplex Infrastructures L</t>
  </si>
  <si>
    <t>TRANS FINANCIAL RESOURCES LTD</t>
  </si>
  <si>
    <t>SPIC</t>
  </si>
  <si>
    <t>Southern Petro Ind Corp</t>
  </si>
  <si>
    <t>SHAH JOLLY  ANKITBHAI</t>
  </si>
  <si>
    <t>KARAN SURESH MAJITHIA</t>
  </si>
  <si>
    <t>ANIL VISHANJI DEDHIA</t>
  </si>
  <si>
    <t>PREETI JAIN</t>
  </si>
  <si>
    <t>MANALIPETC</t>
  </si>
  <si>
    <t>Manali Petrochemicals Lt</t>
  </si>
  <si>
    <t>PREMIER INVESTMENT FUND LIMITED</t>
  </si>
  <si>
    <t>SUPREMEENG</t>
  </si>
  <si>
    <t>Supreme Engineering Ltd</t>
  </si>
  <si>
    <t>TOTAL HOLDING ANDFINVESTPVTLTD</t>
  </si>
  <si>
    <t>PJS SECURITIES LLP</t>
  </si>
  <si>
    <t>KRISHNA AWTAR KABRA</t>
  </si>
  <si>
    <t>MAYADEVI K KABRA</t>
  </si>
  <si>
    <t>SHANI  BHATI</t>
  </si>
  <si>
    <t>508-509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</si>
</sst>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8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1" t="s">
        <v>16</v>
      </c>
      <c r="B9" s="463" t="s">
        <v>17</v>
      </c>
      <c r="C9" s="463" t="s">
        <v>18</v>
      </c>
      <c r="D9" s="463" t="s">
        <v>19</v>
      </c>
      <c r="E9" s="23" t="s">
        <v>20</v>
      </c>
      <c r="F9" s="23" t="s">
        <v>21</v>
      </c>
      <c r="G9" s="458" t="s">
        <v>22</v>
      </c>
      <c r="H9" s="459"/>
      <c r="I9" s="460"/>
      <c r="J9" s="458" t="s">
        <v>23</v>
      </c>
      <c r="K9" s="459"/>
      <c r="L9" s="460"/>
      <c r="M9" s="23"/>
      <c r="N9" s="24"/>
      <c r="O9" s="24"/>
      <c r="P9" s="24"/>
    </row>
    <row r="10" spans="1:16" ht="59.25" customHeight="1">
      <c r="A10" s="462"/>
      <c r="B10" s="464"/>
      <c r="C10" s="464"/>
      <c r="D10" s="46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17162.7</v>
      </c>
      <c r="F11" s="32">
        <v>17126.416666666668</v>
      </c>
      <c r="G11" s="33">
        <v>17033.133333333335</v>
      </c>
      <c r="H11" s="33">
        <v>16903.566666666666</v>
      </c>
      <c r="I11" s="33">
        <v>16810.283333333333</v>
      </c>
      <c r="J11" s="33">
        <v>17255.983333333337</v>
      </c>
      <c r="K11" s="33">
        <v>17349.26666666667</v>
      </c>
      <c r="L11" s="33">
        <v>17478.833333333339</v>
      </c>
      <c r="M11" s="34">
        <v>17219.7</v>
      </c>
      <c r="N11" s="34">
        <v>16996.849999999999</v>
      </c>
      <c r="O11" s="35">
        <v>11054750</v>
      </c>
      <c r="P11" s="36">
        <v>-8.9919321643204084E-2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36422.5</v>
      </c>
      <c r="F12" s="37">
        <v>36405.716666666667</v>
      </c>
      <c r="G12" s="38">
        <v>36192.333333333336</v>
      </c>
      <c r="H12" s="38">
        <v>35962.166666666672</v>
      </c>
      <c r="I12" s="38">
        <v>35748.78333333334</v>
      </c>
      <c r="J12" s="38">
        <v>36635.883333333331</v>
      </c>
      <c r="K12" s="38">
        <v>36849.266666666663</v>
      </c>
      <c r="L12" s="38">
        <v>37079.433333333327</v>
      </c>
      <c r="M12" s="28">
        <v>36619.1</v>
      </c>
      <c r="N12" s="28">
        <v>36175.550000000003</v>
      </c>
      <c r="O12" s="39">
        <v>2676375</v>
      </c>
      <c r="P12" s="40">
        <v>-2.9437362876466429E-2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16798.95</v>
      </c>
      <c r="F13" s="37">
        <v>16754.633333333331</v>
      </c>
      <c r="G13" s="38">
        <v>16709.266666666663</v>
      </c>
      <c r="H13" s="38">
        <v>16619.583333333332</v>
      </c>
      <c r="I13" s="38">
        <v>16574.216666666664</v>
      </c>
      <c r="J13" s="38">
        <v>16844.316666666662</v>
      </c>
      <c r="K13" s="38">
        <v>16889.683333333331</v>
      </c>
      <c r="L13" s="38">
        <v>16979.366666666661</v>
      </c>
      <c r="M13" s="28">
        <v>16800</v>
      </c>
      <c r="N13" s="28">
        <v>16664.95</v>
      </c>
      <c r="O13" s="39">
        <v>3040</v>
      </c>
      <c r="P13" s="40">
        <v>0.13432835820895522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7350.15</v>
      </c>
      <c r="F14" s="37">
        <v>7366.7666666666664</v>
      </c>
      <c r="G14" s="38">
        <v>7333.5333333333328</v>
      </c>
      <c r="H14" s="38">
        <v>7316.9166666666661</v>
      </c>
      <c r="I14" s="38">
        <v>7283.6833333333325</v>
      </c>
      <c r="J14" s="38">
        <v>7383.3833333333332</v>
      </c>
      <c r="K14" s="38">
        <v>7416.6166666666668</v>
      </c>
      <c r="L14" s="38">
        <v>7433.2333333333336</v>
      </c>
      <c r="M14" s="28">
        <v>7400</v>
      </c>
      <c r="N14" s="28">
        <v>7350.15</v>
      </c>
      <c r="O14" s="39">
        <v>1575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940.3</v>
      </c>
      <c r="F15" s="37">
        <v>941.51666666666677</v>
      </c>
      <c r="G15" s="38">
        <v>931.43333333333351</v>
      </c>
      <c r="H15" s="38">
        <v>922.56666666666672</v>
      </c>
      <c r="I15" s="38">
        <v>912.48333333333346</v>
      </c>
      <c r="J15" s="38">
        <v>950.38333333333355</v>
      </c>
      <c r="K15" s="38">
        <v>960.46666666666681</v>
      </c>
      <c r="L15" s="38">
        <v>969.3333333333336</v>
      </c>
      <c r="M15" s="28">
        <v>951.6</v>
      </c>
      <c r="N15" s="28">
        <v>932.65</v>
      </c>
      <c r="O15" s="39">
        <v>1933750</v>
      </c>
      <c r="P15" s="40">
        <v>-4.048924504428511E-2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2140.65</v>
      </c>
      <c r="F16" s="37">
        <v>2149.5833333333335</v>
      </c>
      <c r="G16" s="38">
        <v>2123.5666666666671</v>
      </c>
      <c r="H16" s="38">
        <v>2106.4833333333336</v>
      </c>
      <c r="I16" s="38">
        <v>2080.4666666666672</v>
      </c>
      <c r="J16" s="38">
        <v>2166.666666666667</v>
      </c>
      <c r="K16" s="38">
        <v>2192.6833333333334</v>
      </c>
      <c r="L16" s="38">
        <v>2209.7666666666669</v>
      </c>
      <c r="M16" s="28">
        <v>2175.6</v>
      </c>
      <c r="N16" s="28">
        <v>2132.5</v>
      </c>
      <c r="O16" s="39">
        <v>261000</v>
      </c>
      <c r="P16" s="40">
        <v>1.6553067185978577E-2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16905.3</v>
      </c>
      <c r="F17" s="37">
        <v>16957.899999999998</v>
      </c>
      <c r="G17" s="38">
        <v>16793.949999999997</v>
      </c>
      <c r="H17" s="38">
        <v>16682.599999999999</v>
      </c>
      <c r="I17" s="38">
        <v>16518.649999999998</v>
      </c>
      <c r="J17" s="38">
        <v>17069.249999999996</v>
      </c>
      <c r="K17" s="38">
        <v>17233.2</v>
      </c>
      <c r="L17" s="38">
        <v>17344.549999999996</v>
      </c>
      <c r="M17" s="28">
        <v>17121.849999999999</v>
      </c>
      <c r="N17" s="28">
        <v>16846.55</v>
      </c>
      <c r="O17" s="39">
        <v>36750</v>
      </c>
      <c r="P17" s="40">
        <v>4.6263345195729534E-2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110</v>
      </c>
      <c r="F18" s="37">
        <v>109.68333333333334</v>
      </c>
      <c r="G18" s="38">
        <v>108.06666666666668</v>
      </c>
      <c r="H18" s="38">
        <v>106.13333333333334</v>
      </c>
      <c r="I18" s="38">
        <v>104.51666666666668</v>
      </c>
      <c r="J18" s="38">
        <v>111.61666666666667</v>
      </c>
      <c r="K18" s="38">
        <v>113.23333333333335</v>
      </c>
      <c r="L18" s="38">
        <v>115.16666666666667</v>
      </c>
      <c r="M18" s="28">
        <v>111.3</v>
      </c>
      <c r="N18" s="28">
        <v>107.75</v>
      </c>
      <c r="O18" s="39">
        <v>22299200</v>
      </c>
      <c r="P18" s="40">
        <v>3.1548951760635047E-2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289.75</v>
      </c>
      <c r="F19" s="37">
        <v>291.7</v>
      </c>
      <c r="G19" s="38">
        <v>285.84999999999997</v>
      </c>
      <c r="H19" s="38">
        <v>281.95</v>
      </c>
      <c r="I19" s="38">
        <v>276.09999999999997</v>
      </c>
      <c r="J19" s="38">
        <v>295.59999999999997</v>
      </c>
      <c r="K19" s="38">
        <v>301.45</v>
      </c>
      <c r="L19" s="38">
        <v>305.34999999999997</v>
      </c>
      <c r="M19" s="28">
        <v>297.55</v>
      </c>
      <c r="N19" s="28">
        <v>287.8</v>
      </c>
      <c r="O19" s="39">
        <v>11489400</v>
      </c>
      <c r="P19" s="40">
        <v>-3.9138943248532287E-2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2211</v>
      </c>
      <c r="F20" s="37">
        <v>2166.3833333333332</v>
      </c>
      <c r="G20" s="38">
        <v>2111.6166666666663</v>
      </c>
      <c r="H20" s="38">
        <v>2012.2333333333331</v>
      </c>
      <c r="I20" s="38">
        <v>1957.4666666666662</v>
      </c>
      <c r="J20" s="38">
        <v>2265.7666666666664</v>
      </c>
      <c r="K20" s="38">
        <v>2320.5333333333328</v>
      </c>
      <c r="L20" s="38">
        <v>2419.9166666666665</v>
      </c>
      <c r="M20" s="28">
        <v>2221.15</v>
      </c>
      <c r="N20" s="28">
        <v>2067</v>
      </c>
      <c r="O20" s="39">
        <v>3616250</v>
      </c>
      <c r="P20" s="40">
        <v>0.11440677966101695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2188.15</v>
      </c>
      <c r="F21" s="37">
        <v>2186.2666666666669</v>
      </c>
      <c r="G21" s="38">
        <v>2163.9333333333338</v>
      </c>
      <c r="H21" s="38">
        <v>2139.7166666666672</v>
      </c>
      <c r="I21" s="38">
        <v>2117.3833333333341</v>
      </c>
      <c r="J21" s="38">
        <v>2210.4833333333336</v>
      </c>
      <c r="K21" s="38">
        <v>2232.8166666666666</v>
      </c>
      <c r="L21" s="38">
        <v>2257.0333333333333</v>
      </c>
      <c r="M21" s="28">
        <v>2208.6</v>
      </c>
      <c r="N21" s="28">
        <v>2162.0500000000002</v>
      </c>
      <c r="O21" s="39">
        <v>19141500</v>
      </c>
      <c r="P21" s="40">
        <v>5.8591697320021022E-3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830.15</v>
      </c>
      <c r="F22" s="37">
        <v>829.58333333333337</v>
      </c>
      <c r="G22" s="38">
        <v>821.56666666666672</v>
      </c>
      <c r="H22" s="38">
        <v>812.98333333333335</v>
      </c>
      <c r="I22" s="38">
        <v>804.9666666666667</v>
      </c>
      <c r="J22" s="38">
        <v>838.16666666666674</v>
      </c>
      <c r="K22" s="38">
        <v>846.18333333333339</v>
      </c>
      <c r="L22" s="38">
        <v>854.76666666666677</v>
      </c>
      <c r="M22" s="28">
        <v>837.6</v>
      </c>
      <c r="N22" s="28">
        <v>821</v>
      </c>
      <c r="O22" s="39">
        <v>76683750</v>
      </c>
      <c r="P22" s="40">
        <v>-2.9332681495966757E-4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3413.35</v>
      </c>
      <c r="F23" s="37">
        <v>3401.1666666666665</v>
      </c>
      <c r="G23" s="38">
        <v>3376.583333333333</v>
      </c>
      <c r="H23" s="38">
        <v>3339.8166666666666</v>
      </c>
      <c r="I23" s="38">
        <v>3315.2333333333331</v>
      </c>
      <c r="J23" s="38">
        <v>3437.9333333333329</v>
      </c>
      <c r="K23" s="38">
        <v>3462.516666666666</v>
      </c>
      <c r="L23" s="38">
        <v>3499.2833333333328</v>
      </c>
      <c r="M23" s="28">
        <v>3425.75</v>
      </c>
      <c r="N23" s="28">
        <v>3364.4</v>
      </c>
      <c r="O23" s="39">
        <v>186600</v>
      </c>
      <c r="P23" s="40">
        <v>-3.9134912461380018E-2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562.70000000000005</v>
      </c>
      <c r="F24" s="37">
        <v>562.13333333333333</v>
      </c>
      <c r="G24" s="38">
        <v>555.9666666666667</v>
      </c>
      <c r="H24" s="38">
        <v>549.23333333333335</v>
      </c>
      <c r="I24" s="38">
        <v>543.06666666666672</v>
      </c>
      <c r="J24" s="38">
        <v>568.86666666666667</v>
      </c>
      <c r="K24" s="38">
        <v>575.03333333333342</v>
      </c>
      <c r="L24" s="38">
        <v>581.76666666666665</v>
      </c>
      <c r="M24" s="28">
        <v>568.29999999999995</v>
      </c>
      <c r="N24" s="28">
        <v>555.4</v>
      </c>
      <c r="O24" s="39">
        <v>7078000</v>
      </c>
      <c r="P24" s="40">
        <v>-6.4570466030320047E-3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374.2</v>
      </c>
      <c r="F25" s="37">
        <v>369.23333333333335</v>
      </c>
      <c r="G25" s="38">
        <v>361.4666666666667</v>
      </c>
      <c r="H25" s="38">
        <v>348.73333333333335</v>
      </c>
      <c r="I25" s="38">
        <v>340.9666666666667</v>
      </c>
      <c r="J25" s="38">
        <v>381.9666666666667</v>
      </c>
      <c r="K25" s="38">
        <v>389.73333333333335</v>
      </c>
      <c r="L25" s="38">
        <v>402.4666666666667</v>
      </c>
      <c r="M25" s="28">
        <v>377</v>
      </c>
      <c r="N25" s="28">
        <v>356.5</v>
      </c>
      <c r="O25" s="39">
        <v>31740000</v>
      </c>
      <c r="P25" s="40">
        <v>9.3992348257677591E-2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759.25</v>
      </c>
      <c r="F26" s="37">
        <v>758.35</v>
      </c>
      <c r="G26" s="38">
        <v>751.90000000000009</v>
      </c>
      <c r="H26" s="38">
        <v>744.55000000000007</v>
      </c>
      <c r="I26" s="38">
        <v>738.10000000000014</v>
      </c>
      <c r="J26" s="38">
        <v>765.7</v>
      </c>
      <c r="K26" s="38">
        <v>772.15000000000009</v>
      </c>
      <c r="L26" s="38">
        <v>779.5</v>
      </c>
      <c r="M26" s="28">
        <v>764.8</v>
      </c>
      <c r="N26" s="28">
        <v>751</v>
      </c>
      <c r="O26" s="39">
        <v>1778700</v>
      </c>
      <c r="P26" s="40">
        <v>-2.0431765612952967E-2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4793.7</v>
      </c>
      <c r="F27" s="37">
        <v>4801.2333333333336</v>
      </c>
      <c r="G27" s="38">
        <v>4737.4666666666672</v>
      </c>
      <c r="H27" s="38">
        <v>4681.2333333333336</v>
      </c>
      <c r="I27" s="38">
        <v>4617.4666666666672</v>
      </c>
      <c r="J27" s="38">
        <v>4857.4666666666672</v>
      </c>
      <c r="K27" s="38">
        <v>4921.2333333333336</v>
      </c>
      <c r="L27" s="38">
        <v>4977.4666666666672</v>
      </c>
      <c r="M27" s="28">
        <v>4865</v>
      </c>
      <c r="N27" s="28">
        <v>4745</v>
      </c>
      <c r="O27" s="39">
        <v>1814250</v>
      </c>
      <c r="P27" s="40">
        <v>2.5796876104318328E-2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194.35</v>
      </c>
      <c r="F28" s="37">
        <v>193.2166666666667</v>
      </c>
      <c r="G28" s="38">
        <v>190.43333333333339</v>
      </c>
      <c r="H28" s="38">
        <v>186.51666666666671</v>
      </c>
      <c r="I28" s="38">
        <v>183.73333333333341</v>
      </c>
      <c r="J28" s="38">
        <v>197.13333333333338</v>
      </c>
      <c r="K28" s="38">
        <v>199.91666666666669</v>
      </c>
      <c r="L28" s="38">
        <v>203.83333333333337</v>
      </c>
      <c r="M28" s="28">
        <v>196</v>
      </c>
      <c r="N28" s="28">
        <v>189.3</v>
      </c>
      <c r="O28" s="39">
        <v>13012500</v>
      </c>
      <c r="P28" s="40">
        <v>-6.8706387546967257E-2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128.19999999999999</v>
      </c>
      <c r="F29" s="37">
        <v>127.26666666666665</v>
      </c>
      <c r="G29" s="38">
        <v>126.0333333333333</v>
      </c>
      <c r="H29" s="38">
        <v>123.86666666666665</v>
      </c>
      <c r="I29" s="38">
        <v>122.6333333333333</v>
      </c>
      <c r="J29" s="38">
        <v>129.43333333333331</v>
      </c>
      <c r="K29" s="38">
        <v>130.66666666666666</v>
      </c>
      <c r="L29" s="38">
        <v>132.83333333333331</v>
      </c>
      <c r="M29" s="28">
        <v>128.5</v>
      </c>
      <c r="N29" s="28">
        <v>125.1</v>
      </c>
      <c r="O29" s="39">
        <v>31720500</v>
      </c>
      <c r="P29" s="40">
        <v>2.6204687727471247E-2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3083.7</v>
      </c>
      <c r="F30" s="37">
        <v>3052.65</v>
      </c>
      <c r="G30" s="38">
        <v>3011.3</v>
      </c>
      <c r="H30" s="38">
        <v>2938.9</v>
      </c>
      <c r="I30" s="38">
        <v>2897.55</v>
      </c>
      <c r="J30" s="38">
        <v>3125.05</v>
      </c>
      <c r="K30" s="38">
        <v>3166.3999999999996</v>
      </c>
      <c r="L30" s="38">
        <v>3238.8</v>
      </c>
      <c r="M30" s="28">
        <v>3094</v>
      </c>
      <c r="N30" s="28">
        <v>2980.25</v>
      </c>
      <c r="O30" s="39">
        <v>5173800</v>
      </c>
      <c r="P30" s="40">
        <v>9.8670845667189039E-4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2152.8000000000002</v>
      </c>
      <c r="F31" s="37">
        <v>2130.9</v>
      </c>
      <c r="G31" s="38">
        <v>2071.9</v>
      </c>
      <c r="H31" s="38">
        <v>1991</v>
      </c>
      <c r="I31" s="38">
        <v>1932</v>
      </c>
      <c r="J31" s="38">
        <v>2211.8000000000002</v>
      </c>
      <c r="K31" s="38">
        <v>2270.8000000000002</v>
      </c>
      <c r="L31" s="38">
        <v>2351.7000000000003</v>
      </c>
      <c r="M31" s="28">
        <v>2189.9</v>
      </c>
      <c r="N31" s="28">
        <v>2050</v>
      </c>
      <c r="O31" s="39">
        <v>694650</v>
      </c>
      <c r="P31" s="40">
        <v>2.7664768104149716E-2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9793.7000000000007</v>
      </c>
      <c r="F32" s="37">
        <v>9832.7166666666672</v>
      </c>
      <c r="G32" s="38">
        <v>9706.133333333335</v>
      </c>
      <c r="H32" s="38">
        <v>9618.5666666666675</v>
      </c>
      <c r="I32" s="38">
        <v>9491.9833333333354</v>
      </c>
      <c r="J32" s="38">
        <v>9920.2833333333347</v>
      </c>
      <c r="K32" s="38">
        <v>10046.866666666667</v>
      </c>
      <c r="L32" s="38">
        <v>10134.433333333334</v>
      </c>
      <c r="M32" s="28">
        <v>9959.2999999999993</v>
      </c>
      <c r="N32" s="28">
        <v>9745.15</v>
      </c>
      <c r="O32" s="39">
        <v>141900</v>
      </c>
      <c r="P32" s="40">
        <v>-2.7749229188078109E-2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1420.55</v>
      </c>
      <c r="F33" s="37">
        <v>1423.8999999999999</v>
      </c>
      <c r="G33" s="38">
        <v>1401.8499999999997</v>
      </c>
      <c r="H33" s="38">
        <v>1383.1499999999999</v>
      </c>
      <c r="I33" s="38">
        <v>1361.0999999999997</v>
      </c>
      <c r="J33" s="38">
        <v>1442.5999999999997</v>
      </c>
      <c r="K33" s="38">
        <v>1464.6499999999999</v>
      </c>
      <c r="L33" s="38">
        <v>1483.3499999999997</v>
      </c>
      <c r="M33" s="28">
        <v>1445.95</v>
      </c>
      <c r="N33" s="28">
        <v>1405.2</v>
      </c>
      <c r="O33" s="39">
        <v>2658000</v>
      </c>
      <c r="P33" s="40">
        <v>2.7842227378190254E-2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672.15</v>
      </c>
      <c r="F34" s="37">
        <v>670.2833333333333</v>
      </c>
      <c r="G34" s="38">
        <v>659.41666666666663</v>
      </c>
      <c r="H34" s="38">
        <v>646.68333333333328</v>
      </c>
      <c r="I34" s="38">
        <v>635.81666666666661</v>
      </c>
      <c r="J34" s="38">
        <v>683.01666666666665</v>
      </c>
      <c r="K34" s="38">
        <v>693.88333333333344</v>
      </c>
      <c r="L34" s="38">
        <v>706.61666666666667</v>
      </c>
      <c r="M34" s="28">
        <v>681.15</v>
      </c>
      <c r="N34" s="28">
        <v>657.55</v>
      </c>
      <c r="O34" s="39">
        <v>15783750</v>
      </c>
      <c r="P34" s="40">
        <v>4.8223834988540869E-3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797.1</v>
      </c>
      <c r="F35" s="37">
        <v>796.69999999999993</v>
      </c>
      <c r="G35" s="38">
        <v>790.49999999999989</v>
      </c>
      <c r="H35" s="38">
        <v>783.9</v>
      </c>
      <c r="I35" s="38">
        <v>777.69999999999993</v>
      </c>
      <c r="J35" s="38">
        <v>803.29999999999984</v>
      </c>
      <c r="K35" s="38">
        <v>809.49999999999989</v>
      </c>
      <c r="L35" s="38">
        <v>816.0999999999998</v>
      </c>
      <c r="M35" s="28">
        <v>802.9</v>
      </c>
      <c r="N35" s="28">
        <v>790.1</v>
      </c>
      <c r="O35" s="39">
        <v>46700400</v>
      </c>
      <c r="P35" s="40">
        <v>-1.4112696294775737E-3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3705.45</v>
      </c>
      <c r="F36" s="37">
        <v>3684.3166666666671</v>
      </c>
      <c r="G36" s="38">
        <v>3653.6333333333341</v>
      </c>
      <c r="H36" s="38">
        <v>3601.8166666666671</v>
      </c>
      <c r="I36" s="38">
        <v>3571.1333333333341</v>
      </c>
      <c r="J36" s="38">
        <v>3736.1333333333341</v>
      </c>
      <c r="K36" s="38">
        <v>3766.8166666666675</v>
      </c>
      <c r="L36" s="38">
        <v>3818.6333333333341</v>
      </c>
      <c r="M36" s="28">
        <v>3715</v>
      </c>
      <c r="N36" s="28">
        <v>3632.5</v>
      </c>
      <c r="O36" s="39">
        <v>2057250</v>
      </c>
      <c r="P36" s="40">
        <v>2.6956196181205542E-2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15530.15</v>
      </c>
      <c r="F37" s="37">
        <v>15564.583333333334</v>
      </c>
      <c r="G37" s="38">
        <v>15315.416666666668</v>
      </c>
      <c r="H37" s="38">
        <v>15100.683333333334</v>
      </c>
      <c r="I37" s="38">
        <v>14851.516666666668</v>
      </c>
      <c r="J37" s="38">
        <v>15779.316666666668</v>
      </c>
      <c r="K37" s="38">
        <v>16028.483333333335</v>
      </c>
      <c r="L37" s="38">
        <v>16243.216666666667</v>
      </c>
      <c r="M37" s="28">
        <v>15813.75</v>
      </c>
      <c r="N37" s="28">
        <v>15349.85</v>
      </c>
      <c r="O37" s="39">
        <v>643050</v>
      </c>
      <c r="P37" s="40">
        <v>5.3939962476547846E-3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7038.5</v>
      </c>
      <c r="F38" s="37">
        <v>7099.2</v>
      </c>
      <c r="G38" s="38">
        <v>6896.4</v>
      </c>
      <c r="H38" s="38">
        <v>6754.3</v>
      </c>
      <c r="I38" s="38">
        <v>6551.5</v>
      </c>
      <c r="J38" s="38">
        <v>7241.2999999999993</v>
      </c>
      <c r="K38" s="38">
        <v>7444.1</v>
      </c>
      <c r="L38" s="38">
        <v>7586.1999999999989</v>
      </c>
      <c r="M38" s="28">
        <v>7302</v>
      </c>
      <c r="N38" s="28">
        <v>6957.1</v>
      </c>
      <c r="O38" s="39">
        <v>4065000</v>
      </c>
      <c r="P38" s="40">
        <v>6.8423170996006069E-3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2100.35</v>
      </c>
      <c r="F39" s="37">
        <v>2109.85</v>
      </c>
      <c r="G39" s="38">
        <v>2074.5</v>
      </c>
      <c r="H39" s="38">
        <v>2048.65</v>
      </c>
      <c r="I39" s="38">
        <v>2013.3000000000002</v>
      </c>
      <c r="J39" s="38">
        <v>2135.6999999999998</v>
      </c>
      <c r="K39" s="38">
        <v>2171.0499999999993</v>
      </c>
      <c r="L39" s="38">
        <v>2196.8999999999996</v>
      </c>
      <c r="M39" s="28">
        <v>2145.1999999999998</v>
      </c>
      <c r="N39" s="28">
        <v>2084</v>
      </c>
      <c r="O39" s="39">
        <v>1213400</v>
      </c>
      <c r="P39" s="40">
        <v>-2.3022529189278078E-3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484.15</v>
      </c>
      <c r="F40" s="37">
        <v>486.68333333333334</v>
      </c>
      <c r="G40" s="38">
        <v>474.4666666666667</v>
      </c>
      <c r="H40" s="38">
        <v>464.78333333333336</v>
      </c>
      <c r="I40" s="38">
        <v>452.56666666666672</v>
      </c>
      <c r="J40" s="38">
        <v>496.36666666666667</v>
      </c>
      <c r="K40" s="38">
        <v>508.58333333333326</v>
      </c>
      <c r="L40" s="38">
        <v>518.26666666666665</v>
      </c>
      <c r="M40" s="28">
        <v>498.9</v>
      </c>
      <c r="N40" s="28">
        <v>477</v>
      </c>
      <c r="O40" s="39">
        <v>8169600</v>
      </c>
      <c r="P40" s="40">
        <v>-2.1276595744680851E-2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323.8</v>
      </c>
      <c r="F41" s="37">
        <v>324.91666666666669</v>
      </c>
      <c r="G41" s="38">
        <v>319.38333333333338</v>
      </c>
      <c r="H41" s="38">
        <v>314.9666666666667</v>
      </c>
      <c r="I41" s="38">
        <v>309.43333333333339</v>
      </c>
      <c r="J41" s="38">
        <v>329.33333333333337</v>
      </c>
      <c r="K41" s="38">
        <v>334.86666666666667</v>
      </c>
      <c r="L41" s="38">
        <v>339.28333333333336</v>
      </c>
      <c r="M41" s="28">
        <v>330.45</v>
      </c>
      <c r="N41" s="28">
        <v>320.5</v>
      </c>
      <c r="O41" s="39">
        <v>37587600</v>
      </c>
      <c r="P41" s="40">
        <v>-8.1223578587374719E-3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112.95</v>
      </c>
      <c r="F42" s="37">
        <v>113.14999999999999</v>
      </c>
      <c r="G42" s="38">
        <v>111.49999999999999</v>
      </c>
      <c r="H42" s="38">
        <v>110.05</v>
      </c>
      <c r="I42" s="38">
        <v>108.39999999999999</v>
      </c>
      <c r="J42" s="38">
        <v>114.59999999999998</v>
      </c>
      <c r="K42" s="38">
        <v>116.24999999999999</v>
      </c>
      <c r="L42" s="38">
        <v>117.69999999999997</v>
      </c>
      <c r="M42" s="28">
        <v>114.8</v>
      </c>
      <c r="N42" s="28">
        <v>111.7</v>
      </c>
      <c r="O42" s="39">
        <v>118322100</v>
      </c>
      <c r="P42" s="40">
        <v>7.571983660456312E-3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1929.7</v>
      </c>
      <c r="F43" s="37">
        <v>1939.75</v>
      </c>
      <c r="G43" s="38">
        <v>1907.5</v>
      </c>
      <c r="H43" s="38">
        <v>1885.3</v>
      </c>
      <c r="I43" s="38">
        <v>1853.05</v>
      </c>
      <c r="J43" s="38">
        <v>1961.95</v>
      </c>
      <c r="K43" s="38">
        <v>1994.2</v>
      </c>
      <c r="L43" s="38">
        <v>2016.4</v>
      </c>
      <c r="M43" s="28">
        <v>1972</v>
      </c>
      <c r="N43" s="28">
        <v>1917.55</v>
      </c>
      <c r="O43" s="39">
        <v>1566950</v>
      </c>
      <c r="P43" s="40">
        <v>4.0540540540540543E-2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254.15</v>
      </c>
      <c r="F44" s="37">
        <v>253.6</v>
      </c>
      <c r="G44" s="38">
        <v>251.35</v>
      </c>
      <c r="H44" s="38">
        <v>248.55</v>
      </c>
      <c r="I44" s="38">
        <v>246.3</v>
      </c>
      <c r="J44" s="38">
        <v>256.39999999999998</v>
      </c>
      <c r="K44" s="38">
        <v>258.64999999999998</v>
      </c>
      <c r="L44" s="38">
        <v>261.44999999999993</v>
      </c>
      <c r="M44" s="28">
        <v>255.85</v>
      </c>
      <c r="N44" s="28">
        <v>250.8</v>
      </c>
      <c r="O44" s="39">
        <v>32201200</v>
      </c>
      <c r="P44" s="40">
        <v>2.55355197870023E-2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715.25</v>
      </c>
      <c r="F45" s="37">
        <v>716.05000000000007</v>
      </c>
      <c r="G45" s="38">
        <v>707.15000000000009</v>
      </c>
      <c r="H45" s="38">
        <v>699.05000000000007</v>
      </c>
      <c r="I45" s="38">
        <v>690.15000000000009</v>
      </c>
      <c r="J45" s="38">
        <v>724.15000000000009</v>
      </c>
      <c r="K45" s="38">
        <v>733.05</v>
      </c>
      <c r="L45" s="38">
        <v>741.15000000000009</v>
      </c>
      <c r="M45" s="28">
        <v>724.95</v>
      </c>
      <c r="N45" s="28">
        <v>707.95</v>
      </c>
      <c r="O45" s="39">
        <v>4195400</v>
      </c>
      <c r="P45" s="40">
        <v>3.2764689953966968E-2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733.85</v>
      </c>
      <c r="F46" s="37">
        <v>737.81666666666661</v>
      </c>
      <c r="G46" s="38">
        <v>721.28333333333319</v>
      </c>
      <c r="H46" s="38">
        <v>708.71666666666658</v>
      </c>
      <c r="I46" s="38">
        <v>692.18333333333317</v>
      </c>
      <c r="J46" s="38">
        <v>750.38333333333321</v>
      </c>
      <c r="K46" s="38">
        <v>766.91666666666652</v>
      </c>
      <c r="L46" s="38">
        <v>779.48333333333323</v>
      </c>
      <c r="M46" s="28">
        <v>754.35</v>
      </c>
      <c r="N46" s="28">
        <v>725.25</v>
      </c>
      <c r="O46" s="39">
        <v>5646000</v>
      </c>
      <c r="P46" s="40">
        <v>1.6335898474416091E-2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739.35</v>
      </c>
      <c r="F47" s="37">
        <v>734.18333333333339</v>
      </c>
      <c r="G47" s="38">
        <v>724.21666666666681</v>
      </c>
      <c r="H47" s="38">
        <v>709.08333333333337</v>
      </c>
      <c r="I47" s="38">
        <v>699.11666666666679</v>
      </c>
      <c r="J47" s="38">
        <v>749.31666666666683</v>
      </c>
      <c r="K47" s="38">
        <v>759.28333333333353</v>
      </c>
      <c r="L47" s="38">
        <v>774.41666666666686</v>
      </c>
      <c r="M47" s="28">
        <v>744.15</v>
      </c>
      <c r="N47" s="28">
        <v>719.05</v>
      </c>
      <c r="O47" s="39">
        <v>49102650</v>
      </c>
      <c r="P47" s="40">
        <v>-3.5978066248880933E-2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53.9</v>
      </c>
      <c r="F48" s="37">
        <v>53.79999999999999</v>
      </c>
      <c r="G48" s="38">
        <v>52.899999999999977</v>
      </c>
      <c r="H48" s="38">
        <v>51.899999999999984</v>
      </c>
      <c r="I48" s="38">
        <v>50.999999999999972</v>
      </c>
      <c r="J48" s="38">
        <v>54.799999999999983</v>
      </c>
      <c r="K48" s="38">
        <v>55.7</v>
      </c>
      <c r="L48" s="38">
        <v>56.699999999999989</v>
      </c>
      <c r="M48" s="28">
        <v>54.7</v>
      </c>
      <c r="N48" s="28">
        <v>52.8</v>
      </c>
      <c r="O48" s="39">
        <v>108706500</v>
      </c>
      <c r="P48" s="40">
        <v>3.8785998254630078E-3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352.55</v>
      </c>
      <c r="F49" s="37">
        <v>347.93333333333339</v>
      </c>
      <c r="G49" s="38">
        <v>342.01666666666677</v>
      </c>
      <c r="H49" s="38">
        <v>331.48333333333335</v>
      </c>
      <c r="I49" s="38">
        <v>325.56666666666672</v>
      </c>
      <c r="J49" s="38">
        <v>358.46666666666681</v>
      </c>
      <c r="K49" s="38">
        <v>364.38333333333344</v>
      </c>
      <c r="L49" s="38">
        <v>374.91666666666686</v>
      </c>
      <c r="M49" s="28">
        <v>353.85</v>
      </c>
      <c r="N49" s="28">
        <v>337.4</v>
      </c>
      <c r="O49" s="39">
        <v>14591200</v>
      </c>
      <c r="P49" s="40">
        <v>-2.4150130749115522E-2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14407.85</v>
      </c>
      <c r="F50" s="37">
        <v>14379.466666666667</v>
      </c>
      <c r="G50" s="38">
        <v>14258.383333333335</v>
      </c>
      <c r="H50" s="38">
        <v>14108.916666666668</v>
      </c>
      <c r="I50" s="38">
        <v>13987.833333333336</v>
      </c>
      <c r="J50" s="38">
        <v>14528.933333333334</v>
      </c>
      <c r="K50" s="38">
        <v>14650.016666666666</v>
      </c>
      <c r="L50" s="38">
        <v>14799.483333333334</v>
      </c>
      <c r="M50" s="28">
        <v>14500.55</v>
      </c>
      <c r="N50" s="28">
        <v>14230</v>
      </c>
      <c r="O50" s="39">
        <v>150600</v>
      </c>
      <c r="P50" s="40">
        <v>-1.1486708237610764E-2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391.25</v>
      </c>
      <c r="F51" s="37">
        <v>387.45</v>
      </c>
      <c r="G51" s="38">
        <v>381.75</v>
      </c>
      <c r="H51" s="38">
        <v>372.25</v>
      </c>
      <c r="I51" s="38">
        <v>366.55</v>
      </c>
      <c r="J51" s="38">
        <v>396.95</v>
      </c>
      <c r="K51" s="38">
        <v>402.64999999999992</v>
      </c>
      <c r="L51" s="38">
        <v>412.15</v>
      </c>
      <c r="M51" s="28">
        <v>393.15</v>
      </c>
      <c r="N51" s="28">
        <v>377.95</v>
      </c>
      <c r="O51" s="39">
        <v>19499400</v>
      </c>
      <c r="P51" s="40">
        <v>1.7278617710583154E-2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3307.2</v>
      </c>
      <c r="F52" s="37">
        <v>3296.2166666666667</v>
      </c>
      <c r="G52" s="38">
        <v>3256.3333333333335</v>
      </c>
      <c r="H52" s="38">
        <v>3205.4666666666667</v>
      </c>
      <c r="I52" s="38">
        <v>3165.5833333333335</v>
      </c>
      <c r="J52" s="38">
        <v>3347.0833333333335</v>
      </c>
      <c r="K52" s="38">
        <v>3386.9666666666667</v>
      </c>
      <c r="L52" s="38">
        <v>3437.8333333333335</v>
      </c>
      <c r="M52" s="28">
        <v>3336.1</v>
      </c>
      <c r="N52" s="28">
        <v>3245.35</v>
      </c>
      <c r="O52" s="39">
        <v>1419400</v>
      </c>
      <c r="P52" s="40">
        <v>3.0043541364296083E-2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420.4</v>
      </c>
      <c r="F53" s="37">
        <v>423.18333333333334</v>
      </c>
      <c r="G53" s="38">
        <v>412.36666666666667</v>
      </c>
      <c r="H53" s="38">
        <v>404.33333333333331</v>
      </c>
      <c r="I53" s="38">
        <v>393.51666666666665</v>
      </c>
      <c r="J53" s="38">
        <v>431.2166666666667</v>
      </c>
      <c r="K53" s="38">
        <v>442.03333333333342</v>
      </c>
      <c r="L53" s="38">
        <v>450.06666666666672</v>
      </c>
      <c r="M53" s="28">
        <v>434</v>
      </c>
      <c r="N53" s="28">
        <v>415.15</v>
      </c>
      <c r="O53" s="39">
        <v>4676100</v>
      </c>
      <c r="P53" s="40">
        <v>-3.2284100080710247E-2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233.9</v>
      </c>
      <c r="F54" s="37">
        <v>234.78333333333333</v>
      </c>
      <c r="G54" s="38">
        <v>231.16666666666666</v>
      </c>
      <c r="H54" s="38">
        <v>228.43333333333334</v>
      </c>
      <c r="I54" s="38">
        <v>224.81666666666666</v>
      </c>
      <c r="J54" s="38">
        <v>237.51666666666665</v>
      </c>
      <c r="K54" s="38">
        <v>241.13333333333333</v>
      </c>
      <c r="L54" s="38">
        <v>243.86666666666665</v>
      </c>
      <c r="M54" s="28">
        <v>238.4</v>
      </c>
      <c r="N54" s="28">
        <v>232.05</v>
      </c>
      <c r="O54" s="39">
        <v>45252000</v>
      </c>
      <c r="P54" s="40">
        <v>3.6487322201607914E-2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639.65</v>
      </c>
      <c r="F55" s="37">
        <v>635.7166666666667</v>
      </c>
      <c r="G55" s="38">
        <v>625.93333333333339</v>
      </c>
      <c r="H55" s="38">
        <v>612.2166666666667</v>
      </c>
      <c r="I55" s="38">
        <v>602.43333333333339</v>
      </c>
      <c r="J55" s="38">
        <v>649.43333333333339</v>
      </c>
      <c r="K55" s="38">
        <v>659.2166666666667</v>
      </c>
      <c r="L55" s="38">
        <v>672.93333333333339</v>
      </c>
      <c r="M55" s="28">
        <v>645.5</v>
      </c>
      <c r="N55" s="28">
        <v>622</v>
      </c>
      <c r="O55" s="39">
        <v>3264300</v>
      </c>
      <c r="P55" s="40">
        <v>-2.6744186046511628E-2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452.35</v>
      </c>
      <c r="F56" s="37">
        <v>456.66666666666669</v>
      </c>
      <c r="G56" s="38">
        <v>438.68333333333339</v>
      </c>
      <c r="H56" s="38">
        <v>425.01666666666671</v>
      </c>
      <c r="I56" s="38">
        <v>407.03333333333342</v>
      </c>
      <c r="J56" s="38">
        <v>470.33333333333337</v>
      </c>
      <c r="K56" s="38">
        <v>488.31666666666661</v>
      </c>
      <c r="L56" s="38">
        <v>501.98333333333335</v>
      </c>
      <c r="M56" s="28">
        <v>474.65</v>
      </c>
      <c r="N56" s="28">
        <v>443</v>
      </c>
      <c r="O56" s="39">
        <v>3465000</v>
      </c>
      <c r="P56" s="40">
        <v>-1.1130136986301369E-2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711.7</v>
      </c>
      <c r="F57" s="37">
        <v>720.7833333333333</v>
      </c>
      <c r="G57" s="38">
        <v>698.26666666666665</v>
      </c>
      <c r="H57" s="38">
        <v>684.83333333333337</v>
      </c>
      <c r="I57" s="38">
        <v>662.31666666666672</v>
      </c>
      <c r="J57" s="38">
        <v>734.21666666666658</v>
      </c>
      <c r="K57" s="38">
        <v>756.73333333333323</v>
      </c>
      <c r="L57" s="38">
        <v>770.16666666666652</v>
      </c>
      <c r="M57" s="28">
        <v>743.3</v>
      </c>
      <c r="N57" s="28">
        <v>707.35</v>
      </c>
      <c r="O57" s="39">
        <v>8923750</v>
      </c>
      <c r="P57" s="40">
        <v>5.4929577464788732E-3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1013.7</v>
      </c>
      <c r="F58" s="37">
        <v>1007.25</v>
      </c>
      <c r="G58" s="38">
        <v>997.75</v>
      </c>
      <c r="H58" s="38">
        <v>981.8</v>
      </c>
      <c r="I58" s="38">
        <v>972.3</v>
      </c>
      <c r="J58" s="38">
        <v>1023.2</v>
      </c>
      <c r="K58" s="38">
        <v>1032.7</v>
      </c>
      <c r="L58" s="38">
        <v>1048.6500000000001</v>
      </c>
      <c r="M58" s="28">
        <v>1016.75</v>
      </c>
      <c r="N58" s="28">
        <v>991.3</v>
      </c>
      <c r="O58" s="39">
        <v>8563100</v>
      </c>
      <c r="P58" s="40">
        <v>5.341880341880342E-3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199.25</v>
      </c>
      <c r="F59" s="37">
        <v>200.73333333333335</v>
      </c>
      <c r="G59" s="38">
        <v>195.6166666666667</v>
      </c>
      <c r="H59" s="38">
        <v>191.98333333333335</v>
      </c>
      <c r="I59" s="38">
        <v>186.8666666666667</v>
      </c>
      <c r="J59" s="38">
        <v>204.3666666666667</v>
      </c>
      <c r="K59" s="38">
        <v>209.48333333333338</v>
      </c>
      <c r="L59" s="38">
        <v>213.1166666666667</v>
      </c>
      <c r="M59" s="28">
        <v>205.85</v>
      </c>
      <c r="N59" s="28">
        <v>197.1</v>
      </c>
      <c r="O59" s="39">
        <v>46246200</v>
      </c>
      <c r="P59" s="40">
        <v>-2.4460953071208553E-3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3994.15</v>
      </c>
      <c r="F60" s="37">
        <v>4002.0333333333333</v>
      </c>
      <c r="G60" s="38">
        <v>3925.7666666666664</v>
      </c>
      <c r="H60" s="38">
        <v>3857.3833333333332</v>
      </c>
      <c r="I60" s="38">
        <v>3781.1166666666663</v>
      </c>
      <c r="J60" s="38">
        <v>4070.4166666666665</v>
      </c>
      <c r="K60" s="38">
        <v>4146.6833333333343</v>
      </c>
      <c r="L60" s="38">
        <v>4215.0666666666666</v>
      </c>
      <c r="M60" s="28">
        <v>4078.3</v>
      </c>
      <c r="N60" s="28">
        <v>3933.65</v>
      </c>
      <c r="O60" s="39">
        <v>966700</v>
      </c>
      <c r="P60" s="40">
        <v>2.4372152167002226E-2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1528.95</v>
      </c>
      <c r="F61" s="37">
        <v>1517.5666666666666</v>
      </c>
      <c r="G61" s="38">
        <v>1502.5833333333333</v>
      </c>
      <c r="H61" s="38">
        <v>1476.2166666666667</v>
      </c>
      <c r="I61" s="38">
        <v>1461.2333333333333</v>
      </c>
      <c r="J61" s="38">
        <v>1543.9333333333332</v>
      </c>
      <c r="K61" s="38">
        <v>1558.9166666666667</v>
      </c>
      <c r="L61" s="38">
        <v>1585.2833333333331</v>
      </c>
      <c r="M61" s="28">
        <v>1532.55</v>
      </c>
      <c r="N61" s="28">
        <v>1491.2</v>
      </c>
      <c r="O61" s="39">
        <v>2382800</v>
      </c>
      <c r="P61" s="40">
        <v>1.3237240770701574E-3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650.70000000000005</v>
      </c>
      <c r="F62" s="37">
        <v>654.05000000000007</v>
      </c>
      <c r="G62" s="38">
        <v>645.05000000000018</v>
      </c>
      <c r="H62" s="38">
        <v>639.40000000000009</v>
      </c>
      <c r="I62" s="38">
        <v>630.4000000000002</v>
      </c>
      <c r="J62" s="38">
        <v>659.70000000000016</v>
      </c>
      <c r="K62" s="38">
        <v>668.69999999999993</v>
      </c>
      <c r="L62" s="38">
        <v>674.35000000000014</v>
      </c>
      <c r="M62" s="28">
        <v>663.05</v>
      </c>
      <c r="N62" s="28">
        <v>648.4</v>
      </c>
      <c r="O62" s="39">
        <v>6086400</v>
      </c>
      <c r="P62" s="40">
        <v>1.7248295226634576E-2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837.05</v>
      </c>
      <c r="F63" s="37">
        <v>836.18333333333339</v>
      </c>
      <c r="G63" s="38">
        <v>829.31666666666683</v>
      </c>
      <c r="H63" s="38">
        <v>821.58333333333348</v>
      </c>
      <c r="I63" s="38">
        <v>814.71666666666692</v>
      </c>
      <c r="J63" s="38">
        <v>843.91666666666674</v>
      </c>
      <c r="K63" s="38">
        <v>850.7833333333333</v>
      </c>
      <c r="L63" s="38">
        <v>858.51666666666665</v>
      </c>
      <c r="M63" s="28">
        <v>843.05</v>
      </c>
      <c r="N63" s="28">
        <v>828.45</v>
      </c>
      <c r="O63" s="39">
        <v>1227500</v>
      </c>
      <c r="P63" s="40">
        <v>-7.9662605435801309E-2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378.15</v>
      </c>
      <c r="F64" s="37">
        <v>378.26666666666665</v>
      </c>
      <c r="G64" s="38">
        <v>372.63333333333333</v>
      </c>
      <c r="H64" s="38">
        <v>367.11666666666667</v>
      </c>
      <c r="I64" s="38">
        <v>361.48333333333335</v>
      </c>
      <c r="J64" s="38">
        <v>383.7833333333333</v>
      </c>
      <c r="K64" s="38">
        <v>389.41666666666663</v>
      </c>
      <c r="L64" s="38">
        <v>394.93333333333328</v>
      </c>
      <c r="M64" s="28">
        <v>383.9</v>
      </c>
      <c r="N64" s="28">
        <v>372.75</v>
      </c>
      <c r="O64" s="39">
        <v>5111700</v>
      </c>
      <c r="P64" s="40">
        <v>3.5197148585431055E-2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133.55000000000001</v>
      </c>
      <c r="F65" s="37">
        <v>133.6</v>
      </c>
      <c r="G65" s="38">
        <v>132.19999999999999</v>
      </c>
      <c r="H65" s="38">
        <v>130.85</v>
      </c>
      <c r="I65" s="38">
        <v>129.44999999999999</v>
      </c>
      <c r="J65" s="38">
        <v>134.94999999999999</v>
      </c>
      <c r="K65" s="38">
        <v>136.35000000000002</v>
      </c>
      <c r="L65" s="38">
        <v>137.69999999999999</v>
      </c>
      <c r="M65" s="28">
        <v>135</v>
      </c>
      <c r="N65" s="28">
        <v>132.25</v>
      </c>
      <c r="O65" s="39">
        <v>12954000</v>
      </c>
      <c r="P65" s="40">
        <v>1.0342084327764518E-2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1105.5</v>
      </c>
      <c r="F66" s="37">
        <v>1093.8833333333334</v>
      </c>
      <c r="G66" s="38">
        <v>1068.7666666666669</v>
      </c>
      <c r="H66" s="38">
        <v>1032.0333333333335</v>
      </c>
      <c r="I66" s="38">
        <v>1006.916666666667</v>
      </c>
      <c r="J66" s="38">
        <v>1130.6166666666668</v>
      </c>
      <c r="K66" s="38">
        <v>1155.7333333333331</v>
      </c>
      <c r="L66" s="38">
        <v>1192.4666666666667</v>
      </c>
      <c r="M66" s="28">
        <v>1119</v>
      </c>
      <c r="N66" s="28">
        <v>1057.1500000000001</v>
      </c>
      <c r="O66" s="39">
        <v>1737000</v>
      </c>
      <c r="P66" s="40">
        <v>-6.1284046692607001E-2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550.5</v>
      </c>
      <c r="F67" s="37">
        <v>550.06666666666672</v>
      </c>
      <c r="G67" s="38">
        <v>544.18333333333339</v>
      </c>
      <c r="H67" s="38">
        <v>537.86666666666667</v>
      </c>
      <c r="I67" s="38">
        <v>531.98333333333335</v>
      </c>
      <c r="J67" s="38">
        <v>556.38333333333344</v>
      </c>
      <c r="K67" s="38">
        <v>562.26666666666688</v>
      </c>
      <c r="L67" s="38">
        <v>568.58333333333348</v>
      </c>
      <c r="M67" s="28">
        <v>555.95000000000005</v>
      </c>
      <c r="N67" s="28">
        <v>543.75</v>
      </c>
      <c r="O67" s="39">
        <v>11257500</v>
      </c>
      <c r="P67" s="40">
        <v>9.7544567776656575E-3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1593.15</v>
      </c>
      <c r="F68" s="37">
        <v>1586.2333333333336</v>
      </c>
      <c r="G68" s="38">
        <v>1544.5166666666671</v>
      </c>
      <c r="H68" s="38">
        <v>1495.8833333333334</v>
      </c>
      <c r="I68" s="38">
        <v>1454.166666666667</v>
      </c>
      <c r="J68" s="38">
        <v>1634.8666666666672</v>
      </c>
      <c r="K68" s="38">
        <v>1676.5833333333335</v>
      </c>
      <c r="L68" s="38">
        <v>1725.2166666666674</v>
      </c>
      <c r="M68" s="28">
        <v>1627.95</v>
      </c>
      <c r="N68" s="28">
        <v>1537.6</v>
      </c>
      <c r="O68" s="39">
        <v>1231750</v>
      </c>
      <c r="P68" s="40">
        <v>7.7725506238494578E-3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2224.1</v>
      </c>
      <c r="F69" s="37">
        <v>2221.1833333333329</v>
      </c>
      <c r="G69" s="38">
        <v>2188.3166666666657</v>
      </c>
      <c r="H69" s="38">
        <v>2152.5333333333328</v>
      </c>
      <c r="I69" s="38">
        <v>2119.6666666666656</v>
      </c>
      <c r="J69" s="38">
        <v>2256.9666666666658</v>
      </c>
      <c r="K69" s="38">
        <v>2289.8333333333335</v>
      </c>
      <c r="L69" s="38">
        <v>2325.6166666666659</v>
      </c>
      <c r="M69" s="28">
        <v>2254.0500000000002</v>
      </c>
      <c r="N69" s="28">
        <v>2185.4</v>
      </c>
      <c r="O69" s="39">
        <v>1765750</v>
      </c>
      <c r="P69" s="40">
        <v>-4.1525308725742976E-2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289.39999999999998</v>
      </c>
      <c r="F70" s="37">
        <v>291.96666666666664</v>
      </c>
      <c r="G70" s="38">
        <v>283.58333333333326</v>
      </c>
      <c r="H70" s="38">
        <v>277.76666666666659</v>
      </c>
      <c r="I70" s="38">
        <v>269.38333333333321</v>
      </c>
      <c r="J70" s="38">
        <v>297.7833333333333</v>
      </c>
      <c r="K70" s="38">
        <v>306.16666666666663</v>
      </c>
      <c r="L70" s="38">
        <v>311.98333333333335</v>
      </c>
      <c r="M70" s="28">
        <v>300.35000000000002</v>
      </c>
      <c r="N70" s="28">
        <v>286.14999999999998</v>
      </c>
      <c r="O70" s="39">
        <v>13505600</v>
      </c>
      <c r="P70" s="40">
        <v>1.3112491373360938E-2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4462.8999999999996</v>
      </c>
      <c r="F71" s="37">
        <v>4448.7999999999993</v>
      </c>
      <c r="G71" s="38">
        <v>4400.3999999999987</v>
      </c>
      <c r="H71" s="38">
        <v>4337.8999999999996</v>
      </c>
      <c r="I71" s="38">
        <v>4289.4999999999991</v>
      </c>
      <c r="J71" s="38">
        <v>4511.2999999999984</v>
      </c>
      <c r="K71" s="38">
        <v>4559.7</v>
      </c>
      <c r="L71" s="38">
        <v>4622.199999999998</v>
      </c>
      <c r="M71" s="28">
        <v>4497.2</v>
      </c>
      <c r="N71" s="28">
        <v>4386.3</v>
      </c>
      <c r="O71" s="39">
        <v>2102200</v>
      </c>
      <c r="P71" s="40">
        <v>-3.1288880696742086E-2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4197.45</v>
      </c>
      <c r="F72" s="37">
        <v>4200.6500000000005</v>
      </c>
      <c r="G72" s="38">
        <v>4144.3500000000013</v>
      </c>
      <c r="H72" s="38">
        <v>4091.2500000000009</v>
      </c>
      <c r="I72" s="38">
        <v>4034.9500000000016</v>
      </c>
      <c r="J72" s="38">
        <v>4253.7500000000009</v>
      </c>
      <c r="K72" s="38">
        <v>4310.05</v>
      </c>
      <c r="L72" s="38">
        <v>4363.1500000000005</v>
      </c>
      <c r="M72" s="28">
        <v>4256.95</v>
      </c>
      <c r="N72" s="28">
        <v>4147.55</v>
      </c>
      <c r="O72" s="39">
        <v>697000</v>
      </c>
      <c r="P72" s="40">
        <v>2.3307028812626168E-2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378.9</v>
      </c>
      <c r="F73" s="37">
        <v>379.0333333333333</v>
      </c>
      <c r="G73" s="38">
        <v>374.21666666666658</v>
      </c>
      <c r="H73" s="38">
        <v>369.5333333333333</v>
      </c>
      <c r="I73" s="38">
        <v>364.71666666666658</v>
      </c>
      <c r="J73" s="38">
        <v>383.71666666666658</v>
      </c>
      <c r="K73" s="38">
        <v>388.5333333333333</v>
      </c>
      <c r="L73" s="38">
        <v>393.21666666666658</v>
      </c>
      <c r="M73" s="28">
        <v>383.85</v>
      </c>
      <c r="N73" s="28">
        <v>374.35</v>
      </c>
      <c r="O73" s="39">
        <v>39274950</v>
      </c>
      <c r="P73" s="40">
        <v>-7.7535537121180545E-3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4307.6000000000004</v>
      </c>
      <c r="F74" s="37">
        <v>4296.8666666666668</v>
      </c>
      <c r="G74" s="38">
        <v>4238.7333333333336</v>
      </c>
      <c r="H74" s="38">
        <v>4169.8666666666668</v>
      </c>
      <c r="I74" s="38">
        <v>4111.7333333333336</v>
      </c>
      <c r="J74" s="38">
        <v>4365.7333333333336</v>
      </c>
      <c r="K74" s="38">
        <v>4423.8666666666668</v>
      </c>
      <c r="L74" s="38">
        <v>4492.7333333333336</v>
      </c>
      <c r="M74" s="28">
        <v>4355</v>
      </c>
      <c r="N74" s="28">
        <v>4228</v>
      </c>
      <c r="O74" s="39">
        <v>2781500</v>
      </c>
      <c r="P74" s="40">
        <v>-8.2895088688831452E-3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2541.4499999999998</v>
      </c>
      <c r="F75" s="37">
        <v>2529.6666666666665</v>
      </c>
      <c r="G75" s="38">
        <v>2479.333333333333</v>
      </c>
      <c r="H75" s="38">
        <v>2417.2166666666667</v>
      </c>
      <c r="I75" s="38">
        <v>2366.8833333333332</v>
      </c>
      <c r="J75" s="38">
        <v>2591.7833333333328</v>
      </c>
      <c r="K75" s="38">
        <v>2642.1166666666659</v>
      </c>
      <c r="L75" s="38">
        <v>2704.2333333333327</v>
      </c>
      <c r="M75" s="28">
        <v>2580</v>
      </c>
      <c r="N75" s="28">
        <v>2467.5500000000002</v>
      </c>
      <c r="O75" s="39">
        <v>3352300</v>
      </c>
      <c r="P75" s="40">
        <v>-2.2154160285860133E-2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1530</v>
      </c>
      <c r="F76" s="37">
        <v>1535.9833333333333</v>
      </c>
      <c r="G76" s="38">
        <v>1514.0166666666667</v>
      </c>
      <c r="H76" s="38">
        <v>1498.0333333333333</v>
      </c>
      <c r="I76" s="38">
        <v>1476.0666666666666</v>
      </c>
      <c r="J76" s="38">
        <v>1551.9666666666667</v>
      </c>
      <c r="K76" s="38">
        <v>1573.9333333333334</v>
      </c>
      <c r="L76" s="38">
        <v>1589.9166666666667</v>
      </c>
      <c r="M76" s="28">
        <v>1557.95</v>
      </c>
      <c r="N76" s="28">
        <v>1520</v>
      </c>
      <c r="O76" s="39">
        <v>4121150</v>
      </c>
      <c r="P76" s="40">
        <v>5.9068331319640224E-3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154.6</v>
      </c>
      <c r="F77" s="37">
        <v>154.31666666666666</v>
      </c>
      <c r="G77" s="38">
        <v>153.03333333333333</v>
      </c>
      <c r="H77" s="38">
        <v>151.46666666666667</v>
      </c>
      <c r="I77" s="38">
        <v>150.18333333333334</v>
      </c>
      <c r="J77" s="38">
        <v>155.88333333333333</v>
      </c>
      <c r="K77" s="38">
        <v>157.16666666666663</v>
      </c>
      <c r="L77" s="38">
        <v>158.73333333333332</v>
      </c>
      <c r="M77" s="28">
        <v>155.6</v>
      </c>
      <c r="N77" s="28">
        <v>152.75</v>
      </c>
      <c r="O77" s="39">
        <v>22132800</v>
      </c>
      <c r="P77" s="40">
        <v>-2.0395156150414276E-2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96.05</v>
      </c>
      <c r="F78" s="37">
        <v>96.45</v>
      </c>
      <c r="G78" s="38">
        <v>95.2</v>
      </c>
      <c r="H78" s="38">
        <v>94.35</v>
      </c>
      <c r="I78" s="38">
        <v>93.1</v>
      </c>
      <c r="J78" s="38">
        <v>97.300000000000011</v>
      </c>
      <c r="K78" s="38">
        <v>98.550000000000011</v>
      </c>
      <c r="L78" s="38">
        <v>99.40000000000002</v>
      </c>
      <c r="M78" s="28">
        <v>97.7</v>
      </c>
      <c r="N78" s="28">
        <v>95.6</v>
      </c>
      <c r="O78" s="39">
        <v>69260000</v>
      </c>
      <c r="P78" s="40">
        <v>1.7930629041740153E-2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127.8</v>
      </c>
      <c r="F79" s="37">
        <v>127.33333333333333</v>
      </c>
      <c r="G79" s="38">
        <v>124.46666666666667</v>
      </c>
      <c r="H79" s="38">
        <v>121.13333333333334</v>
      </c>
      <c r="I79" s="38">
        <v>118.26666666666668</v>
      </c>
      <c r="J79" s="38">
        <v>130.66666666666666</v>
      </c>
      <c r="K79" s="38">
        <v>133.5333333333333</v>
      </c>
      <c r="L79" s="38">
        <v>136.86666666666665</v>
      </c>
      <c r="M79" s="28">
        <v>130.19999999999999</v>
      </c>
      <c r="N79" s="28">
        <v>124</v>
      </c>
      <c r="O79" s="39">
        <v>12285000</v>
      </c>
      <c r="P79" s="40">
        <v>-9.8454493417286779E-2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165.15</v>
      </c>
      <c r="F80" s="37">
        <v>166.28333333333333</v>
      </c>
      <c r="G80" s="38">
        <v>162.11666666666667</v>
      </c>
      <c r="H80" s="38">
        <v>159.08333333333334</v>
      </c>
      <c r="I80" s="38">
        <v>154.91666666666669</v>
      </c>
      <c r="J80" s="38">
        <v>169.31666666666666</v>
      </c>
      <c r="K80" s="38">
        <v>173.48333333333335</v>
      </c>
      <c r="L80" s="38">
        <v>176.51666666666665</v>
      </c>
      <c r="M80" s="28">
        <v>170.45</v>
      </c>
      <c r="N80" s="28">
        <v>163.25</v>
      </c>
      <c r="O80" s="39">
        <v>32153100</v>
      </c>
      <c r="P80" s="40">
        <v>4.376237623762376E-2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457.95</v>
      </c>
      <c r="F81" s="37">
        <v>461.18333333333334</v>
      </c>
      <c r="G81" s="38">
        <v>453.16666666666669</v>
      </c>
      <c r="H81" s="38">
        <v>448.38333333333333</v>
      </c>
      <c r="I81" s="38">
        <v>440.36666666666667</v>
      </c>
      <c r="J81" s="38">
        <v>465.9666666666667</v>
      </c>
      <c r="K81" s="38">
        <v>473.98333333333335</v>
      </c>
      <c r="L81" s="38">
        <v>478.76666666666671</v>
      </c>
      <c r="M81" s="28">
        <v>469.2</v>
      </c>
      <c r="N81" s="28">
        <v>456.4</v>
      </c>
      <c r="O81" s="39">
        <v>6305450</v>
      </c>
      <c r="P81" s="40">
        <v>1.2557710064635273E-2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36.9</v>
      </c>
      <c r="F82" s="37">
        <v>37.033333333333331</v>
      </c>
      <c r="G82" s="38">
        <v>36.516666666666666</v>
      </c>
      <c r="H82" s="38">
        <v>36.133333333333333</v>
      </c>
      <c r="I82" s="38">
        <v>35.616666666666667</v>
      </c>
      <c r="J82" s="38">
        <v>37.416666666666664</v>
      </c>
      <c r="K82" s="38">
        <v>37.93333333333333</v>
      </c>
      <c r="L82" s="38">
        <v>38.316666666666663</v>
      </c>
      <c r="M82" s="28">
        <v>37.549999999999997</v>
      </c>
      <c r="N82" s="28">
        <v>36.65</v>
      </c>
      <c r="O82" s="39">
        <v>112050000</v>
      </c>
      <c r="P82" s="40">
        <v>-7.7704722056186493E-3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869.45</v>
      </c>
      <c r="F83" s="37">
        <v>868.51666666666677</v>
      </c>
      <c r="G83" s="38">
        <v>859.23333333333358</v>
      </c>
      <c r="H83" s="38">
        <v>849.01666666666677</v>
      </c>
      <c r="I83" s="38">
        <v>839.73333333333358</v>
      </c>
      <c r="J83" s="38">
        <v>878.73333333333358</v>
      </c>
      <c r="K83" s="38">
        <v>888.01666666666665</v>
      </c>
      <c r="L83" s="38">
        <v>898.23333333333358</v>
      </c>
      <c r="M83" s="28">
        <v>877.8</v>
      </c>
      <c r="N83" s="28">
        <v>858.3</v>
      </c>
      <c r="O83" s="39">
        <v>3194100</v>
      </c>
      <c r="P83" s="40">
        <v>-2.840909090909091E-3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801.15</v>
      </c>
      <c r="F84" s="37">
        <v>793.55000000000007</v>
      </c>
      <c r="G84" s="38">
        <v>782.10000000000014</v>
      </c>
      <c r="H84" s="38">
        <v>763.05000000000007</v>
      </c>
      <c r="I84" s="38">
        <v>751.60000000000014</v>
      </c>
      <c r="J84" s="38">
        <v>812.60000000000014</v>
      </c>
      <c r="K84" s="38">
        <v>824.05000000000018</v>
      </c>
      <c r="L84" s="38">
        <v>843.10000000000014</v>
      </c>
      <c r="M84" s="28">
        <v>805</v>
      </c>
      <c r="N84" s="28">
        <v>774.5</v>
      </c>
      <c r="O84" s="39">
        <v>5927500</v>
      </c>
      <c r="P84" s="40">
        <v>1.2642009054411891E-2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1579.55</v>
      </c>
      <c r="F85" s="37">
        <v>1580.6000000000001</v>
      </c>
      <c r="G85" s="38">
        <v>1564.2000000000003</v>
      </c>
      <c r="H85" s="38">
        <v>1548.8500000000001</v>
      </c>
      <c r="I85" s="38">
        <v>1532.4500000000003</v>
      </c>
      <c r="J85" s="38">
        <v>1595.9500000000003</v>
      </c>
      <c r="K85" s="38">
        <v>1612.3500000000004</v>
      </c>
      <c r="L85" s="38">
        <v>1627.7000000000003</v>
      </c>
      <c r="M85" s="28">
        <v>1597</v>
      </c>
      <c r="N85" s="28">
        <v>1565.25</v>
      </c>
      <c r="O85" s="39">
        <v>4175600</v>
      </c>
      <c r="P85" s="40">
        <v>-1.115985530670361E-2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289.2</v>
      </c>
      <c r="F86" s="37">
        <v>289.63333333333338</v>
      </c>
      <c r="G86" s="38">
        <v>285.76666666666677</v>
      </c>
      <c r="H86" s="38">
        <v>282.33333333333337</v>
      </c>
      <c r="I86" s="38">
        <v>278.46666666666675</v>
      </c>
      <c r="J86" s="38">
        <v>293.06666666666678</v>
      </c>
      <c r="K86" s="38">
        <v>296.93333333333345</v>
      </c>
      <c r="L86" s="38">
        <v>300.36666666666679</v>
      </c>
      <c r="M86" s="28">
        <v>293.5</v>
      </c>
      <c r="N86" s="28">
        <v>286.2</v>
      </c>
      <c r="O86" s="39">
        <v>11629650</v>
      </c>
      <c r="P86" s="40">
        <v>2.2709056906224955E-3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1741.75</v>
      </c>
      <c r="F87" s="37">
        <v>1739.6000000000001</v>
      </c>
      <c r="G87" s="38">
        <v>1719.9000000000003</v>
      </c>
      <c r="H87" s="38">
        <v>1698.0500000000002</v>
      </c>
      <c r="I87" s="38">
        <v>1678.3500000000004</v>
      </c>
      <c r="J87" s="38">
        <v>1761.4500000000003</v>
      </c>
      <c r="K87" s="38">
        <v>1781.15</v>
      </c>
      <c r="L87" s="38">
        <v>1803.0000000000002</v>
      </c>
      <c r="M87" s="28">
        <v>1759.3</v>
      </c>
      <c r="N87" s="28">
        <v>1717.75</v>
      </c>
      <c r="O87" s="39">
        <v>9555575</v>
      </c>
      <c r="P87" s="40">
        <v>-3.0230944593121222E-3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281.14999999999998</v>
      </c>
      <c r="F88" s="37">
        <v>280.11666666666662</v>
      </c>
      <c r="G88" s="38">
        <v>276.83333333333326</v>
      </c>
      <c r="H88" s="38">
        <v>272.51666666666665</v>
      </c>
      <c r="I88" s="38">
        <v>269.23333333333329</v>
      </c>
      <c r="J88" s="38">
        <v>284.43333333333322</v>
      </c>
      <c r="K88" s="38">
        <v>287.71666666666664</v>
      </c>
      <c r="L88" s="38">
        <v>292.03333333333319</v>
      </c>
      <c r="M88" s="28">
        <v>283.39999999999998</v>
      </c>
      <c r="N88" s="28">
        <v>275.8</v>
      </c>
      <c r="O88" s="39">
        <v>2794800</v>
      </c>
      <c r="P88" s="40">
        <v>2.75E-2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514.79999999999995</v>
      </c>
      <c r="F89" s="37">
        <v>514.36666666666667</v>
      </c>
      <c r="G89" s="38">
        <v>510.58333333333337</v>
      </c>
      <c r="H89" s="38">
        <v>506.36666666666667</v>
      </c>
      <c r="I89" s="38">
        <v>502.58333333333337</v>
      </c>
      <c r="J89" s="38">
        <v>518.58333333333337</v>
      </c>
      <c r="K89" s="38">
        <v>522.36666666666667</v>
      </c>
      <c r="L89" s="38">
        <v>526.58333333333337</v>
      </c>
      <c r="M89" s="28">
        <v>518.15</v>
      </c>
      <c r="N89" s="28">
        <v>510.15</v>
      </c>
      <c r="O89" s="39">
        <v>3312500</v>
      </c>
      <c r="P89" s="40">
        <v>-1.3402829486224869E-2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1677.55</v>
      </c>
      <c r="F90" s="37">
        <v>1685.55</v>
      </c>
      <c r="G90" s="38">
        <v>1650.25</v>
      </c>
      <c r="H90" s="38">
        <v>1622.95</v>
      </c>
      <c r="I90" s="38">
        <v>1587.65</v>
      </c>
      <c r="J90" s="38">
        <v>1712.85</v>
      </c>
      <c r="K90" s="38">
        <v>1748.1499999999996</v>
      </c>
      <c r="L90" s="38">
        <v>1775.4499999999998</v>
      </c>
      <c r="M90" s="28">
        <v>1720.85</v>
      </c>
      <c r="N90" s="28">
        <v>1658.25</v>
      </c>
      <c r="O90" s="39">
        <v>2464300</v>
      </c>
      <c r="P90" s="40">
        <v>-1.3500665525765355E-2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1299.45</v>
      </c>
      <c r="F91" s="37">
        <v>1294.6499999999999</v>
      </c>
      <c r="G91" s="38">
        <v>1285.0499999999997</v>
      </c>
      <c r="H91" s="38">
        <v>1270.6499999999999</v>
      </c>
      <c r="I91" s="38">
        <v>1261.0499999999997</v>
      </c>
      <c r="J91" s="38">
        <v>1309.0499999999997</v>
      </c>
      <c r="K91" s="38">
        <v>1318.6499999999996</v>
      </c>
      <c r="L91" s="38">
        <v>1333.0499999999997</v>
      </c>
      <c r="M91" s="28">
        <v>1304.25</v>
      </c>
      <c r="N91" s="28">
        <v>1280.25</v>
      </c>
      <c r="O91" s="39">
        <v>5034500</v>
      </c>
      <c r="P91" s="40">
        <v>-1.5865146256817055E-3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1080.0999999999999</v>
      </c>
      <c r="F92" s="37">
        <v>1073.4499999999998</v>
      </c>
      <c r="G92" s="38">
        <v>1062.8499999999997</v>
      </c>
      <c r="H92" s="38">
        <v>1045.5999999999999</v>
      </c>
      <c r="I92" s="38">
        <v>1034.9999999999998</v>
      </c>
      <c r="J92" s="38">
        <v>1090.6999999999996</v>
      </c>
      <c r="K92" s="38">
        <v>1101.3</v>
      </c>
      <c r="L92" s="38">
        <v>1118.5499999999995</v>
      </c>
      <c r="M92" s="28">
        <v>1084.05</v>
      </c>
      <c r="N92" s="28">
        <v>1056.2</v>
      </c>
      <c r="O92" s="39">
        <v>22483300</v>
      </c>
      <c r="P92" s="40">
        <v>-1.8457965345475658E-2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2183.9</v>
      </c>
      <c r="F93" s="37">
        <v>2177.2833333333333</v>
      </c>
      <c r="G93" s="38">
        <v>2154.6666666666665</v>
      </c>
      <c r="H93" s="38">
        <v>2125.4333333333334</v>
      </c>
      <c r="I93" s="38">
        <v>2102.8166666666666</v>
      </c>
      <c r="J93" s="38">
        <v>2206.5166666666664</v>
      </c>
      <c r="K93" s="38">
        <v>2229.1333333333332</v>
      </c>
      <c r="L93" s="38">
        <v>2258.3666666666663</v>
      </c>
      <c r="M93" s="28">
        <v>2199.9</v>
      </c>
      <c r="N93" s="28">
        <v>2148.0500000000002</v>
      </c>
      <c r="O93" s="39">
        <v>28692600</v>
      </c>
      <c r="P93" s="40">
        <v>-8.3575353628215037E-4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2100</v>
      </c>
      <c r="F94" s="37">
        <v>2108.9166666666665</v>
      </c>
      <c r="G94" s="38">
        <v>2076.6833333333329</v>
      </c>
      <c r="H94" s="38">
        <v>2053.3666666666663</v>
      </c>
      <c r="I94" s="38">
        <v>2021.1333333333328</v>
      </c>
      <c r="J94" s="38">
        <v>2132.2333333333331</v>
      </c>
      <c r="K94" s="38">
        <v>2164.4666666666667</v>
      </c>
      <c r="L94" s="38">
        <v>2187.7833333333333</v>
      </c>
      <c r="M94" s="28">
        <v>2141.15</v>
      </c>
      <c r="N94" s="28">
        <v>2085.6</v>
      </c>
      <c r="O94" s="39">
        <v>3341800</v>
      </c>
      <c r="P94" s="40">
        <v>2.48405299313052E-2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1360.95</v>
      </c>
      <c r="F95" s="37">
        <v>1356.35</v>
      </c>
      <c r="G95" s="38">
        <v>1345.6999999999998</v>
      </c>
      <c r="H95" s="38">
        <v>1330.4499999999998</v>
      </c>
      <c r="I95" s="38">
        <v>1319.7999999999997</v>
      </c>
      <c r="J95" s="38">
        <v>1371.6</v>
      </c>
      <c r="K95" s="38">
        <v>1382.25</v>
      </c>
      <c r="L95" s="38">
        <v>1397.5</v>
      </c>
      <c r="M95" s="28">
        <v>1367</v>
      </c>
      <c r="N95" s="28">
        <v>1341.1</v>
      </c>
      <c r="O95" s="39">
        <v>84889750</v>
      </c>
      <c r="P95" s="40">
        <v>5.6311038414421317E-2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559.15</v>
      </c>
      <c r="F96" s="37">
        <v>553.69999999999993</v>
      </c>
      <c r="G96" s="38">
        <v>547.44999999999982</v>
      </c>
      <c r="H96" s="38">
        <v>535.74999999999989</v>
      </c>
      <c r="I96" s="38">
        <v>529.49999999999977</v>
      </c>
      <c r="J96" s="38">
        <v>565.39999999999986</v>
      </c>
      <c r="K96" s="38">
        <v>571.65000000000009</v>
      </c>
      <c r="L96" s="38">
        <v>583.34999999999991</v>
      </c>
      <c r="M96" s="28">
        <v>559.95000000000005</v>
      </c>
      <c r="N96" s="28">
        <v>542</v>
      </c>
      <c r="O96" s="39">
        <v>25682800</v>
      </c>
      <c r="P96" s="40">
        <v>-2.1745506347676708E-2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2282.1999999999998</v>
      </c>
      <c r="F97" s="37">
        <v>2288.85</v>
      </c>
      <c r="G97" s="38">
        <v>2257.2999999999997</v>
      </c>
      <c r="H97" s="38">
        <v>2232.3999999999996</v>
      </c>
      <c r="I97" s="38">
        <v>2200.8499999999995</v>
      </c>
      <c r="J97" s="38">
        <v>2313.75</v>
      </c>
      <c r="K97" s="38">
        <v>2345.3000000000002</v>
      </c>
      <c r="L97" s="38">
        <v>2370.2000000000003</v>
      </c>
      <c r="M97" s="28">
        <v>2320.4</v>
      </c>
      <c r="N97" s="28">
        <v>2263.9499999999998</v>
      </c>
      <c r="O97" s="39">
        <v>3807300</v>
      </c>
      <c r="P97" s="40">
        <v>1.1833385926159671E-3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544.75</v>
      </c>
      <c r="F98" s="37">
        <v>543.51666666666677</v>
      </c>
      <c r="G98" s="38">
        <v>537.83333333333348</v>
      </c>
      <c r="H98" s="38">
        <v>530.91666666666674</v>
      </c>
      <c r="I98" s="38">
        <v>525.23333333333346</v>
      </c>
      <c r="J98" s="38">
        <v>550.43333333333351</v>
      </c>
      <c r="K98" s="38">
        <v>556.11666666666667</v>
      </c>
      <c r="L98" s="38">
        <v>563.03333333333353</v>
      </c>
      <c r="M98" s="28">
        <v>549.20000000000005</v>
      </c>
      <c r="N98" s="28">
        <v>536.6</v>
      </c>
      <c r="O98" s="39">
        <v>26791150</v>
      </c>
      <c r="P98" s="40">
        <v>-2.0361635220125785E-2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121.4</v>
      </c>
      <c r="F99" s="37">
        <v>122.66666666666667</v>
      </c>
      <c r="G99" s="38">
        <v>119.38333333333334</v>
      </c>
      <c r="H99" s="38">
        <v>117.36666666666667</v>
      </c>
      <c r="I99" s="38">
        <v>114.08333333333334</v>
      </c>
      <c r="J99" s="38">
        <v>124.68333333333334</v>
      </c>
      <c r="K99" s="38">
        <v>127.96666666666667</v>
      </c>
      <c r="L99" s="38">
        <v>129.98333333333335</v>
      </c>
      <c r="M99" s="28">
        <v>125.95</v>
      </c>
      <c r="N99" s="28">
        <v>120.65</v>
      </c>
      <c r="O99" s="39">
        <v>17724600</v>
      </c>
      <c r="P99" s="40">
        <v>1.4577259475218659E-3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300.35000000000002</v>
      </c>
      <c r="F100" s="37">
        <v>298.96666666666664</v>
      </c>
      <c r="G100" s="38">
        <v>294.48333333333329</v>
      </c>
      <c r="H100" s="38">
        <v>288.61666666666667</v>
      </c>
      <c r="I100" s="38">
        <v>284.13333333333333</v>
      </c>
      <c r="J100" s="38">
        <v>304.83333333333326</v>
      </c>
      <c r="K100" s="38">
        <v>309.31666666666661</v>
      </c>
      <c r="L100" s="38">
        <v>315.18333333333322</v>
      </c>
      <c r="M100" s="28">
        <v>303.45</v>
      </c>
      <c r="N100" s="28">
        <v>293.10000000000002</v>
      </c>
      <c r="O100" s="39">
        <v>13975200</v>
      </c>
      <c r="P100" s="40">
        <v>3.1281131699541741E-2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2164.15</v>
      </c>
      <c r="F101" s="37">
        <v>2141.7166666666667</v>
      </c>
      <c r="G101" s="38">
        <v>2115.7833333333333</v>
      </c>
      <c r="H101" s="38">
        <v>2067.4166666666665</v>
      </c>
      <c r="I101" s="38">
        <v>2041.4833333333331</v>
      </c>
      <c r="J101" s="38">
        <v>2190.0833333333335</v>
      </c>
      <c r="K101" s="38">
        <v>2216.0166666666669</v>
      </c>
      <c r="L101" s="38">
        <v>2264.3833333333337</v>
      </c>
      <c r="M101" s="28">
        <v>2167.65</v>
      </c>
      <c r="N101" s="28">
        <v>2093.35</v>
      </c>
      <c r="O101" s="39">
        <v>11084700</v>
      </c>
      <c r="P101" s="40">
        <v>1.8355703773116887E-2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40188.85</v>
      </c>
      <c r="F102" s="37">
        <v>40028.950000000004</v>
      </c>
      <c r="G102" s="38">
        <v>39596.55000000001</v>
      </c>
      <c r="H102" s="38">
        <v>39004.250000000007</v>
      </c>
      <c r="I102" s="38">
        <v>38571.850000000013</v>
      </c>
      <c r="J102" s="38">
        <v>40621.250000000007</v>
      </c>
      <c r="K102" s="38">
        <v>41053.65</v>
      </c>
      <c r="L102" s="38">
        <v>41645.950000000004</v>
      </c>
      <c r="M102" s="28">
        <v>40461.35</v>
      </c>
      <c r="N102" s="28">
        <v>39436.65</v>
      </c>
      <c r="O102" s="39">
        <v>6420</v>
      </c>
      <c r="P102" s="40">
        <v>-5.0997782705099776E-2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158.5</v>
      </c>
      <c r="F103" s="37">
        <v>158.35</v>
      </c>
      <c r="G103" s="38">
        <v>155.85</v>
      </c>
      <c r="H103" s="38">
        <v>153.19999999999999</v>
      </c>
      <c r="I103" s="38">
        <v>150.69999999999999</v>
      </c>
      <c r="J103" s="38">
        <v>161</v>
      </c>
      <c r="K103" s="38">
        <v>163.5</v>
      </c>
      <c r="L103" s="38">
        <v>166.15</v>
      </c>
      <c r="M103" s="28">
        <v>160.85</v>
      </c>
      <c r="N103" s="28">
        <v>155.69999999999999</v>
      </c>
      <c r="O103" s="39">
        <v>41146300</v>
      </c>
      <c r="P103" s="40">
        <v>8.2943749057457395E-4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758.1</v>
      </c>
      <c r="F104" s="37">
        <v>761.48333333333346</v>
      </c>
      <c r="G104" s="38">
        <v>752.01666666666688</v>
      </c>
      <c r="H104" s="38">
        <v>745.93333333333339</v>
      </c>
      <c r="I104" s="38">
        <v>736.46666666666681</v>
      </c>
      <c r="J104" s="38">
        <v>767.56666666666695</v>
      </c>
      <c r="K104" s="38">
        <v>777.03333333333342</v>
      </c>
      <c r="L104" s="38">
        <v>783.11666666666702</v>
      </c>
      <c r="M104" s="28">
        <v>770.95</v>
      </c>
      <c r="N104" s="28">
        <v>755.4</v>
      </c>
      <c r="O104" s="39">
        <v>105857125</v>
      </c>
      <c r="P104" s="40">
        <v>1.4214575538810139E-2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1367.9</v>
      </c>
      <c r="F105" s="37">
        <v>1359.8666666666668</v>
      </c>
      <c r="G105" s="38">
        <v>1346.3333333333335</v>
      </c>
      <c r="H105" s="38">
        <v>1324.7666666666667</v>
      </c>
      <c r="I105" s="38">
        <v>1311.2333333333333</v>
      </c>
      <c r="J105" s="38">
        <v>1381.4333333333336</v>
      </c>
      <c r="K105" s="38">
        <v>1394.9666666666669</v>
      </c>
      <c r="L105" s="38">
        <v>1416.5333333333338</v>
      </c>
      <c r="M105" s="28">
        <v>1373.4</v>
      </c>
      <c r="N105" s="28">
        <v>1338.3</v>
      </c>
      <c r="O105" s="39">
        <v>2851325</v>
      </c>
      <c r="P105" s="40">
        <v>1.1000602772754671E-2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526.15</v>
      </c>
      <c r="F106" s="37">
        <v>521.88333333333333</v>
      </c>
      <c r="G106" s="38">
        <v>515.76666666666665</v>
      </c>
      <c r="H106" s="38">
        <v>505.38333333333333</v>
      </c>
      <c r="I106" s="38">
        <v>499.26666666666665</v>
      </c>
      <c r="J106" s="38">
        <v>532.26666666666665</v>
      </c>
      <c r="K106" s="38">
        <v>538.38333333333321</v>
      </c>
      <c r="L106" s="38">
        <v>548.76666666666665</v>
      </c>
      <c r="M106" s="28">
        <v>528</v>
      </c>
      <c r="N106" s="28">
        <v>511.5</v>
      </c>
      <c r="O106" s="39">
        <v>5910750</v>
      </c>
      <c r="P106" s="40">
        <v>2.2892025944296068E-3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10.050000000000001</v>
      </c>
      <c r="F107" s="37">
        <v>10.016666666666667</v>
      </c>
      <c r="G107" s="38">
        <v>9.8833333333333346</v>
      </c>
      <c r="H107" s="38">
        <v>9.7166666666666668</v>
      </c>
      <c r="I107" s="38">
        <v>9.5833333333333339</v>
      </c>
      <c r="J107" s="38">
        <v>10.183333333333335</v>
      </c>
      <c r="K107" s="38">
        <v>10.316666666666668</v>
      </c>
      <c r="L107" s="38">
        <v>10.483333333333336</v>
      </c>
      <c r="M107" s="28">
        <v>10.15</v>
      </c>
      <c r="N107" s="28">
        <v>9.85</v>
      </c>
      <c r="O107" s="39">
        <v>772590000</v>
      </c>
      <c r="P107" s="40">
        <v>1.906318082788671E-3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58.35</v>
      </c>
      <c r="F108" s="37">
        <v>58.300000000000004</v>
      </c>
      <c r="G108" s="38">
        <v>57.750000000000007</v>
      </c>
      <c r="H108" s="38">
        <v>57.150000000000006</v>
      </c>
      <c r="I108" s="38">
        <v>56.600000000000009</v>
      </c>
      <c r="J108" s="38">
        <v>58.900000000000006</v>
      </c>
      <c r="K108" s="38">
        <v>59.45</v>
      </c>
      <c r="L108" s="38">
        <v>60.050000000000004</v>
      </c>
      <c r="M108" s="28">
        <v>58.85</v>
      </c>
      <c r="N108" s="28">
        <v>57.7</v>
      </c>
      <c r="O108" s="39">
        <v>114330000</v>
      </c>
      <c r="P108" s="40">
        <v>-4.371393600279769E-4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40.049999999999997</v>
      </c>
      <c r="F109" s="37">
        <v>40.083333333333336</v>
      </c>
      <c r="G109" s="38">
        <v>39.616666666666674</v>
      </c>
      <c r="H109" s="38">
        <v>39.183333333333337</v>
      </c>
      <c r="I109" s="38">
        <v>38.716666666666676</v>
      </c>
      <c r="J109" s="38">
        <v>40.516666666666673</v>
      </c>
      <c r="K109" s="38">
        <v>40.983333333333327</v>
      </c>
      <c r="L109" s="38">
        <v>41.416666666666671</v>
      </c>
      <c r="M109" s="28">
        <v>40.549999999999997</v>
      </c>
      <c r="N109" s="28">
        <v>39.65</v>
      </c>
      <c r="O109" s="39">
        <v>239127300</v>
      </c>
      <c r="P109" s="40">
        <v>-8.4230875448771062E-3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232.45</v>
      </c>
      <c r="F110" s="37">
        <v>231.58333333333334</v>
      </c>
      <c r="G110" s="38">
        <v>228.4666666666667</v>
      </c>
      <c r="H110" s="38">
        <v>224.48333333333335</v>
      </c>
      <c r="I110" s="38">
        <v>221.3666666666667</v>
      </c>
      <c r="J110" s="38">
        <v>235.56666666666669</v>
      </c>
      <c r="K110" s="38">
        <v>238.68333333333331</v>
      </c>
      <c r="L110" s="38">
        <v>242.66666666666669</v>
      </c>
      <c r="M110" s="28">
        <v>234.7</v>
      </c>
      <c r="N110" s="28">
        <v>227.6</v>
      </c>
      <c r="O110" s="39">
        <v>41092500</v>
      </c>
      <c r="P110" s="40">
        <v>8.095676172953082E-3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374.95</v>
      </c>
      <c r="F111" s="37">
        <v>378.0333333333333</v>
      </c>
      <c r="G111" s="38">
        <v>369.61666666666662</v>
      </c>
      <c r="H111" s="38">
        <v>364.2833333333333</v>
      </c>
      <c r="I111" s="38">
        <v>355.86666666666662</v>
      </c>
      <c r="J111" s="38">
        <v>383.36666666666662</v>
      </c>
      <c r="K111" s="38">
        <v>391.78333333333336</v>
      </c>
      <c r="L111" s="38">
        <v>397.11666666666662</v>
      </c>
      <c r="M111" s="28">
        <v>386.45</v>
      </c>
      <c r="N111" s="28">
        <v>372.7</v>
      </c>
      <c r="O111" s="39">
        <v>17239750</v>
      </c>
      <c r="P111" s="40">
        <v>4.5704753961634696E-2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237.75</v>
      </c>
      <c r="F112" s="37">
        <v>240.26666666666665</v>
      </c>
      <c r="G112" s="38">
        <v>231.0333333333333</v>
      </c>
      <c r="H112" s="38">
        <v>224.31666666666666</v>
      </c>
      <c r="I112" s="38">
        <v>215.08333333333331</v>
      </c>
      <c r="J112" s="38">
        <v>246.98333333333329</v>
      </c>
      <c r="K112" s="38">
        <v>256.21666666666664</v>
      </c>
      <c r="L112" s="38">
        <v>262.93333333333328</v>
      </c>
      <c r="M112" s="28">
        <v>249.5</v>
      </c>
      <c r="N112" s="28">
        <v>233.55</v>
      </c>
      <c r="O112" s="39">
        <v>23456304</v>
      </c>
      <c r="P112" s="40">
        <v>-1.7685699848408287E-2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211.25</v>
      </c>
      <c r="F113" s="37">
        <v>211.65</v>
      </c>
      <c r="G113" s="38">
        <v>207</v>
      </c>
      <c r="H113" s="38">
        <v>202.75</v>
      </c>
      <c r="I113" s="38">
        <v>198.1</v>
      </c>
      <c r="J113" s="38">
        <v>215.9</v>
      </c>
      <c r="K113" s="38">
        <v>220.55000000000004</v>
      </c>
      <c r="L113" s="38">
        <v>224.8</v>
      </c>
      <c r="M113" s="28">
        <v>216.3</v>
      </c>
      <c r="N113" s="28">
        <v>207.4</v>
      </c>
      <c r="O113" s="39">
        <v>14711700</v>
      </c>
      <c r="P113" s="40">
        <v>-1.5744932099980319E-3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4673.75</v>
      </c>
      <c r="F114" s="37">
        <v>4707.416666666667</v>
      </c>
      <c r="G114" s="38">
        <v>4599.8833333333341</v>
      </c>
      <c r="H114" s="38">
        <v>4526.0166666666673</v>
      </c>
      <c r="I114" s="38">
        <v>4418.4833333333345</v>
      </c>
      <c r="J114" s="38">
        <v>4781.2833333333338</v>
      </c>
      <c r="K114" s="38">
        <v>4888.8166666666666</v>
      </c>
      <c r="L114" s="38">
        <v>4962.6833333333334</v>
      </c>
      <c r="M114" s="28">
        <v>4814.95</v>
      </c>
      <c r="N114" s="28">
        <v>4633.55</v>
      </c>
      <c r="O114" s="39">
        <v>335925</v>
      </c>
      <c r="P114" s="40">
        <v>1.1974694984184365E-2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1896.25</v>
      </c>
      <c r="F115" s="37">
        <v>1890.2166666666665</v>
      </c>
      <c r="G115" s="38">
        <v>1873.4333333333329</v>
      </c>
      <c r="H115" s="38">
        <v>1850.6166666666666</v>
      </c>
      <c r="I115" s="38">
        <v>1833.833333333333</v>
      </c>
      <c r="J115" s="38">
        <v>1913.0333333333328</v>
      </c>
      <c r="K115" s="38">
        <v>1929.8166666666662</v>
      </c>
      <c r="L115" s="38">
        <v>1952.6333333333328</v>
      </c>
      <c r="M115" s="28">
        <v>1907</v>
      </c>
      <c r="N115" s="28">
        <v>1867.4</v>
      </c>
      <c r="O115" s="39">
        <v>2571000</v>
      </c>
      <c r="P115" s="40">
        <v>-1.6073478760045924E-2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973</v>
      </c>
      <c r="F116" s="37">
        <v>970.0333333333333</v>
      </c>
      <c r="G116" s="38">
        <v>956.71666666666658</v>
      </c>
      <c r="H116" s="38">
        <v>940.43333333333328</v>
      </c>
      <c r="I116" s="38">
        <v>927.11666666666656</v>
      </c>
      <c r="J116" s="38">
        <v>986.31666666666661</v>
      </c>
      <c r="K116" s="38">
        <v>999.63333333333321</v>
      </c>
      <c r="L116" s="38">
        <v>1015.9166666666666</v>
      </c>
      <c r="M116" s="28">
        <v>983.35</v>
      </c>
      <c r="N116" s="28">
        <v>953.75</v>
      </c>
      <c r="O116" s="39">
        <v>25248600</v>
      </c>
      <c r="P116" s="40">
        <v>-6.6919236625004423E-3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216.8</v>
      </c>
      <c r="F117" s="37">
        <v>215.76666666666665</v>
      </c>
      <c r="G117" s="38">
        <v>213.83333333333331</v>
      </c>
      <c r="H117" s="38">
        <v>210.86666666666667</v>
      </c>
      <c r="I117" s="38">
        <v>208.93333333333334</v>
      </c>
      <c r="J117" s="38">
        <v>218.73333333333329</v>
      </c>
      <c r="K117" s="38">
        <v>220.66666666666663</v>
      </c>
      <c r="L117" s="38">
        <v>223.63333333333327</v>
      </c>
      <c r="M117" s="28">
        <v>217.7</v>
      </c>
      <c r="N117" s="28">
        <v>212.8</v>
      </c>
      <c r="O117" s="39">
        <v>16811200</v>
      </c>
      <c r="P117" s="40">
        <v>-1.5576323987538941E-2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1587.5</v>
      </c>
      <c r="F118" s="37">
        <v>1583.2166666666665</v>
      </c>
      <c r="G118" s="38">
        <v>1570.833333333333</v>
      </c>
      <c r="H118" s="38">
        <v>1554.1666666666665</v>
      </c>
      <c r="I118" s="38">
        <v>1541.7833333333331</v>
      </c>
      <c r="J118" s="38">
        <v>1599.883333333333</v>
      </c>
      <c r="K118" s="38">
        <v>1612.2666666666667</v>
      </c>
      <c r="L118" s="38">
        <v>1628.9333333333329</v>
      </c>
      <c r="M118" s="28">
        <v>1595.6</v>
      </c>
      <c r="N118" s="28">
        <v>1566.55</v>
      </c>
      <c r="O118" s="39">
        <v>43896900</v>
      </c>
      <c r="P118" s="40">
        <v>3.7862183920275204E-2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839.25</v>
      </c>
      <c r="F119" s="37">
        <v>838.85</v>
      </c>
      <c r="G119" s="38">
        <v>827.90000000000009</v>
      </c>
      <c r="H119" s="38">
        <v>816.55000000000007</v>
      </c>
      <c r="I119" s="38">
        <v>805.60000000000014</v>
      </c>
      <c r="J119" s="38">
        <v>850.2</v>
      </c>
      <c r="K119" s="38">
        <v>861.15000000000009</v>
      </c>
      <c r="L119" s="38">
        <v>872.5</v>
      </c>
      <c r="M119" s="28">
        <v>849.8</v>
      </c>
      <c r="N119" s="28">
        <v>827.5</v>
      </c>
      <c r="O119" s="39">
        <v>1761750</v>
      </c>
      <c r="P119" s="40">
        <v>-3.5714285714285712E-2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133.65</v>
      </c>
      <c r="F120" s="37">
        <v>133.05000000000001</v>
      </c>
      <c r="G120" s="38">
        <v>131.40000000000003</v>
      </c>
      <c r="H120" s="38">
        <v>129.15000000000003</v>
      </c>
      <c r="I120" s="38">
        <v>127.50000000000006</v>
      </c>
      <c r="J120" s="38">
        <v>135.30000000000001</v>
      </c>
      <c r="K120" s="38">
        <v>136.94999999999999</v>
      </c>
      <c r="L120" s="38">
        <v>139.19999999999999</v>
      </c>
      <c r="M120" s="28">
        <v>134.69999999999999</v>
      </c>
      <c r="N120" s="28">
        <v>130.80000000000001</v>
      </c>
      <c r="O120" s="39">
        <v>58552000</v>
      </c>
      <c r="P120" s="40">
        <v>5.5537043207819616E-4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1023.8</v>
      </c>
      <c r="F121" s="37">
        <v>1020.6999999999999</v>
      </c>
      <c r="G121" s="38">
        <v>1009.0999999999999</v>
      </c>
      <c r="H121" s="38">
        <v>994.4</v>
      </c>
      <c r="I121" s="38">
        <v>982.8</v>
      </c>
      <c r="J121" s="38">
        <v>1035.3999999999999</v>
      </c>
      <c r="K121" s="38">
        <v>1047</v>
      </c>
      <c r="L121" s="38">
        <v>1061.6999999999998</v>
      </c>
      <c r="M121" s="28">
        <v>1032.3</v>
      </c>
      <c r="N121" s="28">
        <v>1006</v>
      </c>
      <c r="O121" s="39">
        <v>764100</v>
      </c>
      <c r="P121" s="40">
        <v>3.8532110091743121E-2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735.1</v>
      </c>
      <c r="F122" s="37">
        <v>738.41666666666663</v>
      </c>
      <c r="G122" s="38">
        <v>726.48333333333323</v>
      </c>
      <c r="H122" s="38">
        <v>717.86666666666656</v>
      </c>
      <c r="I122" s="38">
        <v>705.93333333333317</v>
      </c>
      <c r="J122" s="38">
        <v>747.0333333333333</v>
      </c>
      <c r="K122" s="38">
        <v>758.9666666666667</v>
      </c>
      <c r="L122" s="38">
        <v>767.58333333333337</v>
      </c>
      <c r="M122" s="28">
        <v>750.35</v>
      </c>
      <c r="N122" s="28">
        <v>729.8</v>
      </c>
      <c r="O122" s="39">
        <v>15436750</v>
      </c>
      <c r="P122" s="40">
        <v>3.2239190217073312E-2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260.45</v>
      </c>
      <c r="F123" s="37">
        <v>261.45</v>
      </c>
      <c r="G123" s="38">
        <v>257.29999999999995</v>
      </c>
      <c r="H123" s="38">
        <v>254.14999999999998</v>
      </c>
      <c r="I123" s="38">
        <v>249.99999999999994</v>
      </c>
      <c r="J123" s="38">
        <v>264.59999999999997</v>
      </c>
      <c r="K123" s="38">
        <v>268.74999999999994</v>
      </c>
      <c r="L123" s="38">
        <v>271.89999999999998</v>
      </c>
      <c r="M123" s="28">
        <v>265.60000000000002</v>
      </c>
      <c r="N123" s="28">
        <v>258.3</v>
      </c>
      <c r="O123" s="39">
        <v>120556800</v>
      </c>
      <c r="P123" s="40">
        <v>-2.6788251401410453E-2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556.65</v>
      </c>
      <c r="F124" s="37">
        <v>556.9</v>
      </c>
      <c r="G124" s="38">
        <v>550.15</v>
      </c>
      <c r="H124" s="38">
        <v>543.65</v>
      </c>
      <c r="I124" s="38">
        <v>536.9</v>
      </c>
      <c r="J124" s="38">
        <v>563.4</v>
      </c>
      <c r="K124" s="38">
        <v>570.15</v>
      </c>
      <c r="L124" s="38">
        <v>576.65</v>
      </c>
      <c r="M124" s="28">
        <v>563.65</v>
      </c>
      <c r="N124" s="28">
        <v>550.4</v>
      </c>
      <c r="O124" s="39">
        <v>32050000</v>
      </c>
      <c r="P124" s="40">
        <v>2.5600000000000001E-2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2704.8</v>
      </c>
      <c r="F125" s="37">
        <v>2723.5166666666669</v>
      </c>
      <c r="G125" s="38">
        <v>2669.0333333333338</v>
      </c>
      <c r="H125" s="38">
        <v>2633.2666666666669</v>
      </c>
      <c r="I125" s="38">
        <v>2578.7833333333338</v>
      </c>
      <c r="J125" s="38">
        <v>2759.2833333333338</v>
      </c>
      <c r="K125" s="38">
        <v>2813.7666666666664</v>
      </c>
      <c r="L125" s="38">
        <v>2849.5333333333338</v>
      </c>
      <c r="M125" s="28">
        <v>2778</v>
      </c>
      <c r="N125" s="28">
        <v>2687.75</v>
      </c>
      <c r="O125" s="39">
        <v>308525</v>
      </c>
      <c r="P125" s="40">
        <v>0.20505809979494191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740.55</v>
      </c>
      <c r="F126" s="37">
        <v>743.51666666666677</v>
      </c>
      <c r="G126" s="38">
        <v>729.53333333333353</v>
      </c>
      <c r="H126" s="38">
        <v>718.51666666666677</v>
      </c>
      <c r="I126" s="38">
        <v>704.53333333333353</v>
      </c>
      <c r="J126" s="38">
        <v>754.53333333333353</v>
      </c>
      <c r="K126" s="38">
        <v>768.51666666666688</v>
      </c>
      <c r="L126" s="38">
        <v>779.53333333333353</v>
      </c>
      <c r="M126" s="28">
        <v>757.5</v>
      </c>
      <c r="N126" s="28">
        <v>732.5</v>
      </c>
      <c r="O126" s="39">
        <v>29768850</v>
      </c>
      <c r="P126" s="40">
        <v>-5.0534674908631503E-3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550.35</v>
      </c>
      <c r="F127" s="37">
        <v>548.58333333333337</v>
      </c>
      <c r="G127" s="38">
        <v>539.4666666666667</v>
      </c>
      <c r="H127" s="38">
        <v>528.58333333333337</v>
      </c>
      <c r="I127" s="38">
        <v>519.4666666666667</v>
      </c>
      <c r="J127" s="38">
        <v>559.4666666666667</v>
      </c>
      <c r="K127" s="38">
        <v>568.58333333333326</v>
      </c>
      <c r="L127" s="38">
        <v>579.4666666666667</v>
      </c>
      <c r="M127" s="28">
        <v>557.70000000000005</v>
      </c>
      <c r="N127" s="28">
        <v>537.70000000000005</v>
      </c>
      <c r="O127" s="39">
        <v>9835625</v>
      </c>
      <c r="P127" s="40">
        <v>-5.0787140358284577E-2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1721.6</v>
      </c>
      <c r="F128" s="37">
        <v>1712</v>
      </c>
      <c r="G128" s="38">
        <v>1697.5</v>
      </c>
      <c r="H128" s="38">
        <v>1673.4</v>
      </c>
      <c r="I128" s="38">
        <v>1658.9</v>
      </c>
      <c r="J128" s="38">
        <v>1736.1</v>
      </c>
      <c r="K128" s="38">
        <v>1750.6</v>
      </c>
      <c r="L128" s="38">
        <v>1774.6999999999998</v>
      </c>
      <c r="M128" s="28">
        <v>1726.5</v>
      </c>
      <c r="N128" s="28">
        <v>1687.9</v>
      </c>
      <c r="O128" s="39">
        <v>17625200</v>
      </c>
      <c r="P128" s="40">
        <v>-1.4074107222769175E-2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81.3</v>
      </c>
      <c r="F129" s="37">
        <v>81.350000000000009</v>
      </c>
      <c r="G129" s="38">
        <v>80.450000000000017</v>
      </c>
      <c r="H129" s="38">
        <v>79.600000000000009</v>
      </c>
      <c r="I129" s="38">
        <v>78.700000000000017</v>
      </c>
      <c r="J129" s="38">
        <v>82.200000000000017</v>
      </c>
      <c r="K129" s="38">
        <v>83.100000000000023</v>
      </c>
      <c r="L129" s="38">
        <v>83.950000000000017</v>
      </c>
      <c r="M129" s="28">
        <v>82.25</v>
      </c>
      <c r="N129" s="28">
        <v>80.5</v>
      </c>
      <c r="O129" s="39">
        <v>46824228</v>
      </c>
      <c r="P129" s="40">
        <v>-1.9022256039566293E-3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2725.35</v>
      </c>
      <c r="F130" s="37">
        <v>2728.4166666666665</v>
      </c>
      <c r="G130" s="38">
        <v>2666.8833333333332</v>
      </c>
      <c r="H130" s="38">
        <v>2608.4166666666665</v>
      </c>
      <c r="I130" s="38">
        <v>2546.8833333333332</v>
      </c>
      <c r="J130" s="38">
        <v>2786.8833333333332</v>
      </c>
      <c r="K130" s="38">
        <v>2848.416666666667</v>
      </c>
      <c r="L130" s="38">
        <v>2906.8833333333332</v>
      </c>
      <c r="M130" s="28">
        <v>2789.95</v>
      </c>
      <c r="N130" s="28">
        <v>2669.95</v>
      </c>
      <c r="O130" s="39">
        <v>794750</v>
      </c>
      <c r="P130" s="40">
        <v>1.33885878227606E-2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607.35</v>
      </c>
      <c r="F131" s="37">
        <v>605.51666666666677</v>
      </c>
      <c r="G131" s="38">
        <v>597.58333333333348</v>
      </c>
      <c r="H131" s="38">
        <v>587.81666666666672</v>
      </c>
      <c r="I131" s="38">
        <v>579.88333333333344</v>
      </c>
      <c r="J131" s="38">
        <v>615.28333333333353</v>
      </c>
      <c r="K131" s="38">
        <v>623.2166666666667</v>
      </c>
      <c r="L131" s="38">
        <v>632.98333333333358</v>
      </c>
      <c r="M131" s="28">
        <v>613.45000000000005</v>
      </c>
      <c r="N131" s="28">
        <v>595.75</v>
      </c>
      <c r="O131" s="39">
        <v>7907400</v>
      </c>
      <c r="P131" s="40">
        <v>2.2817229336437719E-2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376.65</v>
      </c>
      <c r="F132" s="37">
        <v>377.5</v>
      </c>
      <c r="G132" s="38">
        <v>372</v>
      </c>
      <c r="H132" s="38">
        <v>367.35</v>
      </c>
      <c r="I132" s="38">
        <v>361.85</v>
      </c>
      <c r="J132" s="38">
        <v>382.15</v>
      </c>
      <c r="K132" s="38">
        <v>387.65</v>
      </c>
      <c r="L132" s="38">
        <v>392.29999999999995</v>
      </c>
      <c r="M132" s="28">
        <v>383</v>
      </c>
      <c r="N132" s="28">
        <v>372.85</v>
      </c>
      <c r="O132" s="39">
        <v>23926000</v>
      </c>
      <c r="P132" s="40">
        <v>6.1396131202691336E-3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1696.9</v>
      </c>
      <c r="F133" s="37">
        <v>1696.5</v>
      </c>
      <c r="G133" s="38">
        <v>1677.1</v>
      </c>
      <c r="H133" s="38">
        <v>1657.3</v>
      </c>
      <c r="I133" s="38">
        <v>1637.8999999999999</v>
      </c>
      <c r="J133" s="38">
        <v>1716.3</v>
      </c>
      <c r="K133" s="38">
        <v>1735.7</v>
      </c>
      <c r="L133" s="38">
        <v>1755.5</v>
      </c>
      <c r="M133" s="28">
        <v>1715.9</v>
      </c>
      <c r="N133" s="28">
        <v>1676.7</v>
      </c>
      <c r="O133" s="39">
        <v>14196175</v>
      </c>
      <c r="P133" s="40">
        <v>4.5081273281408735E-2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5187.3999999999996</v>
      </c>
      <c r="F134" s="37">
        <v>5248.3</v>
      </c>
      <c r="G134" s="38">
        <v>5035.6000000000004</v>
      </c>
      <c r="H134" s="38">
        <v>4883.8</v>
      </c>
      <c r="I134" s="38">
        <v>4671.1000000000004</v>
      </c>
      <c r="J134" s="38">
        <v>5400.1</v>
      </c>
      <c r="K134" s="38">
        <v>5612.7999999999993</v>
      </c>
      <c r="L134" s="38">
        <v>5764.6</v>
      </c>
      <c r="M134" s="28">
        <v>5461</v>
      </c>
      <c r="N134" s="28">
        <v>5096.5</v>
      </c>
      <c r="O134" s="39">
        <v>1461900</v>
      </c>
      <c r="P134" s="40">
        <v>7.2167216721672173E-2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4188.25</v>
      </c>
      <c r="F135" s="37">
        <v>4197.8666666666668</v>
      </c>
      <c r="G135" s="38">
        <v>4095.7333333333336</v>
      </c>
      <c r="H135" s="38">
        <v>4003.2166666666672</v>
      </c>
      <c r="I135" s="38">
        <v>3901.0833333333339</v>
      </c>
      <c r="J135" s="38">
        <v>4290.3833333333332</v>
      </c>
      <c r="K135" s="38">
        <v>4392.5166666666664</v>
      </c>
      <c r="L135" s="38">
        <v>4485.0333333333328</v>
      </c>
      <c r="M135" s="28">
        <v>4300</v>
      </c>
      <c r="N135" s="28">
        <v>4105.3500000000004</v>
      </c>
      <c r="O135" s="39">
        <v>1029800</v>
      </c>
      <c r="P135" s="40">
        <v>2.6310544149890373E-2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779.8</v>
      </c>
      <c r="F136" s="37">
        <v>783.29999999999984</v>
      </c>
      <c r="G136" s="38">
        <v>766.6999999999997</v>
      </c>
      <c r="H136" s="38">
        <v>753.59999999999991</v>
      </c>
      <c r="I136" s="38">
        <v>736.99999999999977</v>
      </c>
      <c r="J136" s="38">
        <v>796.39999999999964</v>
      </c>
      <c r="K136" s="38">
        <v>812.99999999999977</v>
      </c>
      <c r="L136" s="38">
        <v>826.09999999999957</v>
      </c>
      <c r="M136" s="28">
        <v>799.9</v>
      </c>
      <c r="N136" s="28">
        <v>770.2</v>
      </c>
      <c r="O136" s="39">
        <v>8376750</v>
      </c>
      <c r="P136" s="40">
        <v>-4.4448934235781388E-3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882.15</v>
      </c>
      <c r="F137" s="37">
        <v>882.36666666666667</v>
      </c>
      <c r="G137" s="38">
        <v>875.2833333333333</v>
      </c>
      <c r="H137" s="38">
        <v>868.41666666666663</v>
      </c>
      <c r="I137" s="38">
        <v>861.33333333333326</v>
      </c>
      <c r="J137" s="38">
        <v>889.23333333333335</v>
      </c>
      <c r="K137" s="38">
        <v>896.31666666666661</v>
      </c>
      <c r="L137" s="38">
        <v>903.18333333333339</v>
      </c>
      <c r="M137" s="28">
        <v>889.45</v>
      </c>
      <c r="N137" s="28">
        <v>875.5</v>
      </c>
      <c r="O137" s="39">
        <v>11520600</v>
      </c>
      <c r="P137" s="40">
        <v>-5.4988216810683424E-3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176.75</v>
      </c>
      <c r="F138" s="37">
        <v>177.98333333333335</v>
      </c>
      <c r="G138" s="38">
        <v>174.56666666666669</v>
      </c>
      <c r="H138" s="38">
        <v>172.38333333333335</v>
      </c>
      <c r="I138" s="38">
        <v>168.9666666666667</v>
      </c>
      <c r="J138" s="38">
        <v>180.16666666666669</v>
      </c>
      <c r="K138" s="38">
        <v>183.58333333333331</v>
      </c>
      <c r="L138" s="38">
        <v>185.76666666666668</v>
      </c>
      <c r="M138" s="28">
        <v>181.4</v>
      </c>
      <c r="N138" s="28">
        <v>175.8</v>
      </c>
      <c r="O138" s="39">
        <v>33936000</v>
      </c>
      <c r="P138" s="40">
        <v>0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115.3</v>
      </c>
      <c r="F139" s="37">
        <v>116.21666666666665</v>
      </c>
      <c r="G139" s="38">
        <v>113.43333333333331</v>
      </c>
      <c r="H139" s="38">
        <v>111.56666666666665</v>
      </c>
      <c r="I139" s="38">
        <v>108.7833333333333</v>
      </c>
      <c r="J139" s="38">
        <v>118.08333333333331</v>
      </c>
      <c r="K139" s="38">
        <v>120.86666666666665</v>
      </c>
      <c r="L139" s="38">
        <v>122.73333333333332</v>
      </c>
      <c r="M139" s="28">
        <v>119</v>
      </c>
      <c r="N139" s="28">
        <v>114.35</v>
      </c>
      <c r="O139" s="39">
        <v>34752000</v>
      </c>
      <c r="P139" s="40">
        <v>1.3384655760650862E-2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512.35</v>
      </c>
      <c r="F140" s="37">
        <v>510.05</v>
      </c>
      <c r="G140" s="38">
        <v>506</v>
      </c>
      <c r="H140" s="38">
        <v>499.65</v>
      </c>
      <c r="I140" s="38">
        <v>495.59999999999997</v>
      </c>
      <c r="J140" s="38">
        <v>516.40000000000009</v>
      </c>
      <c r="K140" s="38">
        <v>520.45000000000005</v>
      </c>
      <c r="L140" s="38">
        <v>526.80000000000007</v>
      </c>
      <c r="M140" s="28">
        <v>514.1</v>
      </c>
      <c r="N140" s="28">
        <v>503.7</v>
      </c>
      <c r="O140" s="39">
        <v>8004000</v>
      </c>
      <c r="P140" s="40">
        <v>5.7750759878419454E-2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7692.25</v>
      </c>
      <c r="F141" s="37">
        <v>7628.083333333333</v>
      </c>
      <c r="G141" s="38">
        <v>7532.1666666666661</v>
      </c>
      <c r="H141" s="38">
        <v>7372.083333333333</v>
      </c>
      <c r="I141" s="38">
        <v>7276.1666666666661</v>
      </c>
      <c r="J141" s="38">
        <v>7788.1666666666661</v>
      </c>
      <c r="K141" s="38">
        <v>7884.0833333333321</v>
      </c>
      <c r="L141" s="38">
        <v>8044.1666666666661</v>
      </c>
      <c r="M141" s="28">
        <v>7724</v>
      </c>
      <c r="N141" s="28">
        <v>7468</v>
      </c>
      <c r="O141" s="39">
        <v>2191100</v>
      </c>
      <c r="P141" s="40">
        <v>1.242953516310877E-2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863.75</v>
      </c>
      <c r="F142" s="37">
        <v>865.56666666666661</v>
      </c>
      <c r="G142" s="38">
        <v>857.18333333333317</v>
      </c>
      <c r="H142" s="38">
        <v>850.61666666666656</v>
      </c>
      <c r="I142" s="38">
        <v>842.23333333333312</v>
      </c>
      <c r="J142" s="38">
        <v>872.13333333333321</v>
      </c>
      <c r="K142" s="38">
        <v>880.51666666666665</v>
      </c>
      <c r="L142" s="38">
        <v>887.08333333333326</v>
      </c>
      <c r="M142" s="28">
        <v>873.95</v>
      </c>
      <c r="N142" s="28">
        <v>859</v>
      </c>
      <c r="O142" s="39">
        <v>13657500</v>
      </c>
      <c r="P142" s="40">
        <v>7.3759911488106211E-3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1347.15</v>
      </c>
      <c r="F143" s="37">
        <v>1346.7</v>
      </c>
      <c r="G143" s="38">
        <v>1325.6000000000001</v>
      </c>
      <c r="H143" s="38">
        <v>1304.0500000000002</v>
      </c>
      <c r="I143" s="38">
        <v>1282.9500000000003</v>
      </c>
      <c r="J143" s="38">
        <v>1368.25</v>
      </c>
      <c r="K143" s="38">
        <v>1389.35</v>
      </c>
      <c r="L143" s="38">
        <v>1410.8999999999999</v>
      </c>
      <c r="M143" s="28">
        <v>1367.8</v>
      </c>
      <c r="N143" s="28">
        <v>1325.15</v>
      </c>
      <c r="O143" s="39">
        <v>2242800</v>
      </c>
      <c r="P143" s="40">
        <v>2.6599906117978408E-3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2465.4</v>
      </c>
      <c r="F144" s="37">
        <v>2466.9166666666665</v>
      </c>
      <c r="G144" s="38">
        <v>2402.8833333333332</v>
      </c>
      <c r="H144" s="38">
        <v>2340.3666666666668</v>
      </c>
      <c r="I144" s="38">
        <v>2276.3333333333335</v>
      </c>
      <c r="J144" s="38">
        <v>2529.4333333333329</v>
      </c>
      <c r="K144" s="38">
        <v>2593.4666666666667</v>
      </c>
      <c r="L144" s="38">
        <v>2655.9833333333327</v>
      </c>
      <c r="M144" s="28">
        <v>2530.9499999999998</v>
      </c>
      <c r="N144" s="28">
        <v>2404.4</v>
      </c>
      <c r="O144" s="39">
        <v>455400</v>
      </c>
      <c r="P144" s="40">
        <v>-5.0062578222778473E-2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741.8</v>
      </c>
      <c r="F145" s="37">
        <v>742.69999999999993</v>
      </c>
      <c r="G145" s="38">
        <v>734.44999999999982</v>
      </c>
      <c r="H145" s="38">
        <v>727.09999999999991</v>
      </c>
      <c r="I145" s="38">
        <v>718.8499999999998</v>
      </c>
      <c r="J145" s="38">
        <v>750.04999999999984</v>
      </c>
      <c r="K145" s="38">
        <v>758.30000000000007</v>
      </c>
      <c r="L145" s="38">
        <v>765.64999999999986</v>
      </c>
      <c r="M145" s="28">
        <v>750.95</v>
      </c>
      <c r="N145" s="28">
        <v>735.35</v>
      </c>
      <c r="O145" s="39">
        <v>1907100</v>
      </c>
      <c r="P145" s="40">
        <v>3.1645569620253167E-2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812.7</v>
      </c>
      <c r="F146" s="37">
        <v>810.91666666666663</v>
      </c>
      <c r="G146" s="38">
        <v>799.83333333333326</v>
      </c>
      <c r="H146" s="38">
        <v>786.96666666666658</v>
      </c>
      <c r="I146" s="38">
        <v>775.88333333333321</v>
      </c>
      <c r="J146" s="38">
        <v>823.7833333333333</v>
      </c>
      <c r="K146" s="38">
        <v>834.86666666666656</v>
      </c>
      <c r="L146" s="38">
        <v>847.73333333333335</v>
      </c>
      <c r="M146" s="28">
        <v>822</v>
      </c>
      <c r="N146" s="28">
        <v>798.05</v>
      </c>
      <c r="O146" s="39">
        <v>2955600</v>
      </c>
      <c r="P146" s="40">
        <v>8.5995085995085995E-3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3678.65</v>
      </c>
      <c r="F147" s="37">
        <v>3667.4166666666665</v>
      </c>
      <c r="G147" s="38">
        <v>3603.9333333333329</v>
      </c>
      <c r="H147" s="38">
        <v>3529.2166666666662</v>
      </c>
      <c r="I147" s="38">
        <v>3465.7333333333327</v>
      </c>
      <c r="J147" s="38">
        <v>3742.1333333333332</v>
      </c>
      <c r="K147" s="38">
        <v>3805.6166666666668</v>
      </c>
      <c r="L147" s="38">
        <v>3880.3333333333335</v>
      </c>
      <c r="M147" s="28">
        <v>3730.9</v>
      </c>
      <c r="N147" s="28">
        <v>3592.7</v>
      </c>
      <c r="O147" s="39">
        <v>3086000</v>
      </c>
      <c r="P147" s="40">
        <v>1.0809040288241074E-2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136.55000000000001</v>
      </c>
      <c r="F148" s="37">
        <v>136.68333333333334</v>
      </c>
      <c r="G148" s="38">
        <v>133.61666666666667</v>
      </c>
      <c r="H148" s="38">
        <v>130.68333333333334</v>
      </c>
      <c r="I148" s="38">
        <v>127.61666666666667</v>
      </c>
      <c r="J148" s="38">
        <v>139.61666666666667</v>
      </c>
      <c r="K148" s="38">
        <v>142.68333333333334</v>
      </c>
      <c r="L148" s="38">
        <v>145.61666666666667</v>
      </c>
      <c r="M148" s="28">
        <v>139.75</v>
      </c>
      <c r="N148" s="28">
        <v>133.75</v>
      </c>
      <c r="O148" s="39">
        <v>28752500</v>
      </c>
      <c r="P148" s="40">
        <v>3.3723417641877439E-2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2892.55</v>
      </c>
      <c r="F149" s="37">
        <v>2895.4</v>
      </c>
      <c r="G149" s="38">
        <v>2826.4</v>
      </c>
      <c r="H149" s="38">
        <v>2760.25</v>
      </c>
      <c r="I149" s="38">
        <v>2691.25</v>
      </c>
      <c r="J149" s="38">
        <v>2961.55</v>
      </c>
      <c r="K149" s="38">
        <v>3030.55</v>
      </c>
      <c r="L149" s="38">
        <v>3096.7000000000003</v>
      </c>
      <c r="M149" s="28">
        <v>2964.4</v>
      </c>
      <c r="N149" s="28">
        <v>2829.25</v>
      </c>
      <c r="O149" s="39">
        <v>1635025</v>
      </c>
      <c r="P149" s="40">
        <v>-3.8687107727132422E-2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67263.25</v>
      </c>
      <c r="F150" s="37">
        <v>67144.216666666674</v>
      </c>
      <c r="G150" s="38">
        <v>65940.583333333343</v>
      </c>
      <c r="H150" s="38">
        <v>64617.916666666672</v>
      </c>
      <c r="I150" s="38">
        <v>63414.28333333334</v>
      </c>
      <c r="J150" s="38">
        <v>68466.883333333346</v>
      </c>
      <c r="K150" s="38">
        <v>69670.516666666677</v>
      </c>
      <c r="L150" s="38">
        <v>70993.183333333349</v>
      </c>
      <c r="M150" s="28">
        <v>68347.850000000006</v>
      </c>
      <c r="N150" s="28">
        <v>65821.55</v>
      </c>
      <c r="O150" s="39">
        <v>108210</v>
      </c>
      <c r="P150" s="40">
        <v>-2.4889380530973451E-3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1298.55</v>
      </c>
      <c r="F151" s="37">
        <v>1294.5</v>
      </c>
      <c r="G151" s="38">
        <v>1286.3499999999999</v>
      </c>
      <c r="H151" s="38">
        <v>1274.1499999999999</v>
      </c>
      <c r="I151" s="38">
        <v>1265.9999999999998</v>
      </c>
      <c r="J151" s="38">
        <v>1306.7</v>
      </c>
      <c r="K151" s="38">
        <v>1314.8500000000001</v>
      </c>
      <c r="L151" s="38">
        <v>1327.0500000000002</v>
      </c>
      <c r="M151" s="28">
        <v>1302.6500000000001</v>
      </c>
      <c r="N151" s="28">
        <v>1282.3</v>
      </c>
      <c r="O151" s="39">
        <v>3627750</v>
      </c>
      <c r="P151" s="40">
        <v>-1.5969891160614383E-2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324.7</v>
      </c>
      <c r="F152" s="37">
        <v>326.21666666666664</v>
      </c>
      <c r="G152" s="38">
        <v>319.38333333333327</v>
      </c>
      <c r="H152" s="38">
        <v>314.06666666666661</v>
      </c>
      <c r="I152" s="38">
        <v>307.23333333333323</v>
      </c>
      <c r="J152" s="38">
        <v>331.5333333333333</v>
      </c>
      <c r="K152" s="38">
        <v>338.36666666666667</v>
      </c>
      <c r="L152" s="38">
        <v>343.68333333333334</v>
      </c>
      <c r="M152" s="28">
        <v>333.05</v>
      </c>
      <c r="N152" s="28">
        <v>320.89999999999998</v>
      </c>
      <c r="O152" s="39">
        <v>2659200</v>
      </c>
      <c r="P152" s="40">
        <v>-5.7288712422007941E-2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119.2</v>
      </c>
      <c r="F153" s="37">
        <v>119.51666666666667</v>
      </c>
      <c r="G153" s="38">
        <v>117.88333333333333</v>
      </c>
      <c r="H153" s="38">
        <v>116.56666666666666</v>
      </c>
      <c r="I153" s="38">
        <v>114.93333333333332</v>
      </c>
      <c r="J153" s="38">
        <v>120.83333333333333</v>
      </c>
      <c r="K153" s="38">
        <v>122.46666666666668</v>
      </c>
      <c r="L153" s="38">
        <v>123.78333333333333</v>
      </c>
      <c r="M153" s="28">
        <v>121.15</v>
      </c>
      <c r="N153" s="28">
        <v>118.2</v>
      </c>
      <c r="O153" s="39">
        <v>84175500</v>
      </c>
      <c r="P153" s="40">
        <v>-4.6235802593225447E-3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4643.6000000000004</v>
      </c>
      <c r="F154" s="37">
        <v>4653.2666666666664</v>
      </c>
      <c r="G154" s="38">
        <v>4590.333333333333</v>
      </c>
      <c r="H154" s="38">
        <v>4537.0666666666666</v>
      </c>
      <c r="I154" s="38">
        <v>4474.1333333333332</v>
      </c>
      <c r="J154" s="38">
        <v>4706.5333333333328</v>
      </c>
      <c r="K154" s="38">
        <v>4769.4666666666672</v>
      </c>
      <c r="L154" s="38">
        <v>4822.7333333333327</v>
      </c>
      <c r="M154" s="28">
        <v>4716.2</v>
      </c>
      <c r="N154" s="28">
        <v>4600</v>
      </c>
      <c r="O154" s="39">
        <v>1397750</v>
      </c>
      <c r="P154" s="40">
        <v>-3.5644270183567989E-3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3900.55</v>
      </c>
      <c r="F155" s="37">
        <v>3921.9833333333336</v>
      </c>
      <c r="G155" s="38">
        <v>3834.0166666666673</v>
      </c>
      <c r="H155" s="38">
        <v>3767.4833333333336</v>
      </c>
      <c r="I155" s="38">
        <v>3679.5166666666673</v>
      </c>
      <c r="J155" s="38">
        <v>3988.5166666666673</v>
      </c>
      <c r="K155" s="38">
        <v>4076.4833333333336</v>
      </c>
      <c r="L155" s="38">
        <v>4143.0166666666673</v>
      </c>
      <c r="M155" s="28">
        <v>4009.95</v>
      </c>
      <c r="N155" s="28">
        <v>3855.45</v>
      </c>
      <c r="O155" s="39">
        <v>374850</v>
      </c>
      <c r="P155" s="40">
        <v>-7.8539823008849555E-2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39.200000000000003</v>
      </c>
      <c r="F156" s="37">
        <v>39.183333333333337</v>
      </c>
      <c r="G156" s="38">
        <v>38.866666666666674</v>
      </c>
      <c r="H156" s="38">
        <v>38.533333333333339</v>
      </c>
      <c r="I156" s="38">
        <v>38.216666666666676</v>
      </c>
      <c r="J156" s="38">
        <v>39.516666666666673</v>
      </c>
      <c r="K156" s="38">
        <v>39.833333333333336</v>
      </c>
      <c r="L156" s="38">
        <v>40.166666666666671</v>
      </c>
      <c r="M156" s="28">
        <v>39.5</v>
      </c>
      <c r="N156" s="28">
        <v>38.85</v>
      </c>
      <c r="O156" s="39">
        <v>30204000</v>
      </c>
      <c r="P156" s="40">
        <v>1.2877263581488933E-2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18222.099999999999</v>
      </c>
      <c r="F157" s="37">
        <v>18164.283333333329</v>
      </c>
      <c r="G157" s="38">
        <v>17986.516666666659</v>
      </c>
      <c r="H157" s="38">
        <v>17750.933333333331</v>
      </c>
      <c r="I157" s="38">
        <v>17573.166666666661</v>
      </c>
      <c r="J157" s="38">
        <v>18399.866666666658</v>
      </c>
      <c r="K157" s="38">
        <v>18577.633333333328</v>
      </c>
      <c r="L157" s="38">
        <v>18813.216666666656</v>
      </c>
      <c r="M157" s="28">
        <v>18342.05</v>
      </c>
      <c r="N157" s="28">
        <v>17928.7</v>
      </c>
      <c r="O157" s="39">
        <v>294325</v>
      </c>
      <c r="P157" s="40">
        <v>-4.3132611637347771E-3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170</v>
      </c>
      <c r="F158" s="37">
        <v>169.95000000000002</v>
      </c>
      <c r="G158" s="38">
        <v>168.30000000000004</v>
      </c>
      <c r="H158" s="38">
        <v>166.60000000000002</v>
      </c>
      <c r="I158" s="38">
        <v>164.95000000000005</v>
      </c>
      <c r="J158" s="38">
        <v>171.65000000000003</v>
      </c>
      <c r="K158" s="38">
        <v>173.3</v>
      </c>
      <c r="L158" s="38">
        <v>175.00000000000003</v>
      </c>
      <c r="M158" s="28">
        <v>171.6</v>
      </c>
      <c r="N158" s="28">
        <v>168.25</v>
      </c>
      <c r="O158" s="39">
        <v>59757300</v>
      </c>
      <c r="P158" s="40">
        <v>-7.3455759599332223E-3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160.65</v>
      </c>
      <c r="F159" s="37">
        <v>160.95000000000002</v>
      </c>
      <c r="G159" s="38">
        <v>158.70000000000005</v>
      </c>
      <c r="H159" s="38">
        <v>156.75000000000003</v>
      </c>
      <c r="I159" s="38">
        <v>154.50000000000006</v>
      </c>
      <c r="J159" s="38">
        <v>162.90000000000003</v>
      </c>
      <c r="K159" s="38">
        <v>165.14999999999998</v>
      </c>
      <c r="L159" s="38">
        <v>167.10000000000002</v>
      </c>
      <c r="M159" s="28">
        <v>163.19999999999999</v>
      </c>
      <c r="N159" s="28">
        <v>159</v>
      </c>
      <c r="O159" s="39">
        <v>78979200</v>
      </c>
      <c r="P159" s="40">
        <v>-3.5097493036211701E-2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967.35</v>
      </c>
      <c r="F160" s="37">
        <v>971.56666666666661</v>
      </c>
      <c r="G160" s="38">
        <v>955.88333333333321</v>
      </c>
      <c r="H160" s="38">
        <v>944.41666666666663</v>
      </c>
      <c r="I160" s="38">
        <v>928.73333333333323</v>
      </c>
      <c r="J160" s="38">
        <v>983.03333333333319</v>
      </c>
      <c r="K160" s="38">
        <v>998.71666666666658</v>
      </c>
      <c r="L160" s="38">
        <v>1010.1833333333332</v>
      </c>
      <c r="M160" s="28">
        <v>987.25</v>
      </c>
      <c r="N160" s="28">
        <v>960.1</v>
      </c>
      <c r="O160" s="39">
        <v>4145400</v>
      </c>
      <c r="P160" s="40">
        <v>1.6914749661705007E-3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3522.15</v>
      </c>
      <c r="F161" s="37">
        <v>3538.2166666666667</v>
      </c>
      <c r="G161" s="38">
        <v>3489.4333333333334</v>
      </c>
      <c r="H161" s="38">
        <v>3456.7166666666667</v>
      </c>
      <c r="I161" s="38">
        <v>3407.9333333333334</v>
      </c>
      <c r="J161" s="38">
        <v>3570.9333333333334</v>
      </c>
      <c r="K161" s="38">
        <v>3619.7166666666672</v>
      </c>
      <c r="L161" s="38">
        <v>3652.4333333333334</v>
      </c>
      <c r="M161" s="28">
        <v>3587</v>
      </c>
      <c r="N161" s="28">
        <v>3505.5</v>
      </c>
      <c r="O161" s="39">
        <v>475125</v>
      </c>
      <c r="P161" s="40">
        <v>1.5766969535008016E-2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176.1</v>
      </c>
      <c r="F162" s="37">
        <v>176.11666666666667</v>
      </c>
      <c r="G162" s="38">
        <v>174.98333333333335</v>
      </c>
      <c r="H162" s="38">
        <v>173.86666666666667</v>
      </c>
      <c r="I162" s="38">
        <v>172.73333333333335</v>
      </c>
      <c r="J162" s="38">
        <v>177.23333333333335</v>
      </c>
      <c r="K162" s="38">
        <v>178.36666666666667</v>
      </c>
      <c r="L162" s="38">
        <v>179.48333333333335</v>
      </c>
      <c r="M162" s="28">
        <v>177.25</v>
      </c>
      <c r="N162" s="28">
        <v>175</v>
      </c>
      <c r="O162" s="39">
        <v>67028500</v>
      </c>
      <c r="P162" s="40">
        <v>1.3387660069848661E-2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45279.3</v>
      </c>
      <c r="F163" s="37">
        <v>45445.466666666674</v>
      </c>
      <c r="G163" s="38">
        <v>44916.783333333347</v>
      </c>
      <c r="H163" s="38">
        <v>44554.26666666667</v>
      </c>
      <c r="I163" s="38">
        <v>44025.583333333343</v>
      </c>
      <c r="J163" s="38">
        <v>45807.983333333352</v>
      </c>
      <c r="K163" s="38">
        <v>46336.666666666672</v>
      </c>
      <c r="L163" s="38">
        <v>46699.183333333356</v>
      </c>
      <c r="M163" s="28">
        <v>45974.15</v>
      </c>
      <c r="N163" s="28">
        <v>45082.95</v>
      </c>
      <c r="O163" s="39">
        <v>84600</v>
      </c>
      <c r="P163" s="40">
        <v>-2.0493226814866271E-2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2225.5500000000002</v>
      </c>
      <c r="F164" s="37">
        <v>2226.4666666666667</v>
      </c>
      <c r="G164" s="38">
        <v>2197.0833333333335</v>
      </c>
      <c r="H164" s="38">
        <v>2168.6166666666668</v>
      </c>
      <c r="I164" s="38">
        <v>2139.2333333333336</v>
      </c>
      <c r="J164" s="38">
        <v>2254.9333333333334</v>
      </c>
      <c r="K164" s="38">
        <v>2284.3166666666666</v>
      </c>
      <c r="L164" s="38">
        <v>2312.7833333333333</v>
      </c>
      <c r="M164" s="28">
        <v>2255.85</v>
      </c>
      <c r="N164" s="28">
        <v>2198</v>
      </c>
      <c r="O164" s="39">
        <v>3053875</v>
      </c>
      <c r="P164" s="40">
        <v>-8.9968511021142603E-4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4002.05</v>
      </c>
      <c r="F165" s="37">
        <v>4091.9333333333329</v>
      </c>
      <c r="G165" s="38">
        <v>3864.1666666666661</v>
      </c>
      <c r="H165" s="38">
        <v>3726.2833333333333</v>
      </c>
      <c r="I165" s="38">
        <v>3498.5166666666664</v>
      </c>
      <c r="J165" s="38">
        <v>4229.8166666666657</v>
      </c>
      <c r="K165" s="38">
        <v>4457.583333333333</v>
      </c>
      <c r="L165" s="38">
        <v>4595.4666666666653</v>
      </c>
      <c r="M165" s="28">
        <v>4319.7</v>
      </c>
      <c r="N165" s="28">
        <v>3954.05</v>
      </c>
      <c r="O165" s="39">
        <v>586350</v>
      </c>
      <c r="P165" s="40">
        <v>0.13140376266280754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206.7</v>
      </c>
      <c r="F166" s="37">
        <v>205.35</v>
      </c>
      <c r="G166" s="38">
        <v>203.6</v>
      </c>
      <c r="H166" s="38">
        <v>200.5</v>
      </c>
      <c r="I166" s="38">
        <v>198.75</v>
      </c>
      <c r="J166" s="38">
        <v>208.45</v>
      </c>
      <c r="K166" s="38">
        <v>210.2</v>
      </c>
      <c r="L166" s="38">
        <v>213.29999999999998</v>
      </c>
      <c r="M166" s="28">
        <v>207.1</v>
      </c>
      <c r="N166" s="28">
        <v>202.25</v>
      </c>
      <c r="O166" s="39">
        <v>18756000</v>
      </c>
      <c r="P166" s="40">
        <v>-3.8745387453874541E-2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118.2</v>
      </c>
      <c r="F167" s="37">
        <v>118.2</v>
      </c>
      <c r="G167" s="38">
        <v>116.95</v>
      </c>
      <c r="H167" s="38">
        <v>115.7</v>
      </c>
      <c r="I167" s="38">
        <v>114.45</v>
      </c>
      <c r="J167" s="38">
        <v>119.45</v>
      </c>
      <c r="K167" s="38">
        <v>120.7</v>
      </c>
      <c r="L167" s="38">
        <v>121.95</v>
      </c>
      <c r="M167" s="28">
        <v>119.45</v>
      </c>
      <c r="N167" s="28">
        <v>116.95</v>
      </c>
      <c r="O167" s="39">
        <v>44144000</v>
      </c>
      <c r="P167" s="40">
        <v>3.8809454333236064E-2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4459.6000000000004</v>
      </c>
      <c r="F168" s="37">
        <v>4465.916666666667</v>
      </c>
      <c r="G168" s="38">
        <v>4436.8833333333341</v>
      </c>
      <c r="H168" s="38">
        <v>4414.166666666667</v>
      </c>
      <c r="I168" s="38">
        <v>4385.1333333333341</v>
      </c>
      <c r="J168" s="38">
        <v>4488.6333333333341</v>
      </c>
      <c r="K168" s="38">
        <v>4517.666666666667</v>
      </c>
      <c r="L168" s="38">
        <v>4540.3833333333341</v>
      </c>
      <c r="M168" s="28">
        <v>4494.95</v>
      </c>
      <c r="N168" s="28">
        <v>4443.2</v>
      </c>
      <c r="O168" s="39">
        <v>116125</v>
      </c>
      <c r="P168" s="40">
        <v>-4.9129989764585463E-2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2370.35</v>
      </c>
      <c r="F169" s="37">
        <v>2355.0833333333335</v>
      </c>
      <c r="G169" s="38">
        <v>2330.166666666667</v>
      </c>
      <c r="H169" s="38">
        <v>2289.9833333333336</v>
      </c>
      <c r="I169" s="38">
        <v>2265.0666666666671</v>
      </c>
      <c r="J169" s="38">
        <v>2395.2666666666669</v>
      </c>
      <c r="K169" s="38">
        <v>2420.1833333333338</v>
      </c>
      <c r="L169" s="38">
        <v>2460.3666666666668</v>
      </c>
      <c r="M169" s="28">
        <v>2380</v>
      </c>
      <c r="N169" s="28">
        <v>2314.9</v>
      </c>
      <c r="O169" s="39">
        <v>2953000</v>
      </c>
      <c r="P169" s="40">
        <v>-4.5508174616551494E-3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2880.8</v>
      </c>
      <c r="F170" s="37">
        <v>2889.4166666666665</v>
      </c>
      <c r="G170" s="38">
        <v>2857.7333333333331</v>
      </c>
      <c r="H170" s="38">
        <v>2834.6666666666665</v>
      </c>
      <c r="I170" s="38">
        <v>2802.9833333333331</v>
      </c>
      <c r="J170" s="38">
        <v>2912.4833333333331</v>
      </c>
      <c r="K170" s="38">
        <v>2944.1666666666665</v>
      </c>
      <c r="L170" s="38">
        <v>2967.2333333333331</v>
      </c>
      <c r="M170" s="28">
        <v>2921.1</v>
      </c>
      <c r="N170" s="28">
        <v>2866.35</v>
      </c>
      <c r="O170" s="39">
        <v>1541000</v>
      </c>
      <c r="P170" s="40">
        <v>-1.8315018315018316E-2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35.75</v>
      </c>
      <c r="F171" s="37">
        <v>35.75</v>
      </c>
      <c r="G171" s="38">
        <v>35.4</v>
      </c>
      <c r="H171" s="38">
        <v>35.049999999999997</v>
      </c>
      <c r="I171" s="38">
        <v>34.699999999999996</v>
      </c>
      <c r="J171" s="38">
        <v>36.1</v>
      </c>
      <c r="K171" s="38">
        <v>36.449999999999996</v>
      </c>
      <c r="L171" s="38">
        <v>36.800000000000004</v>
      </c>
      <c r="M171" s="28">
        <v>36.1</v>
      </c>
      <c r="N171" s="28">
        <v>35.4</v>
      </c>
      <c r="O171" s="39">
        <v>239760000</v>
      </c>
      <c r="P171" s="40">
        <v>2.3985239852398525E-2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2616.6999999999998</v>
      </c>
      <c r="F172" s="37">
        <v>2630.5666666666666</v>
      </c>
      <c r="G172" s="38">
        <v>2579.4333333333334</v>
      </c>
      <c r="H172" s="38">
        <v>2542.166666666667</v>
      </c>
      <c r="I172" s="38">
        <v>2491.0333333333338</v>
      </c>
      <c r="J172" s="38">
        <v>2667.833333333333</v>
      </c>
      <c r="K172" s="38">
        <v>2718.9666666666662</v>
      </c>
      <c r="L172" s="38">
        <v>2756.2333333333327</v>
      </c>
      <c r="M172" s="28">
        <v>2681.7</v>
      </c>
      <c r="N172" s="28">
        <v>2593.3000000000002</v>
      </c>
      <c r="O172" s="39">
        <v>662100</v>
      </c>
      <c r="P172" s="40">
        <v>-2.3451327433628318E-2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227.6</v>
      </c>
      <c r="F173" s="37">
        <v>227.01666666666665</v>
      </c>
      <c r="G173" s="38">
        <v>224.7833333333333</v>
      </c>
      <c r="H173" s="38">
        <v>221.96666666666664</v>
      </c>
      <c r="I173" s="38">
        <v>219.73333333333329</v>
      </c>
      <c r="J173" s="38">
        <v>229.83333333333331</v>
      </c>
      <c r="K173" s="38">
        <v>232.06666666666666</v>
      </c>
      <c r="L173" s="38">
        <v>234.88333333333333</v>
      </c>
      <c r="M173" s="28">
        <v>229.25</v>
      </c>
      <c r="N173" s="28">
        <v>224.2</v>
      </c>
      <c r="O173" s="39">
        <v>39154886</v>
      </c>
      <c r="P173" s="40">
        <v>-2.3800026592208482E-2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1812.35</v>
      </c>
      <c r="F174" s="37">
        <v>1809.8333333333333</v>
      </c>
      <c r="G174" s="38">
        <v>1783.0166666666664</v>
      </c>
      <c r="H174" s="38">
        <v>1753.6833333333332</v>
      </c>
      <c r="I174" s="38">
        <v>1726.8666666666663</v>
      </c>
      <c r="J174" s="38">
        <v>1839.1666666666665</v>
      </c>
      <c r="K174" s="38">
        <v>1865.9833333333336</v>
      </c>
      <c r="L174" s="38">
        <v>1895.3166666666666</v>
      </c>
      <c r="M174" s="28">
        <v>1836.65</v>
      </c>
      <c r="N174" s="28">
        <v>1780.5</v>
      </c>
      <c r="O174" s="39">
        <v>2573868</v>
      </c>
      <c r="P174" s="40">
        <v>-1.0947763528307789E-2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179.3</v>
      </c>
      <c r="F175" s="37">
        <v>180.38333333333333</v>
      </c>
      <c r="G175" s="38">
        <v>177.16666666666666</v>
      </c>
      <c r="H175" s="38">
        <v>175.03333333333333</v>
      </c>
      <c r="I175" s="38">
        <v>171.81666666666666</v>
      </c>
      <c r="J175" s="38">
        <v>182.51666666666665</v>
      </c>
      <c r="K175" s="38">
        <v>185.73333333333335</v>
      </c>
      <c r="L175" s="38">
        <v>187.86666666666665</v>
      </c>
      <c r="M175" s="28">
        <v>183.6</v>
      </c>
      <c r="N175" s="28">
        <v>178.25</v>
      </c>
      <c r="O175" s="39">
        <v>6625000</v>
      </c>
      <c r="P175" s="40">
        <v>4.9298445202882067E-3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807.25</v>
      </c>
      <c r="F176" s="37">
        <v>800.31666666666661</v>
      </c>
      <c r="G176" s="38">
        <v>786.83333333333326</v>
      </c>
      <c r="H176" s="38">
        <v>766.41666666666663</v>
      </c>
      <c r="I176" s="38">
        <v>752.93333333333328</v>
      </c>
      <c r="J176" s="38">
        <v>820.73333333333323</v>
      </c>
      <c r="K176" s="38">
        <v>834.21666666666658</v>
      </c>
      <c r="L176" s="38">
        <v>854.63333333333321</v>
      </c>
      <c r="M176" s="28">
        <v>813.8</v>
      </c>
      <c r="N176" s="28">
        <v>779.9</v>
      </c>
      <c r="O176" s="39">
        <v>2705550</v>
      </c>
      <c r="P176" s="40">
        <v>1.4987244897959183E-2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124.5</v>
      </c>
      <c r="F177" s="37">
        <v>125.13333333333333</v>
      </c>
      <c r="G177" s="38">
        <v>122.56666666666665</v>
      </c>
      <c r="H177" s="38">
        <v>120.63333333333333</v>
      </c>
      <c r="I177" s="38">
        <v>118.06666666666665</v>
      </c>
      <c r="J177" s="38">
        <v>127.06666666666665</v>
      </c>
      <c r="K177" s="38">
        <v>129.63333333333333</v>
      </c>
      <c r="L177" s="38">
        <v>131.56666666666666</v>
      </c>
      <c r="M177" s="28">
        <v>127.7</v>
      </c>
      <c r="N177" s="28">
        <v>123.2</v>
      </c>
      <c r="O177" s="39">
        <v>48467700</v>
      </c>
      <c r="P177" s="40">
        <v>4.266314144934503E-3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128.75</v>
      </c>
      <c r="F178" s="37">
        <v>128.96666666666667</v>
      </c>
      <c r="G178" s="38">
        <v>127.63333333333333</v>
      </c>
      <c r="H178" s="38">
        <v>126.51666666666665</v>
      </c>
      <c r="I178" s="38">
        <v>125.18333333333331</v>
      </c>
      <c r="J178" s="38">
        <v>130.08333333333334</v>
      </c>
      <c r="K178" s="38">
        <v>131.41666666666666</v>
      </c>
      <c r="L178" s="38">
        <v>132.53333333333336</v>
      </c>
      <c r="M178" s="28">
        <v>130.30000000000001</v>
      </c>
      <c r="N178" s="28">
        <v>127.85</v>
      </c>
      <c r="O178" s="39">
        <v>31614000</v>
      </c>
      <c r="P178" s="40">
        <v>2.9704905217901114E-2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2721.95</v>
      </c>
      <c r="F179" s="37">
        <v>2702.2000000000003</v>
      </c>
      <c r="G179" s="38">
        <v>2669.4000000000005</v>
      </c>
      <c r="H179" s="38">
        <v>2616.8500000000004</v>
      </c>
      <c r="I179" s="38">
        <v>2584.0500000000006</v>
      </c>
      <c r="J179" s="38">
        <v>2754.7500000000005</v>
      </c>
      <c r="K179" s="38">
        <v>2787.5500000000006</v>
      </c>
      <c r="L179" s="38">
        <v>2840.1000000000004</v>
      </c>
      <c r="M179" s="28">
        <v>2735</v>
      </c>
      <c r="N179" s="28">
        <v>2649.65</v>
      </c>
      <c r="O179" s="39">
        <v>35181250</v>
      </c>
      <c r="P179" s="40">
        <v>-4.0975485478118101E-3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101.85</v>
      </c>
      <c r="F180" s="37">
        <v>102.78333333333335</v>
      </c>
      <c r="G180" s="38">
        <v>100.66666666666669</v>
      </c>
      <c r="H180" s="38">
        <v>99.483333333333334</v>
      </c>
      <c r="I180" s="38">
        <v>97.366666666666674</v>
      </c>
      <c r="J180" s="38">
        <v>103.9666666666667</v>
      </c>
      <c r="K180" s="38">
        <v>106.08333333333334</v>
      </c>
      <c r="L180" s="38">
        <v>107.26666666666671</v>
      </c>
      <c r="M180" s="28">
        <v>104.9</v>
      </c>
      <c r="N180" s="28">
        <v>101.6</v>
      </c>
      <c r="O180" s="39">
        <v>155344000</v>
      </c>
      <c r="P180" s="40">
        <v>6.7415730337078653E-3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796.75</v>
      </c>
      <c r="F181" s="37">
        <v>796.33333333333337</v>
      </c>
      <c r="G181" s="38">
        <v>787.9666666666667</v>
      </c>
      <c r="H181" s="38">
        <v>779.18333333333328</v>
      </c>
      <c r="I181" s="38">
        <v>770.81666666666661</v>
      </c>
      <c r="J181" s="38">
        <v>805.11666666666679</v>
      </c>
      <c r="K181" s="38">
        <v>813.48333333333335</v>
      </c>
      <c r="L181" s="38">
        <v>822.26666666666688</v>
      </c>
      <c r="M181" s="28">
        <v>804.7</v>
      </c>
      <c r="N181" s="28">
        <v>787.55</v>
      </c>
      <c r="O181" s="39">
        <v>7704000</v>
      </c>
      <c r="P181" s="40">
        <v>-8.8768815129293705E-3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1128.3499999999999</v>
      </c>
      <c r="F182" s="37">
        <v>1127.7666666666667</v>
      </c>
      <c r="G182" s="38">
        <v>1119.3333333333333</v>
      </c>
      <c r="H182" s="38">
        <v>1110.3166666666666</v>
      </c>
      <c r="I182" s="38">
        <v>1101.8833333333332</v>
      </c>
      <c r="J182" s="38">
        <v>1136.7833333333333</v>
      </c>
      <c r="K182" s="38">
        <v>1145.2166666666667</v>
      </c>
      <c r="L182" s="38">
        <v>1154.2333333333333</v>
      </c>
      <c r="M182" s="28">
        <v>1136.2</v>
      </c>
      <c r="N182" s="28">
        <v>1118.75</v>
      </c>
      <c r="O182" s="39">
        <v>7212750</v>
      </c>
      <c r="P182" s="40">
        <v>-2.0771815497403524E-2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509.65</v>
      </c>
      <c r="F183" s="37">
        <v>510.09999999999997</v>
      </c>
      <c r="G183" s="38">
        <v>506.29999999999995</v>
      </c>
      <c r="H183" s="38">
        <v>502.95</v>
      </c>
      <c r="I183" s="38">
        <v>499.15</v>
      </c>
      <c r="J183" s="38">
        <v>513.44999999999993</v>
      </c>
      <c r="K183" s="38">
        <v>517.25</v>
      </c>
      <c r="L183" s="38">
        <v>520.59999999999991</v>
      </c>
      <c r="M183" s="28">
        <v>513.9</v>
      </c>
      <c r="N183" s="28">
        <v>506.75</v>
      </c>
      <c r="O183" s="39">
        <v>68914500</v>
      </c>
      <c r="P183" s="40">
        <v>8.7071986765058018E-5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25714</v>
      </c>
      <c r="F184" s="37">
        <v>25485.233333333334</v>
      </c>
      <c r="G184" s="38">
        <v>25186.466666666667</v>
      </c>
      <c r="H184" s="38">
        <v>24658.933333333334</v>
      </c>
      <c r="I184" s="38">
        <v>24360.166666666668</v>
      </c>
      <c r="J184" s="38">
        <v>26012.766666666666</v>
      </c>
      <c r="K184" s="38">
        <v>26311.533333333336</v>
      </c>
      <c r="L184" s="38">
        <v>26839.066666666666</v>
      </c>
      <c r="M184" s="28">
        <v>25784</v>
      </c>
      <c r="N184" s="28">
        <v>24957.7</v>
      </c>
      <c r="O184" s="39">
        <v>186450</v>
      </c>
      <c r="P184" s="40">
        <v>1.4555842742484016E-2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2384.75</v>
      </c>
      <c r="F185" s="37">
        <v>2379.1166666666668</v>
      </c>
      <c r="G185" s="38">
        <v>2358.2333333333336</v>
      </c>
      <c r="H185" s="38">
        <v>2331.7166666666667</v>
      </c>
      <c r="I185" s="38">
        <v>2310.8333333333335</v>
      </c>
      <c r="J185" s="38">
        <v>2405.6333333333337</v>
      </c>
      <c r="K185" s="38">
        <v>2426.5166666666669</v>
      </c>
      <c r="L185" s="38">
        <v>2453.0333333333338</v>
      </c>
      <c r="M185" s="28">
        <v>2400</v>
      </c>
      <c r="N185" s="28">
        <v>2352.6</v>
      </c>
      <c r="O185" s="39">
        <v>1531750</v>
      </c>
      <c r="P185" s="40">
        <v>4.508566275924256E-3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2548.0500000000002</v>
      </c>
      <c r="F186" s="37">
        <v>2558.5000000000005</v>
      </c>
      <c r="G186" s="38">
        <v>2497.1000000000008</v>
      </c>
      <c r="H186" s="38">
        <v>2446.1500000000005</v>
      </c>
      <c r="I186" s="38">
        <v>2384.7500000000009</v>
      </c>
      <c r="J186" s="38">
        <v>2609.4500000000007</v>
      </c>
      <c r="K186" s="38">
        <v>2670.8500000000004</v>
      </c>
      <c r="L186" s="38">
        <v>2721.8000000000006</v>
      </c>
      <c r="M186" s="28">
        <v>2619.9</v>
      </c>
      <c r="N186" s="28">
        <v>2507.5500000000002</v>
      </c>
      <c r="O186" s="39">
        <v>3277875</v>
      </c>
      <c r="P186" s="40">
        <v>1.8052643838807361E-2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1117.0999999999999</v>
      </c>
      <c r="F187" s="37">
        <v>1116.6666666666667</v>
      </c>
      <c r="G187" s="38">
        <v>1095.3333333333335</v>
      </c>
      <c r="H187" s="38">
        <v>1073.5666666666668</v>
      </c>
      <c r="I187" s="38">
        <v>1052.2333333333336</v>
      </c>
      <c r="J187" s="38">
        <v>1138.4333333333334</v>
      </c>
      <c r="K187" s="38">
        <v>1159.7666666666669</v>
      </c>
      <c r="L187" s="38">
        <v>1181.5333333333333</v>
      </c>
      <c r="M187" s="28">
        <v>1138</v>
      </c>
      <c r="N187" s="28">
        <v>1094.9000000000001</v>
      </c>
      <c r="O187" s="39">
        <v>4496400</v>
      </c>
      <c r="P187" s="40">
        <v>3.6607142857142858E-3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338.25</v>
      </c>
      <c r="F188" s="37">
        <v>338.86666666666667</v>
      </c>
      <c r="G188" s="38">
        <v>333.53333333333336</v>
      </c>
      <c r="H188" s="38">
        <v>328.81666666666666</v>
      </c>
      <c r="I188" s="38">
        <v>323.48333333333335</v>
      </c>
      <c r="J188" s="38">
        <v>343.58333333333337</v>
      </c>
      <c r="K188" s="38">
        <v>348.91666666666663</v>
      </c>
      <c r="L188" s="38">
        <v>353.63333333333338</v>
      </c>
      <c r="M188" s="28">
        <v>344.2</v>
      </c>
      <c r="N188" s="28">
        <v>334.15</v>
      </c>
      <c r="O188" s="39">
        <v>4876200</v>
      </c>
      <c r="P188" s="40">
        <v>-1.0591672753834916E-2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923.9</v>
      </c>
      <c r="F189" s="37">
        <v>923.69999999999993</v>
      </c>
      <c r="G189" s="38">
        <v>915.99999999999989</v>
      </c>
      <c r="H189" s="38">
        <v>908.09999999999991</v>
      </c>
      <c r="I189" s="38">
        <v>900.39999999999986</v>
      </c>
      <c r="J189" s="38">
        <v>931.59999999999991</v>
      </c>
      <c r="K189" s="38">
        <v>939.3</v>
      </c>
      <c r="L189" s="38">
        <v>947.19999999999993</v>
      </c>
      <c r="M189" s="28">
        <v>931.4</v>
      </c>
      <c r="N189" s="28">
        <v>915.8</v>
      </c>
      <c r="O189" s="39">
        <v>16414300</v>
      </c>
      <c r="P189" s="40">
        <v>-1.7060697518443996E-2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498.45</v>
      </c>
      <c r="F190" s="37">
        <v>500.0333333333333</v>
      </c>
      <c r="G190" s="38">
        <v>492.21666666666658</v>
      </c>
      <c r="H190" s="38">
        <v>485.98333333333329</v>
      </c>
      <c r="I190" s="38">
        <v>478.16666666666657</v>
      </c>
      <c r="J190" s="38">
        <v>506.26666666666659</v>
      </c>
      <c r="K190" s="38">
        <v>514.08333333333326</v>
      </c>
      <c r="L190" s="38">
        <v>520.31666666666661</v>
      </c>
      <c r="M190" s="28">
        <v>507.85</v>
      </c>
      <c r="N190" s="28">
        <v>493.8</v>
      </c>
      <c r="O190" s="39">
        <v>13330500</v>
      </c>
      <c r="P190" s="40">
        <v>-5.6230319388214124E-4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628.6</v>
      </c>
      <c r="F191" s="37">
        <v>625.1</v>
      </c>
      <c r="G191" s="38">
        <v>618.6</v>
      </c>
      <c r="H191" s="38">
        <v>608.6</v>
      </c>
      <c r="I191" s="38">
        <v>602.1</v>
      </c>
      <c r="J191" s="38">
        <v>635.1</v>
      </c>
      <c r="K191" s="38">
        <v>641.6</v>
      </c>
      <c r="L191" s="38">
        <v>651.6</v>
      </c>
      <c r="M191" s="28">
        <v>631.6</v>
      </c>
      <c r="N191" s="28">
        <v>615.1</v>
      </c>
      <c r="O191" s="39">
        <v>1029350</v>
      </c>
      <c r="P191" s="40">
        <v>-2.7309236947791166E-2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972.6</v>
      </c>
      <c r="F192" s="37">
        <v>973.69999999999993</v>
      </c>
      <c r="G192" s="38">
        <v>959.89999999999986</v>
      </c>
      <c r="H192" s="38">
        <v>947.19999999999993</v>
      </c>
      <c r="I192" s="38">
        <v>933.39999999999986</v>
      </c>
      <c r="J192" s="38">
        <v>986.39999999999986</v>
      </c>
      <c r="K192" s="38">
        <v>1000.1999999999998</v>
      </c>
      <c r="L192" s="38">
        <v>1012.8999999999999</v>
      </c>
      <c r="M192" s="28">
        <v>987.5</v>
      </c>
      <c r="N192" s="28">
        <v>961</v>
      </c>
      <c r="O192" s="39">
        <v>5814000</v>
      </c>
      <c r="P192" s="40">
        <v>1.5191199580932426E-2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1315.75</v>
      </c>
      <c r="F193" s="37">
        <v>1301.6166666666668</v>
      </c>
      <c r="G193" s="38">
        <v>1282.3333333333335</v>
      </c>
      <c r="H193" s="38">
        <v>1248.9166666666667</v>
      </c>
      <c r="I193" s="38">
        <v>1229.6333333333334</v>
      </c>
      <c r="J193" s="38">
        <v>1335.0333333333335</v>
      </c>
      <c r="K193" s="38">
        <v>1354.3166666666668</v>
      </c>
      <c r="L193" s="38">
        <v>1387.7333333333336</v>
      </c>
      <c r="M193" s="28">
        <v>1320.9</v>
      </c>
      <c r="N193" s="28">
        <v>1268.2</v>
      </c>
      <c r="O193" s="39">
        <v>4182000</v>
      </c>
      <c r="P193" s="40">
        <v>2.1594684385382059E-2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810.6</v>
      </c>
      <c r="F194" s="37">
        <v>805.5</v>
      </c>
      <c r="G194" s="38">
        <v>797.95</v>
      </c>
      <c r="H194" s="38">
        <v>785.30000000000007</v>
      </c>
      <c r="I194" s="38">
        <v>777.75000000000011</v>
      </c>
      <c r="J194" s="38">
        <v>818.15</v>
      </c>
      <c r="K194" s="38">
        <v>825.69999999999993</v>
      </c>
      <c r="L194" s="38">
        <v>838.34999999999991</v>
      </c>
      <c r="M194" s="28">
        <v>813.05</v>
      </c>
      <c r="N194" s="28">
        <v>792.85</v>
      </c>
      <c r="O194" s="39">
        <v>8705475</v>
      </c>
      <c r="P194" s="40">
        <v>-6.9300069300069298E-3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441.85</v>
      </c>
      <c r="F195" s="37">
        <v>438.05</v>
      </c>
      <c r="G195" s="38">
        <v>432.90000000000003</v>
      </c>
      <c r="H195" s="38">
        <v>423.95000000000005</v>
      </c>
      <c r="I195" s="38">
        <v>418.80000000000007</v>
      </c>
      <c r="J195" s="38">
        <v>447</v>
      </c>
      <c r="K195" s="38">
        <v>452.15</v>
      </c>
      <c r="L195" s="38">
        <v>461.09999999999997</v>
      </c>
      <c r="M195" s="28">
        <v>443.2</v>
      </c>
      <c r="N195" s="28">
        <v>429.1</v>
      </c>
      <c r="O195" s="39">
        <v>86317950</v>
      </c>
      <c r="P195" s="40">
        <v>-5.2079747112766424E-2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249.9</v>
      </c>
      <c r="F196" s="37">
        <v>250.69999999999996</v>
      </c>
      <c r="G196" s="38">
        <v>246.39999999999992</v>
      </c>
      <c r="H196" s="38">
        <v>242.89999999999995</v>
      </c>
      <c r="I196" s="38">
        <v>238.59999999999991</v>
      </c>
      <c r="J196" s="38">
        <v>254.19999999999993</v>
      </c>
      <c r="K196" s="38">
        <v>258.49999999999994</v>
      </c>
      <c r="L196" s="38">
        <v>261.99999999999994</v>
      </c>
      <c r="M196" s="28">
        <v>255</v>
      </c>
      <c r="N196" s="28">
        <v>247.2</v>
      </c>
      <c r="O196" s="39">
        <v>101877750</v>
      </c>
      <c r="P196" s="40">
        <v>-3.5282837967401726E-2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1313.8</v>
      </c>
      <c r="F197" s="37">
        <v>1318.2833333333335</v>
      </c>
      <c r="G197" s="38">
        <v>1298.8166666666671</v>
      </c>
      <c r="H197" s="38">
        <v>1283.8333333333335</v>
      </c>
      <c r="I197" s="38">
        <v>1264.366666666667</v>
      </c>
      <c r="J197" s="38">
        <v>1333.2666666666671</v>
      </c>
      <c r="K197" s="38">
        <v>1352.7333333333338</v>
      </c>
      <c r="L197" s="38">
        <v>1367.7166666666672</v>
      </c>
      <c r="M197" s="28">
        <v>1337.75</v>
      </c>
      <c r="N197" s="28">
        <v>1303.3</v>
      </c>
      <c r="O197" s="39">
        <v>31803175</v>
      </c>
      <c r="P197" s="40">
        <v>1.0587869866436183E-2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3555.85</v>
      </c>
      <c r="F198" s="37">
        <v>3535.9</v>
      </c>
      <c r="G198" s="38">
        <v>3501.55</v>
      </c>
      <c r="H198" s="38">
        <v>3447.25</v>
      </c>
      <c r="I198" s="38">
        <v>3412.9</v>
      </c>
      <c r="J198" s="38">
        <v>3590.2000000000003</v>
      </c>
      <c r="K198" s="38">
        <v>3624.5499999999997</v>
      </c>
      <c r="L198" s="38">
        <v>3678.8500000000004</v>
      </c>
      <c r="M198" s="28">
        <v>3570.25</v>
      </c>
      <c r="N198" s="28">
        <v>3481.6</v>
      </c>
      <c r="O198" s="39">
        <v>12093000</v>
      </c>
      <c r="P198" s="40">
        <v>-1.4051780014430897E-2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1313.5</v>
      </c>
      <c r="F199" s="37">
        <v>1311.45</v>
      </c>
      <c r="G199" s="38">
        <v>1298.8000000000002</v>
      </c>
      <c r="H199" s="38">
        <v>1284.1000000000001</v>
      </c>
      <c r="I199" s="38">
        <v>1271.4500000000003</v>
      </c>
      <c r="J199" s="38">
        <v>1326.15</v>
      </c>
      <c r="K199" s="38">
        <v>1338.8000000000002</v>
      </c>
      <c r="L199" s="38">
        <v>1353.5</v>
      </c>
      <c r="M199" s="28">
        <v>1324.1</v>
      </c>
      <c r="N199" s="28">
        <v>1296.75</v>
      </c>
      <c r="O199" s="39">
        <v>15015600</v>
      </c>
      <c r="P199" s="40">
        <v>3.0215708875349908E-2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2489.6</v>
      </c>
      <c r="F200" s="37">
        <v>2482.8666666666668</v>
      </c>
      <c r="G200" s="38">
        <v>2453.7333333333336</v>
      </c>
      <c r="H200" s="38">
        <v>2417.8666666666668</v>
      </c>
      <c r="I200" s="38">
        <v>2388.7333333333336</v>
      </c>
      <c r="J200" s="38">
        <v>2518.7333333333336</v>
      </c>
      <c r="K200" s="38">
        <v>2547.8666666666668</v>
      </c>
      <c r="L200" s="38">
        <v>2583.7333333333336</v>
      </c>
      <c r="M200" s="28">
        <v>2512</v>
      </c>
      <c r="N200" s="28">
        <v>2447</v>
      </c>
      <c r="O200" s="39">
        <v>5857875</v>
      </c>
      <c r="P200" s="40">
        <v>-5.918289423444063E-3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2865.85</v>
      </c>
      <c r="F201" s="37">
        <v>2876.9</v>
      </c>
      <c r="G201" s="38">
        <v>2845.8</v>
      </c>
      <c r="H201" s="38">
        <v>2825.75</v>
      </c>
      <c r="I201" s="38">
        <v>2794.65</v>
      </c>
      <c r="J201" s="38">
        <v>2896.9500000000003</v>
      </c>
      <c r="K201" s="38">
        <v>2928.0499999999997</v>
      </c>
      <c r="L201" s="38">
        <v>2948.1000000000004</v>
      </c>
      <c r="M201" s="28">
        <v>2908</v>
      </c>
      <c r="N201" s="28">
        <v>2856.85</v>
      </c>
      <c r="O201" s="39">
        <v>649750</v>
      </c>
      <c r="P201" s="40">
        <v>-1.3662239089184061E-2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551.65</v>
      </c>
      <c r="F202" s="37">
        <v>551.2166666666667</v>
      </c>
      <c r="G202" s="38">
        <v>546.53333333333342</v>
      </c>
      <c r="H202" s="38">
        <v>541.41666666666674</v>
      </c>
      <c r="I202" s="38">
        <v>536.73333333333346</v>
      </c>
      <c r="J202" s="38">
        <v>556.33333333333337</v>
      </c>
      <c r="K202" s="38">
        <v>561.01666666666677</v>
      </c>
      <c r="L202" s="38">
        <v>566.13333333333333</v>
      </c>
      <c r="M202" s="28">
        <v>555.9</v>
      </c>
      <c r="N202" s="28">
        <v>546.1</v>
      </c>
      <c r="O202" s="39">
        <v>3121500</v>
      </c>
      <c r="P202" s="40">
        <v>-2.116650987770461E-2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1266.75</v>
      </c>
      <c r="F203" s="37">
        <v>1268.9333333333334</v>
      </c>
      <c r="G203" s="38">
        <v>1251.0666666666668</v>
      </c>
      <c r="H203" s="38">
        <v>1235.3833333333334</v>
      </c>
      <c r="I203" s="38">
        <v>1217.5166666666669</v>
      </c>
      <c r="J203" s="38">
        <v>1284.6166666666668</v>
      </c>
      <c r="K203" s="38">
        <v>1302.4833333333336</v>
      </c>
      <c r="L203" s="38">
        <v>1318.1666666666667</v>
      </c>
      <c r="M203" s="28">
        <v>1286.8</v>
      </c>
      <c r="N203" s="28">
        <v>1253.25</v>
      </c>
      <c r="O203" s="39">
        <v>2847075</v>
      </c>
      <c r="P203" s="40">
        <v>-3.8207200587803088E-2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652.79999999999995</v>
      </c>
      <c r="F204" s="37">
        <v>649.69999999999993</v>
      </c>
      <c r="G204" s="38">
        <v>640.89999999999986</v>
      </c>
      <c r="H204" s="38">
        <v>628.99999999999989</v>
      </c>
      <c r="I204" s="38">
        <v>620.19999999999982</v>
      </c>
      <c r="J204" s="38">
        <v>661.59999999999991</v>
      </c>
      <c r="K204" s="38">
        <v>670.39999999999986</v>
      </c>
      <c r="L204" s="38">
        <v>682.3</v>
      </c>
      <c r="M204" s="28">
        <v>658.5</v>
      </c>
      <c r="N204" s="28">
        <v>637.79999999999995</v>
      </c>
      <c r="O204" s="39">
        <v>7205800</v>
      </c>
      <c r="P204" s="40">
        <v>-5.0260970423352024E-3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1487.65</v>
      </c>
      <c r="F205" s="37">
        <v>1485.7666666666667</v>
      </c>
      <c r="G205" s="38">
        <v>1465.5333333333333</v>
      </c>
      <c r="H205" s="38">
        <v>1443.4166666666667</v>
      </c>
      <c r="I205" s="38">
        <v>1423.1833333333334</v>
      </c>
      <c r="J205" s="38">
        <v>1507.8833333333332</v>
      </c>
      <c r="K205" s="38">
        <v>1528.1166666666663</v>
      </c>
      <c r="L205" s="38">
        <v>1550.2333333333331</v>
      </c>
      <c r="M205" s="28">
        <v>1506</v>
      </c>
      <c r="N205" s="28">
        <v>1463.65</v>
      </c>
      <c r="O205" s="39">
        <v>1123500</v>
      </c>
      <c r="P205" s="40">
        <v>3.1159653067780277E-2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6814.45</v>
      </c>
      <c r="F206" s="37">
        <v>6750.833333333333</v>
      </c>
      <c r="G206" s="38">
        <v>6653.6666666666661</v>
      </c>
      <c r="H206" s="38">
        <v>6492.8833333333332</v>
      </c>
      <c r="I206" s="38">
        <v>6395.7166666666662</v>
      </c>
      <c r="J206" s="38">
        <v>6911.6166666666659</v>
      </c>
      <c r="K206" s="38">
        <v>7008.7833333333319</v>
      </c>
      <c r="L206" s="38">
        <v>7169.5666666666657</v>
      </c>
      <c r="M206" s="28">
        <v>6848</v>
      </c>
      <c r="N206" s="28">
        <v>6590.05</v>
      </c>
      <c r="O206" s="39">
        <v>1909400</v>
      </c>
      <c r="P206" s="40">
        <v>-1.3739669421487603E-2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827.3</v>
      </c>
      <c r="F207" s="37">
        <v>821.93333333333328</v>
      </c>
      <c r="G207" s="38">
        <v>814.96666666666658</v>
      </c>
      <c r="H207" s="38">
        <v>802.63333333333333</v>
      </c>
      <c r="I207" s="38">
        <v>795.66666666666663</v>
      </c>
      <c r="J207" s="38">
        <v>834.26666666666654</v>
      </c>
      <c r="K207" s="38">
        <v>841.23333333333323</v>
      </c>
      <c r="L207" s="38">
        <v>853.56666666666649</v>
      </c>
      <c r="M207" s="28">
        <v>828.9</v>
      </c>
      <c r="N207" s="28">
        <v>809.6</v>
      </c>
      <c r="O207" s="39">
        <v>22652500</v>
      </c>
      <c r="P207" s="40">
        <v>-1.8696851945711551E-2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422.7</v>
      </c>
      <c r="F208" s="37">
        <v>423.21666666666664</v>
      </c>
      <c r="G208" s="38">
        <v>417.2833333333333</v>
      </c>
      <c r="H208" s="38">
        <v>411.86666666666667</v>
      </c>
      <c r="I208" s="38">
        <v>405.93333333333334</v>
      </c>
      <c r="J208" s="38">
        <v>428.63333333333327</v>
      </c>
      <c r="K208" s="38">
        <v>434.56666666666655</v>
      </c>
      <c r="L208" s="38">
        <v>439.98333333333323</v>
      </c>
      <c r="M208" s="28">
        <v>429.15</v>
      </c>
      <c r="N208" s="28">
        <v>417.8</v>
      </c>
      <c r="O208" s="39">
        <v>63757700</v>
      </c>
      <c r="P208" s="40">
        <v>1.2454464901053461E-2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1249.5</v>
      </c>
      <c r="F209" s="37">
        <v>1244.4166666666667</v>
      </c>
      <c r="G209" s="38">
        <v>1236.4333333333334</v>
      </c>
      <c r="H209" s="38">
        <v>1223.3666666666666</v>
      </c>
      <c r="I209" s="38">
        <v>1215.3833333333332</v>
      </c>
      <c r="J209" s="38">
        <v>1257.4833333333336</v>
      </c>
      <c r="K209" s="38">
        <v>1265.4666666666667</v>
      </c>
      <c r="L209" s="38">
        <v>1278.5333333333338</v>
      </c>
      <c r="M209" s="28">
        <v>1252.4000000000001</v>
      </c>
      <c r="N209" s="28">
        <v>1231.3499999999999</v>
      </c>
      <c r="O209" s="39">
        <v>3430500</v>
      </c>
      <c r="P209" s="40">
        <v>-1.038511466897447E-2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1626.3</v>
      </c>
      <c r="F210" s="37">
        <v>1624.2833333333335</v>
      </c>
      <c r="G210" s="38">
        <v>1598.8166666666671</v>
      </c>
      <c r="H210" s="38">
        <v>1571.3333333333335</v>
      </c>
      <c r="I210" s="38">
        <v>1545.866666666667</v>
      </c>
      <c r="J210" s="38">
        <v>1651.7666666666671</v>
      </c>
      <c r="K210" s="38">
        <v>1677.2333333333338</v>
      </c>
      <c r="L210" s="38">
        <v>1704.7166666666672</v>
      </c>
      <c r="M210" s="28">
        <v>1649.75</v>
      </c>
      <c r="N210" s="28">
        <v>1596.8</v>
      </c>
      <c r="O210" s="39">
        <v>1139250</v>
      </c>
      <c r="P210" s="40">
        <v>-4.4854328233074829E-2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538.15</v>
      </c>
      <c r="F211" s="37">
        <v>537.06666666666661</v>
      </c>
      <c r="G211" s="38">
        <v>531.93333333333317</v>
      </c>
      <c r="H211" s="38">
        <v>525.71666666666658</v>
      </c>
      <c r="I211" s="38">
        <v>520.58333333333314</v>
      </c>
      <c r="J211" s="38">
        <v>543.28333333333319</v>
      </c>
      <c r="K211" s="38">
        <v>548.41666666666663</v>
      </c>
      <c r="L211" s="38">
        <v>554.63333333333321</v>
      </c>
      <c r="M211" s="28">
        <v>542.20000000000005</v>
      </c>
      <c r="N211" s="28">
        <v>530.85</v>
      </c>
      <c r="O211" s="39">
        <v>31172000</v>
      </c>
      <c r="P211" s="40">
        <v>-2.6069786042791442E-2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266.25</v>
      </c>
      <c r="F212" s="37">
        <v>267.68333333333334</v>
      </c>
      <c r="G212" s="38">
        <v>262.76666666666665</v>
      </c>
      <c r="H212" s="38">
        <v>259.2833333333333</v>
      </c>
      <c r="I212" s="38">
        <v>254.36666666666662</v>
      </c>
      <c r="J212" s="38">
        <v>271.16666666666669</v>
      </c>
      <c r="K212" s="38">
        <v>276.08333333333331</v>
      </c>
      <c r="L212" s="38">
        <v>279.56666666666672</v>
      </c>
      <c r="M212" s="28">
        <v>272.60000000000002</v>
      </c>
      <c r="N212" s="28">
        <v>264.2</v>
      </c>
      <c r="O212" s="39">
        <v>85482000</v>
      </c>
      <c r="P212" s="40">
        <v>-9.6965905536440418E-3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361.25</v>
      </c>
      <c r="F213" s="37">
        <v>359.58333333333331</v>
      </c>
      <c r="G213" s="38">
        <v>355.61666666666662</v>
      </c>
      <c r="H213" s="38">
        <v>349.98333333333329</v>
      </c>
      <c r="I213" s="38">
        <v>346.01666666666659</v>
      </c>
      <c r="J213" s="38">
        <v>365.21666666666664</v>
      </c>
      <c r="K213" s="38">
        <v>369.18333333333334</v>
      </c>
      <c r="L213" s="38">
        <v>374.81666666666666</v>
      </c>
      <c r="M213" s="28">
        <v>363.55</v>
      </c>
      <c r="N213" s="28">
        <v>353.95</v>
      </c>
      <c r="O213" s="39">
        <v>17757300</v>
      </c>
      <c r="P213" s="40">
        <v>-1.6989404457435148E-2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1" t="s">
        <v>16</v>
      </c>
      <c r="B8" s="463"/>
      <c r="C8" s="467" t="s">
        <v>20</v>
      </c>
      <c r="D8" s="467" t="s">
        <v>21</v>
      </c>
      <c r="E8" s="458" t="s">
        <v>22</v>
      </c>
      <c r="F8" s="459"/>
      <c r="G8" s="460"/>
      <c r="H8" s="458" t="s">
        <v>23</v>
      </c>
      <c r="I8" s="459"/>
      <c r="J8" s="460"/>
      <c r="K8" s="23"/>
      <c r="L8" s="50"/>
      <c r="M8" s="50"/>
      <c r="N8" s="1"/>
      <c r="O8" s="1"/>
    </row>
    <row r="9" spans="1:15" ht="36" customHeight="1">
      <c r="A9" s="465"/>
      <c r="B9" s="466"/>
      <c r="C9" s="466"/>
      <c r="D9" s="46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17136.55</v>
      </c>
      <c r="D10" s="32">
        <v>17100.8</v>
      </c>
      <c r="E10" s="32">
        <v>17014.699999999997</v>
      </c>
      <c r="F10" s="32">
        <v>16892.849999999999</v>
      </c>
      <c r="G10" s="32">
        <v>16806.749999999996</v>
      </c>
      <c r="H10" s="32">
        <v>17222.649999999998</v>
      </c>
      <c r="I10" s="32">
        <v>17308.749999999996</v>
      </c>
      <c r="J10" s="32">
        <v>17430.599999999999</v>
      </c>
      <c r="K10" s="34">
        <v>17186.900000000001</v>
      </c>
      <c r="L10" s="34">
        <v>16978.95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36314.9</v>
      </c>
      <c r="D11" s="37">
        <v>36314.26666666667</v>
      </c>
      <c r="E11" s="37">
        <v>36114.683333333342</v>
      </c>
      <c r="F11" s="37">
        <v>35914.466666666674</v>
      </c>
      <c r="G11" s="37">
        <v>35714.883333333346</v>
      </c>
      <c r="H11" s="37">
        <v>36514.483333333337</v>
      </c>
      <c r="I11" s="37">
        <v>36714.066666666666</v>
      </c>
      <c r="J11" s="37">
        <v>36914.283333333333</v>
      </c>
      <c r="K11" s="28">
        <v>36513.85</v>
      </c>
      <c r="L11" s="28">
        <v>36114.050000000003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2771.2</v>
      </c>
      <c r="D12" s="37">
        <v>2776.2166666666667</v>
      </c>
      <c r="E12" s="37">
        <v>2748.6333333333332</v>
      </c>
      <c r="F12" s="37">
        <v>2726.0666666666666</v>
      </c>
      <c r="G12" s="37">
        <v>2698.4833333333331</v>
      </c>
      <c r="H12" s="37">
        <v>2798.7833333333333</v>
      </c>
      <c r="I12" s="37">
        <v>2826.3666666666663</v>
      </c>
      <c r="J12" s="37">
        <v>2848.9333333333334</v>
      </c>
      <c r="K12" s="28">
        <v>2803.8</v>
      </c>
      <c r="L12" s="28">
        <v>2753.65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5169.3</v>
      </c>
      <c r="D13" s="37">
        <v>5158.2166666666662</v>
      </c>
      <c r="E13" s="37">
        <v>5128.9833333333327</v>
      </c>
      <c r="F13" s="37">
        <v>5088.6666666666661</v>
      </c>
      <c r="G13" s="37">
        <v>5059.4333333333325</v>
      </c>
      <c r="H13" s="37">
        <v>5198.5333333333328</v>
      </c>
      <c r="I13" s="37">
        <v>5227.7666666666664</v>
      </c>
      <c r="J13" s="37">
        <v>5268.083333333333</v>
      </c>
      <c r="K13" s="28">
        <v>5187.45</v>
      </c>
      <c r="L13" s="28">
        <v>5117.8999999999996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32173.35</v>
      </c>
      <c r="D14" s="37">
        <v>32065.95</v>
      </c>
      <c r="E14" s="37">
        <v>31825.550000000003</v>
      </c>
      <c r="F14" s="37">
        <v>31477.750000000004</v>
      </c>
      <c r="G14" s="37">
        <v>31237.350000000006</v>
      </c>
      <c r="H14" s="37">
        <v>32413.75</v>
      </c>
      <c r="I14" s="37">
        <v>32654.15</v>
      </c>
      <c r="J14" s="37">
        <v>33001.949999999997</v>
      </c>
      <c r="K14" s="28">
        <v>32306.35</v>
      </c>
      <c r="L14" s="28">
        <v>31718.15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4433.8</v>
      </c>
      <c r="D15" s="37">
        <v>4436.1833333333334</v>
      </c>
      <c r="E15" s="37">
        <v>4401.166666666667</v>
      </c>
      <c r="F15" s="37">
        <v>4368.5333333333338</v>
      </c>
      <c r="G15" s="37">
        <v>4333.5166666666673</v>
      </c>
      <c r="H15" s="37">
        <v>4468.8166666666666</v>
      </c>
      <c r="I15" s="37">
        <v>4503.833333333333</v>
      </c>
      <c r="J15" s="37">
        <v>4536.4666666666662</v>
      </c>
      <c r="K15" s="28">
        <v>4471.2</v>
      </c>
      <c r="L15" s="28">
        <v>4403.55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8294.0499999999993</v>
      </c>
      <c r="D16" s="37">
        <v>8300.6666666666661</v>
      </c>
      <c r="E16" s="37">
        <v>8235.3833333333314</v>
      </c>
      <c r="F16" s="37">
        <v>8176.7166666666653</v>
      </c>
      <c r="G16" s="37">
        <v>8111.4333333333307</v>
      </c>
      <c r="H16" s="37">
        <v>8359.3333333333321</v>
      </c>
      <c r="I16" s="37">
        <v>8424.6166666666686</v>
      </c>
      <c r="J16" s="37">
        <v>8483.2833333333328</v>
      </c>
      <c r="K16" s="28">
        <v>8365.9500000000007</v>
      </c>
      <c r="L16" s="28">
        <v>8242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2208.25</v>
      </c>
      <c r="D17" s="37">
        <v>2165.2166666666667</v>
      </c>
      <c r="E17" s="37">
        <v>2108.6833333333334</v>
      </c>
      <c r="F17" s="37">
        <v>2009.1166666666668</v>
      </c>
      <c r="G17" s="37">
        <v>1952.5833333333335</v>
      </c>
      <c r="H17" s="37">
        <v>2264.7833333333333</v>
      </c>
      <c r="I17" s="37">
        <v>2321.3166666666671</v>
      </c>
      <c r="J17" s="37">
        <v>2420.8833333333332</v>
      </c>
      <c r="K17" s="28">
        <v>2221.75</v>
      </c>
      <c r="L17" s="28">
        <v>2065.65</v>
      </c>
      <c r="M17" s="28">
        <v>36.870800000000003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1420.25</v>
      </c>
      <c r="D18" s="37">
        <v>1424.4333333333334</v>
      </c>
      <c r="E18" s="37">
        <v>1402.8666666666668</v>
      </c>
      <c r="F18" s="37">
        <v>1385.4833333333333</v>
      </c>
      <c r="G18" s="37">
        <v>1363.9166666666667</v>
      </c>
      <c r="H18" s="37">
        <v>1441.8166666666668</v>
      </c>
      <c r="I18" s="37">
        <v>1463.3833333333334</v>
      </c>
      <c r="J18" s="37">
        <v>1480.7666666666669</v>
      </c>
      <c r="K18" s="28">
        <v>1446</v>
      </c>
      <c r="L18" s="28">
        <v>1407.05</v>
      </c>
      <c r="M18" s="28">
        <v>17.081720000000001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940.65</v>
      </c>
      <c r="D19" s="37">
        <v>940.13333333333333</v>
      </c>
      <c r="E19" s="37">
        <v>930.76666666666665</v>
      </c>
      <c r="F19" s="37">
        <v>920.88333333333333</v>
      </c>
      <c r="G19" s="37">
        <v>911.51666666666665</v>
      </c>
      <c r="H19" s="37">
        <v>950.01666666666665</v>
      </c>
      <c r="I19" s="37">
        <v>959.38333333333321</v>
      </c>
      <c r="J19" s="37">
        <v>969.26666666666665</v>
      </c>
      <c r="K19" s="28">
        <v>949.5</v>
      </c>
      <c r="L19" s="28">
        <v>930.25</v>
      </c>
      <c r="M19" s="28">
        <v>3.3967100000000001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2183.9499999999998</v>
      </c>
      <c r="D20" s="37">
        <v>2184.6</v>
      </c>
      <c r="E20" s="37">
        <v>2161.25</v>
      </c>
      <c r="F20" s="37">
        <v>2138.5500000000002</v>
      </c>
      <c r="G20" s="37">
        <v>2115.2000000000003</v>
      </c>
      <c r="H20" s="37">
        <v>2207.2999999999997</v>
      </c>
      <c r="I20" s="37">
        <v>2230.6499999999992</v>
      </c>
      <c r="J20" s="37">
        <v>2253.3499999999995</v>
      </c>
      <c r="K20" s="28">
        <v>2207.9499999999998</v>
      </c>
      <c r="L20" s="28">
        <v>2161.9</v>
      </c>
      <c r="M20" s="28">
        <v>11.190250000000001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2810.85</v>
      </c>
      <c r="D21" s="37">
        <v>2854.4</v>
      </c>
      <c r="E21" s="37">
        <v>2718.75</v>
      </c>
      <c r="F21" s="37">
        <v>2626.65</v>
      </c>
      <c r="G21" s="37">
        <v>2491</v>
      </c>
      <c r="H21" s="37">
        <v>2946.5</v>
      </c>
      <c r="I21" s="37">
        <v>3082.1500000000005</v>
      </c>
      <c r="J21" s="37">
        <v>3174.25</v>
      </c>
      <c r="K21" s="28">
        <v>2990.05</v>
      </c>
      <c r="L21" s="28">
        <v>2762.3</v>
      </c>
      <c r="M21" s="28">
        <v>10.65499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827.65</v>
      </c>
      <c r="D22" s="37">
        <v>827.86666666666667</v>
      </c>
      <c r="E22" s="37">
        <v>819.7833333333333</v>
      </c>
      <c r="F22" s="37">
        <v>811.91666666666663</v>
      </c>
      <c r="G22" s="37">
        <v>803.83333333333326</v>
      </c>
      <c r="H22" s="37">
        <v>835.73333333333335</v>
      </c>
      <c r="I22" s="37">
        <v>843.81666666666661</v>
      </c>
      <c r="J22" s="37">
        <v>851.68333333333339</v>
      </c>
      <c r="K22" s="28">
        <v>835.95</v>
      </c>
      <c r="L22" s="28">
        <v>820</v>
      </c>
      <c r="M22" s="28">
        <v>30.712160000000001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2478.4</v>
      </c>
      <c r="D23" s="37">
        <v>2464.4666666666667</v>
      </c>
      <c r="E23" s="37">
        <v>2428.9333333333334</v>
      </c>
      <c r="F23" s="37">
        <v>2379.4666666666667</v>
      </c>
      <c r="G23" s="37">
        <v>2343.9333333333334</v>
      </c>
      <c r="H23" s="37">
        <v>2513.9333333333334</v>
      </c>
      <c r="I23" s="37">
        <v>2549.4666666666672</v>
      </c>
      <c r="J23" s="37">
        <v>2598.9333333333334</v>
      </c>
      <c r="K23" s="28">
        <v>2500</v>
      </c>
      <c r="L23" s="28">
        <v>2415</v>
      </c>
      <c r="M23" s="28">
        <v>2.9066700000000001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2687.55</v>
      </c>
      <c r="D24" s="37">
        <v>2695.8666666666668</v>
      </c>
      <c r="E24" s="37">
        <v>2641.7333333333336</v>
      </c>
      <c r="F24" s="37">
        <v>2595.916666666667</v>
      </c>
      <c r="G24" s="37">
        <v>2541.7833333333338</v>
      </c>
      <c r="H24" s="37">
        <v>2741.6833333333334</v>
      </c>
      <c r="I24" s="37">
        <v>2795.8166666666666</v>
      </c>
      <c r="J24" s="37">
        <v>2841.6333333333332</v>
      </c>
      <c r="K24" s="28">
        <v>2750</v>
      </c>
      <c r="L24" s="28">
        <v>2650.05</v>
      </c>
      <c r="M24" s="28">
        <v>7.1916500000000001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109.95</v>
      </c>
      <c r="D25" s="37">
        <v>109.60000000000001</v>
      </c>
      <c r="E25" s="37">
        <v>107.85000000000002</v>
      </c>
      <c r="F25" s="37">
        <v>105.75000000000001</v>
      </c>
      <c r="G25" s="37">
        <v>104.00000000000003</v>
      </c>
      <c r="H25" s="37">
        <v>111.70000000000002</v>
      </c>
      <c r="I25" s="37">
        <v>113.44999999999999</v>
      </c>
      <c r="J25" s="37">
        <v>115.55000000000001</v>
      </c>
      <c r="K25" s="28">
        <v>111.35</v>
      </c>
      <c r="L25" s="28">
        <v>107.5</v>
      </c>
      <c r="M25" s="28">
        <v>43.125999999999998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289.55</v>
      </c>
      <c r="D26" s="37">
        <v>291.66666666666669</v>
      </c>
      <c r="E26" s="37">
        <v>285.88333333333338</v>
      </c>
      <c r="F26" s="37">
        <v>282.2166666666667</v>
      </c>
      <c r="G26" s="37">
        <v>276.43333333333339</v>
      </c>
      <c r="H26" s="37">
        <v>295.33333333333337</v>
      </c>
      <c r="I26" s="37">
        <v>301.11666666666667</v>
      </c>
      <c r="J26" s="37">
        <v>304.78333333333336</v>
      </c>
      <c r="K26" s="28">
        <v>297.45</v>
      </c>
      <c r="L26" s="28">
        <v>288</v>
      </c>
      <c r="M26" s="28">
        <v>20.989090000000001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1762.95</v>
      </c>
      <c r="D27" s="37">
        <v>1772.5833333333333</v>
      </c>
      <c r="E27" s="37">
        <v>1740.3666666666666</v>
      </c>
      <c r="F27" s="37">
        <v>1717.7833333333333</v>
      </c>
      <c r="G27" s="37">
        <v>1685.5666666666666</v>
      </c>
      <c r="H27" s="37">
        <v>1795.1666666666665</v>
      </c>
      <c r="I27" s="37">
        <v>1827.3833333333332</v>
      </c>
      <c r="J27" s="37">
        <v>1849.9666666666665</v>
      </c>
      <c r="K27" s="28">
        <v>1804.8</v>
      </c>
      <c r="L27" s="28">
        <v>1750</v>
      </c>
      <c r="M27" s="28">
        <v>0.66178000000000003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758.1</v>
      </c>
      <c r="D28" s="37">
        <v>757.58333333333337</v>
      </c>
      <c r="E28" s="37">
        <v>749.66666666666674</v>
      </c>
      <c r="F28" s="37">
        <v>741.23333333333335</v>
      </c>
      <c r="G28" s="37">
        <v>733.31666666666672</v>
      </c>
      <c r="H28" s="37">
        <v>766.01666666666677</v>
      </c>
      <c r="I28" s="37">
        <v>773.93333333333351</v>
      </c>
      <c r="J28" s="37">
        <v>782.36666666666679</v>
      </c>
      <c r="K28" s="28">
        <v>765.5</v>
      </c>
      <c r="L28" s="28">
        <v>749.15</v>
      </c>
      <c r="M28" s="28">
        <v>0.82047000000000003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3406.3</v>
      </c>
      <c r="D29" s="37">
        <v>3395.4166666666665</v>
      </c>
      <c r="E29" s="37">
        <v>3368.6333333333332</v>
      </c>
      <c r="F29" s="37">
        <v>3330.9666666666667</v>
      </c>
      <c r="G29" s="37">
        <v>3304.1833333333334</v>
      </c>
      <c r="H29" s="37">
        <v>3433.083333333333</v>
      </c>
      <c r="I29" s="37">
        <v>3459.8666666666668</v>
      </c>
      <c r="J29" s="37">
        <v>3497.5333333333328</v>
      </c>
      <c r="K29" s="28">
        <v>3422.2</v>
      </c>
      <c r="L29" s="28">
        <v>3357.75</v>
      </c>
      <c r="M29" s="28">
        <v>1.0601400000000001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561.54999999999995</v>
      </c>
      <c r="D30" s="37">
        <v>562.41666666666663</v>
      </c>
      <c r="E30" s="37">
        <v>556.33333333333326</v>
      </c>
      <c r="F30" s="37">
        <v>551.11666666666667</v>
      </c>
      <c r="G30" s="37">
        <v>545.0333333333333</v>
      </c>
      <c r="H30" s="37">
        <v>567.63333333333321</v>
      </c>
      <c r="I30" s="37">
        <v>573.71666666666647</v>
      </c>
      <c r="J30" s="37">
        <v>578.93333333333317</v>
      </c>
      <c r="K30" s="28">
        <v>568.5</v>
      </c>
      <c r="L30" s="28">
        <v>557.20000000000005</v>
      </c>
      <c r="M30" s="28">
        <v>3.51057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371.3</v>
      </c>
      <c r="D31" s="37">
        <v>367.36666666666662</v>
      </c>
      <c r="E31" s="37">
        <v>358.93333333333322</v>
      </c>
      <c r="F31" s="37">
        <v>346.56666666666661</v>
      </c>
      <c r="G31" s="37">
        <v>338.13333333333321</v>
      </c>
      <c r="H31" s="37">
        <v>379.73333333333323</v>
      </c>
      <c r="I31" s="37">
        <v>388.16666666666663</v>
      </c>
      <c r="J31" s="37">
        <v>400.53333333333325</v>
      </c>
      <c r="K31" s="28">
        <v>375.8</v>
      </c>
      <c r="L31" s="28">
        <v>355</v>
      </c>
      <c r="M31" s="28">
        <v>135.25255000000001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4780.95</v>
      </c>
      <c r="D32" s="37">
        <v>4787.45</v>
      </c>
      <c r="E32" s="37">
        <v>4724.8999999999996</v>
      </c>
      <c r="F32" s="37">
        <v>4668.8499999999995</v>
      </c>
      <c r="G32" s="37">
        <v>4606.2999999999993</v>
      </c>
      <c r="H32" s="37">
        <v>4843.5</v>
      </c>
      <c r="I32" s="37">
        <v>4906.0500000000011</v>
      </c>
      <c r="J32" s="37">
        <v>4962.1000000000004</v>
      </c>
      <c r="K32" s="28">
        <v>4850</v>
      </c>
      <c r="L32" s="28">
        <v>4731.3999999999996</v>
      </c>
      <c r="M32" s="28">
        <v>7.7713999999999999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194.4</v>
      </c>
      <c r="D33" s="37">
        <v>193.20000000000002</v>
      </c>
      <c r="E33" s="37">
        <v>190.45000000000005</v>
      </c>
      <c r="F33" s="37">
        <v>186.50000000000003</v>
      </c>
      <c r="G33" s="37">
        <v>183.75000000000006</v>
      </c>
      <c r="H33" s="37">
        <v>197.15000000000003</v>
      </c>
      <c r="I33" s="37">
        <v>199.89999999999998</v>
      </c>
      <c r="J33" s="37">
        <v>203.85000000000002</v>
      </c>
      <c r="K33" s="28">
        <v>195.95</v>
      </c>
      <c r="L33" s="28">
        <v>189.25</v>
      </c>
      <c r="M33" s="28">
        <v>34.286380000000001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127.85</v>
      </c>
      <c r="D34" s="37">
        <v>126.86666666666667</v>
      </c>
      <c r="E34" s="37">
        <v>125.63333333333335</v>
      </c>
      <c r="F34" s="37">
        <v>123.41666666666669</v>
      </c>
      <c r="G34" s="37">
        <v>122.18333333333337</v>
      </c>
      <c r="H34" s="37">
        <v>129.08333333333334</v>
      </c>
      <c r="I34" s="37">
        <v>130.31666666666666</v>
      </c>
      <c r="J34" s="37">
        <v>132.53333333333333</v>
      </c>
      <c r="K34" s="28">
        <v>128.1</v>
      </c>
      <c r="L34" s="28">
        <v>124.65</v>
      </c>
      <c r="M34" s="28">
        <v>82.201530000000005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3083</v>
      </c>
      <c r="D35" s="37">
        <v>3050.8333333333335</v>
      </c>
      <c r="E35" s="37">
        <v>3012.166666666667</v>
      </c>
      <c r="F35" s="37">
        <v>2941.3333333333335</v>
      </c>
      <c r="G35" s="37">
        <v>2902.666666666667</v>
      </c>
      <c r="H35" s="37">
        <v>3121.666666666667</v>
      </c>
      <c r="I35" s="37">
        <v>3160.3333333333339</v>
      </c>
      <c r="J35" s="37">
        <v>3231.166666666667</v>
      </c>
      <c r="K35" s="28">
        <v>3089.5</v>
      </c>
      <c r="L35" s="28">
        <v>2980</v>
      </c>
      <c r="M35" s="28">
        <v>8.3818199999999994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2154.3000000000002</v>
      </c>
      <c r="D36" s="37">
        <v>2139.7833333333333</v>
      </c>
      <c r="E36" s="37">
        <v>2094.5666666666666</v>
      </c>
      <c r="F36" s="37">
        <v>2034.8333333333335</v>
      </c>
      <c r="G36" s="37">
        <v>1989.6166666666668</v>
      </c>
      <c r="H36" s="37">
        <v>2199.5166666666664</v>
      </c>
      <c r="I36" s="37">
        <v>2244.7333333333327</v>
      </c>
      <c r="J36" s="37">
        <v>2304.4666666666662</v>
      </c>
      <c r="K36" s="28">
        <v>2185</v>
      </c>
      <c r="L36" s="28">
        <v>2080.0500000000002</v>
      </c>
      <c r="M36" s="28">
        <v>6.4650400000000001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670.65</v>
      </c>
      <c r="D37" s="37">
        <v>669.05000000000007</v>
      </c>
      <c r="E37" s="37">
        <v>658.75000000000011</v>
      </c>
      <c r="F37" s="37">
        <v>646.85</v>
      </c>
      <c r="G37" s="37">
        <v>636.55000000000007</v>
      </c>
      <c r="H37" s="37">
        <v>680.95000000000016</v>
      </c>
      <c r="I37" s="37">
        <v>691.25000000000011</v>
      </c>
      <c r="J37" s="37">
        <v>703.1500000000002</v>
      </c>
      <c r="K37" s="28">
        <v>679.35</v>
      </c>
      <c r="L37" s="28">
        <v>657.15</v>
      </c>
      <c r="M37" s="28">
        <v>11.282170000000001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4054.8</v>
      </c>
      <c r="D38" s="37">
        <v>4039.9333333333329</v>
      </c>
      <c r="E38" s="37">
        <v>4014.8666666666659</v>
      </c>
      <c r="F38" s="37">
        <v>3974.9333333333329</v>
      </c>
      <c r="G38" s="37">
        <v>3949.8666666666659</v>
      </c>
      <c r="H38" s="37">
        <v>4079.8666666666659</v>
      </c>
      <c r="I38" s="37">
        <v>4104.9333333333325</v>
      </c>
      <c r="J38" s="37">
        <v>4144.8666666666659</v>
      </c>
      <c r="K38" s="28">
        <v>4065</v>
      </c>
      <c r="L38" s="28">
        <v>4000</v>
      </c>
      <c r="M38" s="28">
        <v>2.22817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794.7</v>
      </c>
      <c r="D39" s="37">
        <v>795.25</v>
      </c>
      <c r="E39" s="37">
        <v>788.05</v>
      </c>
      <c r="F39" s="37">
        <v>781.4</v>
      </c>
      <c r="G39" s="37">
        <v>774.19999999999993</v>
      </c>
      <c r="H39" s="37">
        <v>801.9</v>
      </c>
      <c r="I39" s="37">
        <v>809.1</v>
      </c>
      <c r="J39" s="37">
        <v>815.75</v>
      </c>
      <c r="K39" s="28">
        <v>802.45</v>
      </c>
      <c r="L39" s="28">
        <v>788.6</v>
      </c>
      <c r="M39" s="28">
        <v>66.76491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3720.75</v>
      </c>
      <c r="D40" s="37">
        <v>3702.6666666666665</v>
      </c>
      <c r="E40" s="37">
        <v>3670.3833333333332</v>
      </c>
      <c r="F40" s="37">
        <v>3620.0166666666669</v>
      </c>
      <c r="G40" s="37">
        <v>3587.7333333333336</v>
      </c>
      <c r="H40" s="37">
        <v>3753.0333333333328</v>
      </c>
      <c r="I40" s="37">
        <v>3785.3166666666666</v>
      </c>
      <c r="J40" s="37">
        <v>3835.6833333333325</v>
      </c>
      <c r="K40" s="28">
        <v>3734.95</v>
      </c>
      <c r="L40" s="28">
        <v>3652.3</v>
      </c>
      <c r="M40" s="28">
        <v>1.7407999999999999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7032.5</v>
      </c>
      <c r="D41" s="37">
        <v>7095.7333333333336</v>
      </c>
      <c r="E41" s="37">
        <v>6896.7666666666673</v>
      </c>
      <c r="F41" s="37">
        <v>6761.0333333333338</v>
      </c>
      <c r="G41" s="37">
        <v>6562.0666666666675</v>
      </c>
      <c r="H41" s="37">
        <v>7231.4666666666672</v>
      </c>
      <c r="I41" s="37">
        <v>7430.4333333333343</v>
      </c>
      <c r="J41" s="37">
        <v>7566.166666666667</v>
      </c>
      <c r="K41" s="28">
        <v>7294.7</v>
      </c>
      <c r="L41" s="28">
        <v>6960</v>
      </c>
      <c r="M41" s="28">
        <v>15.581810000000001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15509.3</v>
      </c>
      <c r="D42" s="37">
        <v>15544.183333333334</v>
      </c>
      <c r="E42" s="37">
        <v>15288.416666666668</v>
      </c>
      <c r="F42" s="37">
        <v>15067.533333333333</v>
      </c>
      <c r="G42" s="37">
        <v>14811.766666666666</v>
      </c>
      <c r="H42" s="37">
        <v>15765.066666666669</v>
      </c>
      <c r="I42" s="37">
        <v>16020.833333333336</v>
      </c>
      <c r="J42" s="37">
        <v>16241.716666666671</v>
      </c>
      <c r="K42" s="28">
        <v>15799.95</v>
      </c>
      <c r="L42" s="28">
        <v>15323.3</v>
      </c>
      <c r="M42" s="28">
        <v>2.5170699999999999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5257.1</v>
      </c>
      <c r="D43" s="37">
        <v>5225.1333333333332</v>
      </c>
      <c r="E43" s="37">
        <v>5155.1166666666668</v>
      </c>
      <c r="F43" s="37">
        <v>5053.1333333333332</v>
      </c>
      <c r="G43" s="37">
        <v>4983.1166666666668</v>
      </c>
      <c r="H43" s="37">
        <v>5327.1166666666668</v>
      </c>
      <c r="I43" s="37">
        <v>5397.1333333333332</v>
      </c>
      <c r="J43" s="37">
        <v>5499.1166666666668</v>
      </c>
      <c r="K43" s="28">
        <v>5295.15</v>
      </c>
      <c r="L43" s="28">
        <v>5123.1499999999996</v>
      </c>
      <c r="M43" s="28">
        <v>1.08941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2096.3000000000002</v>
      </c>
      <c r="D44" s="37">
        <v>2107</v>
      </c>
      <c r="E44" s="37">
        <v>2072</v>
      </c>
      <c r="F44" s="37">
        <v>2047.6999999999998</v>
      </c>
      <c r="G44" s="37">
        <v>2012.6999999999998</v>
      </c>
      <c r="H44" s="37">
        <v>2131.3000000000002</v>
      </c>
      <c r="I44" s="37">
        <v>2166.3000000000002</v>
      </c>
      <c r="J44" s="37">
        <v>2190.6000000000004</v>
      </c>
      <c r="K44" s="28">
        <v>2142</v>
      </c>
      <c r="L44" s="28">
        <v>2082.6999999999998</v>
      </c>
      <c r="M44" s="28">
        <v>1.1405700000000001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323.05</v>
      </c>
      <c r="D45" s="37">
        <v>324.38333333333333</v>
      </c>
      <c r="E45" s="37">
        <v>318.76666666666665</v>
      </c>
      <c r="F45" s="37">
        <v>314.48333333333335</v>
      </c>
      <c r="G45" s="37">
        <v>308.86666666666667</v>
      </c>
      <c r="H45" s="37">
        <v>328.66666666666663</v>
      </c>
      <c r="I45" s="37">
        <v>334.2833333333333</v>
      </c>
      <c r="J45" s="37">
        <v>338.56666666666661</v>
      </c>
      <c r="K45" s="28">
        <v>330</v>
      </c>
      <c r="L45" s="28">
        <v>320.10000000000002</v>
      </c>
      <c r="M45" s="28">
        <v>77.540890000000005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112.6</v>
      </c>
      <c r="D46" s="37">
        <v>112.83333333333333</v>
      </c>
      <c r="E46" s="37">
        <v>111.16666666666666</v>
      </c>
      <c r="F46" s="37">
        <v>109.73333333333333</v>
      </c>
      <c r="G46" s="37">
        <v>108.06666666666666</v>
      </c>
      <c r="H46" s="37">
        <v>114.26666666666665</v>
      </c>
      <c r="I46" s="37">
        <v>115.93333333333331</v>
      </c>
      <c r="J46" s="37">
        <v>117.36666666666665</v>
      </c>
      <c r="K46" s="28">
        <v>114.5</v>
      </c>
      <c r="L46" s="28">
        <v>111.4</v>
      </c>
      <c r="M46" s="28">
        <v>218.22194999999999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49.6</v>
      </c>
      <c r="D47" s="37">
        <v>49.766666666666673</v>
      </c>
      <c r="E47" s="37">
        <v>49.233333333333348</v>
      </c>
      <c r="F47" s="37">
        <v>48.866666666666674</v>
      </c>
      <c r="G47" s="37">
        <v>48.33333333333335</v>
      </c>
      <c r="H47" s="37">
        <v>50.133333333333347</v>
      </c>
      <c r="I47" s="37">
        <v>50.666666666666664</v>
      </c>
      <c r="J47" s="37">
        <v>51.033333333333346</v>
      </c>
      <c r="K47" s="28">
        <v>50.3</v>
      </c>
      <c r="L47" s="28">
        <v>49.4</v>
      </c>
      <c r="M47" s="28">
        <v>26.142589999999998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1923.9</v>
      </c>
      <c r="D48" s="37">
        <v>1935.5</v>
      </c>
      <c r="E48" s="37">
        <v>1902</v>
      </c>
      <c r="F48" s="37">
        <v>1880.1</v>
      </c>
      <c r="G48" s="37">
        <v>1846.6</v>
      </c>
      <c r="H48" s="37">
        <v>1957.4</v>
      </c>
      <c r="I48" s="37">
        <v>1990.9</v>
      </c>
      <c r="J48" s="37">
        <v>2012.8000000000002</v>
      </c>
      <c r="K48" s="28">
        <v>1969</v>
      </c>
      <c r="L48" s="28">
        <v>1913.6</v>
      </c>
      <c r="M48" s="28">
        <v>2.5855000000000001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712.85</v>
      </c>
      <c r="D49" s="37">
        <v>714.4</v>
      </c>
      <c r="E49" s="37">
        <v>705.8</v>
      </c>
      <c r="F49" s="37">
        <v>698.75</v>
      </c>
      <c r="G49" s="37">
        <v>690.15</v>
      </c>
      <c r="H49" s="37">
        <v>721.44999999999993</v>
      </c>
      <c r="I49" s="37">
        <v>730.05000000000007</v>
      </c>
      <c r="J49" s="37">
        <v>737.09999999999991</v>
      </c>
      <c r="K49" s="28">
        <v>723</v>
      </c>
      <c r="L49" s="28">
        <v>707.35</v>
      </c>
      <c r="M49" s="28">
        <v>5.4442300000000001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253.3</v>
      </c>
      <c r="D50" s="37">
        <v>253.16666666666666</v>
      </c>
      <c r="E50" s="37">
        <v>250.73333333333332</v>
      </c>
      <c r="F50" s="37">
        <v>248.16666666666666</v>
      </c>
      <c r="G50" s="37">
        <v>245.73333333333332</v>
      </c>
      <c r="H50" s="37">
        <v>255.73333333333332</v>
      </c>
      <c r="I50" s="37">
        <v>258.16666666666663</v>
      </c>
      <c r="J50" s="37">
        <v>260.73333333333335</v>
      </c>
      <c r="K50" s="28">
        <v>255.6</v>
      </c>
      <c r="L50" s="28">
        <v>250.6</v>
      </c>
      <c r="M50" s="28">
        <v>104.67609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731.25</v>
      </c>
      <c r="D51" s="37">
        <v>735.41666666666663</v>
      </c>
      <c r="E51" s="37">
        <v>718.83333333333326</v>
      </c>
      <c r="F51" s="37">
        <v>706.41666666666663</v>
      </c>
      <c r="G51" s="37">
        <v>689.83333333333326</v>
      </c>
      <c r="H51" s="37">
        <v>747.83333333333326</v>
      </c>
      <c r="I51" s="37">
        <v>764.41666666666652</v>
      </c>
      <c r="J51" s="37">
        <v>776.83333333333326</v>
      </c>
      <c r="K51" s="28">
        <v>752</v>
      </c>
      <c r="L51" s="28">
        <v>723</v>
      </c>
      <c r="M51" s="28">
        <v>15.28988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53.85</v>
      </c>
      <c r="D52" s="37">
        <v>53.816666666666663</v>
      </c>
      <c r="E52" s="37">
        <v>53.133333333333326</v>
      </c>
      <c r="F52" s="37">
        <v>52.416666666666664</v>
      </c>
      <c r="G52" s="37">
        <v>51.733333333333327</v>
      </c>
      <c r="H52" s="37">
        <v>54.533333333333324</v>
      </c>
      <c r="I52" s="37">
        <v>55.216666666666661</v>
      </c>
      <c r="J52" s="37">
        <v>55.933333333333323</v>
      </c>
      <c r="K52" s="28">
        <v>54.5</v>
      </c>
      <c r="L52" s="28">
        <v>53.1</v>
      </c>
      <c r="M52" s="28">
        <v>178.50871000000001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389.95</v>
      </c>
      <c r="D53" s="37">
        <v>386.2</v>
      </c>
      <c r="E53" s="37">
        <v>380.09999999999997</v>
      </c>
      <c r="F53" s="37">
        <v>370.25</v>
      </c>
      <c r="G53" s="37">
        <v>364.15</v>
      </c>
      <c r="H53" s="37">
        <v>396.04999999999995</v>
      </c>
      <c r="I53" s="37">
        <v>402.15</v>
      </c>
      <c r="J53" s="37">
        <v>411.99999999999994</v>
      </c>
      <c r="K53" s="28">
        <v>392.3</v>
      </c>
      <c r="L53" s="28">
        <v>376.35</v>
      </c>
      <c r="M53" s="28">
        <v>85.681889999999996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739.35</v>
      </c>
      <c r="D54" s="37">
        <v>735.93333333333339</v>
      </c>
      <c r="E54" s="37">
        <v>727.36666666666679</v>
      </c>
      <c r="F54" s="37">
        <v>715.38333333333344</v>
      </c>
      <c r="G54" s="37">
        <v>706.81666666666683</v>
      </c>
      <c r="H54" s="37">
        <v>747.91666666666674</v>
      </c>
      <c r="I54" s="37">
        <v>756.48333333333335</v>
      </c>
      <c r="J54" s="37">
        <v>768.4666666666667</v>
      </c>
      <c r="K54" s="28">
        <v>744.5</v>
      </c>
      <c r="L54" s="28">
        <v>723.95</v>
      </c>
      <c r="M54" s="28">
        <v>66.322919999999996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352.55</v>
      </c>
      <c r="D55" s="37">
        <v>347.88333333333338</v>
      </c>
      <c r="E55" s="37">
        <v>341.96666666666675</v>
      </c>
      <c r="F55" s="37">
        <v>331.38333333333338</v>
      </c>
      <c r="G55" s="37">
        <v>325.46666666666675</v>
      </c>
      <c r="H55" s="37">
        <v>358.46666666666675</v>
      </c>
      <c r="I55" s="37">
        <v>364.38333333333338</v>
      </c>
      <c r="J55" s="37">
        <v>374.96666666666675</v>
      </c>
      <c r="K55" s="28">
        <v>353.8</v>
      </c>
      <c r="L55" s="28">
        <v>337.3</v>
      </c>
      <c r="M55" s="28">
        <v>37.02037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14371.3</v>
      </c>
      <c r="D56" s="37">
        <v>14345.550000000001</v>
      </c>
      <c r="E56" s="37">
        <v>14231.100000000002</v>
      </c>
      <c r="F56" s="37">
        <v>14090.900000000001</v>
      </c>
      <c r="G56" s="37">
        <v>13976.450000000003</v>
      </c>
      <c r="H56" s="37">
        <v>14485.750000000002</v>
      </c>
      <c r="I56" s="37">
        <v>14600.200000000003</v>
      </c>
      <c r="J56" s="37">
        <v>14740.400000000001</v>
      </c>
      <c r="K56" s="28">
        <v>14460</v>
      </c>
      <c r="L56" s="28">
        <v>14205.35</v>
      </c>
      <c r="M56" s="28">
        <v>0.14663999999999999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3304.2</v>
      </c>
      <c r="D57" s="37">
        <v>3293.7333333333336</v>
      </c>
      <c r="E57" s="37">
        <v>3252.4666666666672</v>
      </c>
      <c r="F57" s="37">
        <v>3200.7333333333336</v>
      </c>
      <c r="G57" s="37">
        <v>3159.4666666666672</v>
      </c>
      <c r="H57" s="37">
        <v>3345.4666666666672</v>
      </c>
      <c r="I57" s="37">
        <v>3386.7333333333336</v>
      </c>
      <c r="J57" s="37">
        <v>3438.4666666666672</v>
      </c>
      <c r="K57" s="28">
        <v>3335</v>
      </c>
      <c r="L57" s="28">
        <v>3242</v>
      </c>
      <c r="M57" s="28">
        <v>2.3557199999999998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836</v>
      </c>
      <c r="D58" s="37">
        <v>835.35</v>
      </c>
      <c r="E58" s="37">
        <v>823.7</v>
      </c>
      <c r="F58" s="37">
        <v>811.4</v>
      </c>
      <c r="G58" s="37">
        <v>799.75</v>
      </c>
      <c r="H58" s="37">
        <v>847.65000000000009</v>
      </c>
      <c r="I58" s="37">
        <v>859.3</v>
      </c>
      <c r="J58" s="37">
        <v>871.60000000000014</v>
      </c>
      <c r="K58" s="28">
        <v>847</v>
      </c>
      <c r="L58" s="28">
        <v>823.05</v>
      </c>
      <c r="M58" s="28">
        <v>3.81332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233.1</v>
      </c>
      <c r="D59" s="37">
        <v>234.31666666666663</v>
      </c>
      <c r="E59" s="37">
        <v>230.68333333333328</v>
      </c>
      <c r="F59" s="37">
        <v>228.26666666666665</v>
      </c>
      <c r="G59" s="37">
        <v>224.6333333333333</v>
      </c>
      <c r="H59" s="37">
        <v>236.73333333333326</v>
      </c>
      <c r="I59" s="37">
        <v>240.36666666666665</v>
      </c>
      <c r="J59" s="37">
        <v>242.78333333333325</v>
      </c>
      <c r="K59" s="28">
        <v>237.95</v>
      </c>
      <c r="L59" s="28">
        <v>231.9</v>
      </c>
      <c r="M59" s="28">
        <v>95.437870000000004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104.9</v>
      </c>
      <c r="D60" s="37">
        <v>105.06666666666668</v>
      </c>
      <c r="E60" s="37">
        <v>104.43333333333335</v>
      </c>
      <c r="F60" s="37">
        <v>103.96666666666667</v>
      </c>
      <c r="G60" s="37">
        <v>103.33333333333334</v>
      </c>
      <c r="H60" s="37">
        <v>105.53333333333336</v>
      </c>
      <c r="I60" s="37">
        <v>106.16666666666669</v>
      </c>
      <c r="J60" s="37">
        <v>106.63333333333337</v>
      </c>
      <c r="K60" s="28">
        <v>105.7</v>
      </c>
      <c r="L60" s="28">
        <v>104.6</v>
      </c>
      <c r="M60" s="28">
        <v>8.8828300000000002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709.85</v>
      </c>
      <c r="D61" s="37">
        <v>720.76666666666677</v>
      </c>
      <c r="E61" s="37">
        <v>696.53333333333353</v>
      </c>
      <c r="F61" s="37">
        <v>683.21666666666681</v>
      </c>
      <c r="G61" s="37">
        <v>658.98333333333358</v>
      </c>
      <c r="H61" s="37">
        <v>734.08333333333348</v>
      </c>
      <c r="I61" s="37">
        <v>758.31666666666683</v>
      </c>
      <c r="J61" s="37">
        <v>771.63333333333344</v>
      </c>
      <c r="K61" s="28">
        <v>745</v>
      </c>
      <c r="L61" s="28">
        <v>707.45</v>
      </c>
      <c r="M61" s="28">
        <v>19.274609999999999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1012.05</v>
      </c>
      <c r="D62" s="37">
        <v>1005.6999999999999</v>
      </c>
      <c r="E62" s="37">
        <v>996.39999999999986</v>
      </c>
      <c r="F62" s="37">
        <v>980.74999999999989</v>
      </c>
      <c r="G62" s="37">
        <v>971.44999999999982</v>
      </c>
      <c r="H62" s="37">
        <v>1021.3499999999999</v>
      </c>
      <c r="I62" s="37">
        <v>1030.6499999999999</v>
      </c>
      <c r="J62" s="37">
        <v>1046.3</v>
      </c>
      <c r="K62" s="28">
        <v>1015</v>
      </c>
      <c r="L62" s="28">
        <v>990.05</v>
      </c>
      <c r="M62" s="28">
        <v>17.969989999999999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133.30000000000001</v>
      </c>
      <c r="D63" s="37">
        <v>133.36666666666665</v>
      </c>
      <c r="E63" s="37">
        <v>132.1333333333333</v>
      </c>
      <c r="F63" s="37">
        <v>130.96666666666664</v>
      </c>
      <c r="G63" s="37">
        <v>129.73333333333329</v>
      </c>
      <c r="H63" s="37">
        <v>134.5333333333333</v>
      </c>
      <c r="I63" s="37">
        <v>135.76666666666665</v>
      </c>
      <c r="J63" s="37">
        <v>136.93333333333331</v>
      </c>
      <c r="K63" s="28">
        <v>134.6</v>
      </c>
      <c r="L63" s="28">
        <v>132.19999999999999</v>
      </c>
      <c r="M63" s="28">
        <v>7.8948400000000003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199.1</v>
      </c>
      <c r="D64" s="37">
        <v>200.58333333333334</v>
      </c>
      <c r="E64" s="37">
        <v>195.61666666666667</v>
      </c>
      <c r="F64" s="37">
        <v>192.13333333333333</v>
      </c>
      <c r="G64" s="37">
        <v>187.16666666666666</v>
      </c>
      <c r="H64" s="37">
        <v>204.06666666666669</v>
      </c>
      <c r="I64" s="37">
        <v>209.03333333333333</v>
      </c>
      <c r="J64" s="37">
        <v>212.51666666666671</v>
      </c>
      <c r="K64" s="28">
        <v>205.55</v>
      </c>
      <c r="L64" s="28">
        <v>197.1</v>
      </c>
      <c r="M64" s="28">
        <v>383.56653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3981.7</v>
      </c>
      <c r="D65" s="37">
        <v>3995.6166666666668</v>
      </c>
      <c r="E65" s="37">
        <v>3921.2333333333336</v>
      </c>
      <c r="F65" s="37">
        <v>3860.7666666666669</v>
      </c>
      <c r="G65" s="37">
        <v>3786.3833333333337</v>
      </c>
      <c r="H65" s="37">
        <v>4056.0833333333335</v>
      </c>
      <c r="I65" s="37">
        <v>4130.4666666666672</v>
      </c>
      <c r="J65" s="37">
        <v>4190.9333333333334</v>
      </c>
      <c r="K65" s="28">
        <v>4070</v>
      </c>
      <c r="L65" s="28">
        <v>3935.15</v>
      </c>
      <c r="M65" s="28">
        <v>3.5918899999999998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1526.25</v>
      </c>
      <c r="D66" s="37">
        <v>1515.3999999999999</v>
      </c>
      <c r="E66" s="37">
        <v>1497.8999999999996</v>
      </c>
      <c r="F66" s="37">
        <v>1469.5499999999997</v>
      </c>
      <c r="G66" s="37">
        <v>1452.0499999999995</v>
      </c>
      <c r="H66" s="37">
        <v>1543.7499999999998</v>
      </c>
      <c r="I66" s="37">
        <v>1561.2500000000002</v>
      </c>
      <c r="J66" s="37">
        <v>1589.6</v>
      </c>
      <c r="K66" s="28">
        <v>1532.9</v>
      </c>
      <c r="L66" s="28">
        <v>1487.05</v>
      </c>
      <c r="M66" s="28">
        <v>2.5656400000000001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649</v>
      </c>
      <c r="D67" s="37">
        <v>652.81666666666661</v>
      </c>
      <c r="E67" s="37">
        <v>642.08333333333326</v>
      </c>
      <c r="F67" s="37">
        <v>635.16666666666663</v>
      </c>
      <c r="G67" s="37">
        <v>624.43333333333328</v>
      </c>
      <c r="H67" s="37">
        <v>659.73333333333323</v>
      </c>
      <c r="I67" s="37">
        <v>670.46666666666658</v>
      </c>
      <c r="J67" s="37">
        <v>677.38333333333321</v>
      </c>
      <c r="K67" s="28">
        <v>663.55</v>
      </c>
      <c r="L67" s="28">
        <v>645.9</v>
      </c>
      <c r="M67" s="28">
        <v>7.7717200000000002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837.5</v>
      </c>
      <c r="D68" s="37">
        <v>835.73333333333323</v>
      </c>
      <c r="E68" s="37">
        <v>828.46666666666647</v>
      </c>
      <c r="F68" s="37">
        <v>819.43333333333328</v>
      </c>
      <c r="G68" s="37">
        <v>812.16666666666652</v>
      </c>
      <c r="H68" s="37">
        <v>844.76666666666642</v>
      </c>
      <c r="I68" s="37">
        <v>852.03333333333308</v>
      </c>
      <c r="J68" s="37">
        <v>861.06666666666638</v>
      </c>
      <c r="K68" s="28">
        <v>843</v>
      </c>
      <c r="L68" s="28">
        <v>826.7</v>
      </c>
      <c r="M68" s="28">
        <v>2.6833900000000002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377.3</v>
      </c>
      <c r="D69" s="37">
        <v>377.59999999999997</v>
      </c>
      <c r="E69" s="37">
        <v>372.19999999999993</v>
      </c>
      <c r="F69" s="37">
        <v>367.09999999999997</v>
      </c>
      <c r="G69" s="37">
        <v>361.69999999999993</v>
      </c>
      <c r="H69" s="37">
        <v>382.69999999999993</v>
      </c>
      <c r="I69" s="37">
        <v>388.09999999999991</v>
      </c>
      <c r="J69" s="37">
        <v>393.19999999999993</v>
      </c>
      <c r="K69" s="28">
        <v>383</v>
      </c>
      <c r="L69" s="28">
        <v>372.5</v>
      </c>
      <c r="M69" s="28">
        <v>16.674689999999998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1102.25</v>
      </c>
      <c r="D70" s="37">
        <v>1091.0666666666666</v>
      </c>
      <c r="E70" s="37">
        <v>1064.5333333333333</v>
      </c>
      <c r="F70" s="37">
        <v>1026.8166666666666</v>
      </c>
      <c r="G70" s="37">
        <v>1000.2833333333333</v>
      </c>
      <c r="H70" s="37">
        <v>1128.7833333333333</v>
      </c>
      <c r="I70" s="37">
        <v>1155.3166666666666</v>
      </c>
      <c r="J70" s="37">
        <v>1193.0333333333333</v>
      </c>
      <c r="K70" s="28">
        <v>1117.5999999999999</v>
      </c>
      <c r="L70" s="28">
        <v>1053.3499999999999</v>
      </c>
      <c r="M70" s="28">
        <v>7.4218900000000003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377.7</v>
      </c>
      <c r="D71" s="37">
        <v>378.01666666666671</v>
      </c>
      <c r="E71" s="37">
        <v>373.28333333333342</v>
      </c>
      <c r="F71" s="37">
        <v>368.86666666666673</v>
      </c>
      <c r="G71" s="37">
        <v>364.13333333333344</v>
      </c>
      <c r="H71" s="37">
        <v>382.43333333333339</v>
      </c>
      <c r="I71" s="37">
        <v>387.16666666666663</v>
      </c>
      <c r="J71" s="37">
        <v>391.58333333333337</v>
      </c>
      <c r="K71" s="28">
        <v>382.75</v>
      </c>
      <c r="L71" s="28">
        <v>373.6</v>
      </c>
      <c r="M71" s="28">
        <v>32.477789999999999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550.29999999999995</v>
      </c>
      <c r="D72" s="37">
        <v>549.65</v>
      </c>
      <c r="E72" s="37">
        <v>543</v>
      </c>
      <c r="F72" s="37">
        <v>535.70000000000005</v>
      </c>
      <c r="G72" s="37">
        <v>529.05000000000007</v>
      </c>
      <c r="H72" s="37">
        <v>556.94999999999993</v>
      </c>
      <c r="I72" s="37">
        <v>563.5999999999998</v>
      </c>
      <c r="J72" s="37">
        <v>570.89999999999986</v>
      </c>
      <c r="K72" s="28">
        <v>556.29999999999995</v>
      </c>
      <c r="L72" s="28">
        <v>542.35</v>
      </c>
      <c r="M72" s="28">
        <v>13.411490000000001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1588.95</v>
      </c>
      <c r="D73" s="37">
        <v>1585.3999999999999</v>
      </c>
      <c r="E73" s="37">
        <v>1548.7999999999997</v>
      </c>
      <c r="F73" s="37">
        <v>1508.6499999999999</v>
      </c>
      <c r="G73" s="37">
        <v>1472.0499999999997</v>
      </c>
      <c r="H73" s="37">
        <v>1625.5499999999997</v>
      </c>
      <c r="I73" s="37">
        <v>1662.1499999999996</v>
      </c>
      <c r="J73" s="37">
        <v>1702.2999999999997</v>
      </c>
      <c r="K73" s="28">
        <v>1622</v>
      </c>
      <c r="L73" s="28">
        <v>1545.25</v>
      </c>
      <c r="M73" s="28">
        <v>1.4403300000000001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2219.75</v>
      </c>
      <c r="D74" s="37">
        <v>2219.5333333333333</v>
      </c>
      <c r="E74" s="37">
        <v>2187.5666666666666</v>
      </c>
      <c r="F74" s="37">
        <v>2155.3833333333332</v>
      </c>
      <c r="G74" s="37">
        <v>2123.4166666666665</v>
      </c>
      <c r="H74" s="37">
        <v>2251.7166666666667</v>
      </c>
      <c r="I74" s="37">
        <v>2283.6833333333329</v>
      </c>
      <c r="J74" s="37">
        <v>2315.8666666666668</v>
      </c>
      <c r="K74" s="28">
        <v>2251.5</v>
      </c>
      <c r="L74" s="28">
        <v>2187.35</v>
      </c>
      <c r="M74" s="28">
        <v>4.3320800000000004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60.7</v>
      </c>
      <c r="D75" s="37">
        <v>61.5</v>
      </c>
      <c r="E75" s="37">
        <v>59.4</v>
      </c>
      <c r="F75" s="37">
        <v>58.1</v>
      </c>
      <c r="G75" s="37">
        <v>56</v>
      </c>
      <c r="H75" s="37">
        <v>62.8</v>
      </c>
      <c r="I75" s="37">
        <v>64.899999999999991</v>
      </c>
      <c r="J75" s="37">
        <v>66.199999999999989</v>
      </c>
      <c r="K75" s="28">
        <v>63.6</v>
      </c>
      <c r="L75" s="28">
        <v>60.2</v>
      </c>
      <c r="M75" s="28">
        <v>30.18817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4455.6499999999996</v>
      </c>
      <c r="D76" s="37">
        <v>4442.0166666666664</v>
      </c>
      <c r="E76" s="37">
        <v>4396.9333333333325</v>
      </c>
      <c r="F76" s="37">
        <v>4338.2166666666662</v>
      </c>
      <c r="G76" s="37">
        <v>4293.1333333333323</v>
      </c>
      <c r="H76" s="37">
        <v>4500.7333333333327</v>
      </c>
      <c r="I76" s="37">
        <v>4545.8166666666666</v>
      </c>
      <c r="J76" s="37">
        <v>4604.5333333333328</v>
      </c>
      <c r="K76" s="28">
        <v>4487.1000000000004</v>
      </c>
      <c r="L76" s="28">
        <v>4383.3</v>
      </c>
      <c r="M76" s="28">
        <v>3.9036900000000001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4221.1000000000004</v>
      </c>
      <c r="D77" s="37">
        <v>4220.0666666666666</v>
      </c>
      <c r="E77" s="37">
        <v>4164.1833333333334</v>
      </c>
      <c r="F77" s="37">
        <v>4107.2666666666664</v>
      </c>
      <c r="G77" s="37">
        <v>4051.3833333333332</v>
      </c>
      <c r="H77" s="37">
        <v>4276.9833333333336</v>
      </c>
      <c r="I77" s="37">
        <v>4332.8666666666668</v>
      </c>
      <c r="J77" s="37">
        <v>4389.7833333333338</v>
      </c>
      <c r="K77" s="28">
        <v>4275.95</v>
      </c>
      <c r="L77" s="28">
        <v>4163.1499999999996</v>
      </c>
      <c r="M77" s="28">
        <v>1.8650100000000001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2727.4</v>
      </c>
      <c r="D78" s="37">
        <v>2747.9</v>
      </c>
      <c r="E78" s="37">
        <v>2685.55</v>
      </c>
      <c r="F78" s="37">
        <v>2643.7000000000003</v>
      </c>
      <c r="G78" s="37">
        <v>2581.3500000000004</v>
      </c>
      <c r="H78" s="37">
        <v>2789.75</v>
      </c>
      <c r="I78" s="37">
        <v>2852.0999999999995</v>
      </c>
      <c r="J78" s="37">
        <v>2893.95</v>
      </c>
      <c r="K78" s="28">
        <v>2810.25</v>
      </c>
      <c r="L78" s="28">
        <v>2706.05</v>
      </c>
      <c r="M78" s="28">
        <v>2.9371499999999999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4293.3999999999996</v>
      </c>
      <c r="D79" s="37">
        <v>4282.1500000000005</v>
      </c>
      <c r="E79" s="37">
        <v>4224.3000000000011</v>
      </c>
      <c r="F79" s="37">
        <v>4155.2000000000007</v>
      </c>
      <c r="G79" s="37">
        <v>4097.3500000000013</v>
      </c>
      <c r="H79" s="37">
        <v>4351.2500000000009</v>
      </c>
      <c r="I79" s="37">
        <v>4409.1000000000013</v>
      </c>
      <c r="J79" s="37">
        <v>4478.2000000000007</v>
      </c>
      <c r="K79" s="28">
        <v>4340</v>
      </c>
      <c r="L79" s="28">
        <v>4213.05</v>
      </c>
      <c r="M79" s="28">
        <v>4.5041500000000001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2536.8000000000002</v>
      </c>
      <c r="D80" s="37">
        <v>2526.9</v>
      </c>
      <c r="E80" s="37">
        <v>2475.3000000000002</v>
      </c>
      <c r="F80" s="37">
        <v>2413.8000000000002</v>
      </c>
      <c r="G80" s="37">
        <v>2362.2000000000003</v>
      </c>
      <c r="H80" s="37">
        <v>2588.4</v>
      </c>
      <c r="I80" s="37">
        <v>2639.9999999999995</v>
      </c>
      <c r="J80" s="37">
        <v>2701.5</v>
      </c>
      <c r="K80" s="28">
        <v>2578.5</v>
      </c>
      <c r="L80" s="28">
        <v>2465.4</v>
      </c>
      <c r="M80" s="28">
        <v>11.93877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475.95</v>
      </c>
      <c r="D81" s="37">
        <v>477.09999999999997</v>
      </c>
      <c r="E81" s="37">
        <v>467.59999999999991</v>
      </c>
      <c r="F81" s="37">
        <v>459.24999999999994</v>
      </c>
      <c r="G81" s="37">
        <v>449.74999999999989</v>
      </c>
      <c r="H81" s="37">
        <v>485.44999999999993</v>
      </c>
      <c r="I81" s="37">
        <v>494.95000000000005</v>
      </c>
      <c r="J81" s="37">
        <v>503.29999999999995</v>
      </c>
      <c r="K81" s="28">
        <v>486.6</v>
      </c>
      <c r="L81" s="28">
        <v>468.75</v>
      </c>
      <c r="M81" s="28">
        <v>4.2767999999999997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1159.6500000000001</v>
      </c>
      <c r="D82" s="37">
        <v>1159.7833333333333</v>
      </c>
      <c r="E82" s="37">
        <v>1150.5166666666667</v>
      </c>
      <c r="F82" s="37">
        <v>1141.3833333333334</v>
      </c>
      <c r="G82" s="37">
        <v>1132.1166666666668</v>
      </c>
      <c r="H82" s="37">
        <v>1168.9166666666665</v>
      </c>
      <c r="I82" s="37">
        <v>1178.1833333333329</v>
      </c>
      <c r="J82" s="37">
        <v>1187.3166666666664</v>
      </c>
      <c r="K82" s="28">
        <v>1169.05</v>
      </c>
      <c r="L82" s="28">
        <v>1150.6500000000001</v>
      </c>
      <c r="M82" s="28">
        <v>0.33077000000000001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1524.8</v>
      </c>
      <c r="D83" s="37">
        <v>1530.5666666666666</v>
      </c>
      <c r="E83" s="37">
        <v>1509.3333333333333</v>
      </c>
      <c r="F83" s="37">
        <v>1493.8666666666666</v>
      </c>
      <c r="G83" s="37">
        <v>1472.6333333333332</v>
      </c>
      <c r="H83" s="37">
        <v>1546.0333333333333</v>
      </c>
      <c r="I83" s="37">
        <v>1567.2666666666669</v>
      </c>
      <c r="J83" s="37">
        <v>1582.7333333333333</v>
      </c>
      <c r="K83" s="28">
        <v>1551.8</v>
      </c>
      <c r="L83" s="28">
        <v>1515.1</v>
      </c>
      <c r="M83" s="28">
        <v>5.8829099999999999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154.5</v>
      </c>
      <c r="D84" s="37">
        <v>154.18333333333334</v>
      </c>
      <c r="E84" s="37">
        <v>153.11666666666667</v>
      </c>
      <c r="F84" s="37">
        <v>151.73333333333335</v>
      </c>
      <c r="G84" s="37">
        <v>150.66666666666669</v>
      </c>
      <c r="H84" s="37">
        <v>155.56666666666666</v>
      </c>
      <c r="I84" s="37">
        <v>156.63333333333333</v>
      </c>
      <c r="J84" s="37">
        <v>158.01666666666665</v>
      </c>
      <c r="K84" s="28">
        <v>155.25</v>
      </c>
      <c r="L84" s="28">
        <v>152.80000000000001</v>
      </c>
      <c r="M84" s="28">
        <v>17.611630000000002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96.1</v>
      </c>
      <c r="D85" s="37">
        <v>96.55</v>
      </c>
      <c r="E85" s="37">
        <v>95.3</v>
      </c>
      <c r="F85" s="37">
        <v>94.5</v>
      </c>
      <c r="G85" s="37">
        <v>93.25</v>
      </c>
      <c r="H85" s="37">
        <v>97.35</v>
      </c>
      <c r="I85" s="37">
        <v>98.6</v>
      </c>
      <c r="J85" s="37">
        <v>99.399999999999991</v>
      </c>
      <c r="K85" s="28">
        <v>97.8</v>
      </c>
      <c r="L85" s="28">
        <v>95.75</v>
      </c>
      <c r="M85" s="28">
        <v>102.2711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270.85000000000002</v>
      </c>
      <c r="D86" s="37">
        <v>271.31666666666666</v>
      </c>
      <c r="E86" s="37">
        <v>267.63333333333333</v>
      </c>
      <c r="F86" s="37">
        <v>264.41666666666669</v>
      </c>
      <c r="G86" s="37">
        <v>260.73333333333335</v>
      </c>
      <c r="H86" s="37">
        <v>274.5333333333333</v>
      </c>
      <c r="I86" s="37">
        <v>278.21666666666658</v>
      </c>
      <c r="J86" s="37">
        <v>281.43333333333328</v>
      </c>
      <c r="K86" s="28">
        <v>275</v>
      </c>
      <c r="L86" s="28">
        <v>268.10000000000002</v>
      </c>
      <c r="M86" s="28">
        <v>14.715870000000001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165.6</v>
      </c>
      <c r="D87" s="37">
        <v>166.88333333333333</v>
      </c>
      <c r="E87" s="37">
        <v>162.31666666666666</v>
      </c>
      <c r="F87" s="37">
        <v>159.03333333333333</v>
      </c>
      <c r="G87" s="37">
        <v>154.46666666666667</v>
      </c>
      <c r="H87" s="37">
        <v>170.16666666666666</v>
      </c>
      <c r="I87" s="37">
        <v>174.73333333333332</v>
      </c>
      <c r="J87" s="37">
        <v>178.01666666666665</v>
      </c>
      <c r="K87" s="28">
        <v>171.45</v>
      </c>
      <c r="L87" s="28">
        <v>163.6</v>
      </c>
      <c r="M87" s="28">
        <v>176.26059000000001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36.799999999999997</v>
      </c>
      <c r="D88" s="37">
        <v>37.016666666666673</v>
      </c>
      <c r="E88" s="37">
        <v>36.433333333333344</v>
      </c>
      <c r="F88" s="37">
        <v>36.06666666666667</v>
      </c>
      <c r="G88" s="37">
        <v>35.483333333333341</v>
      </c>
      <c r="H88" s="37">
        <v>37.383333333333347</v>
      </c>
      <c r="I88" s="37">
        <v>37.966666666666676</v>
      </c>
      <c r="J88" s="37">
        <v>38.33333333333335</v>
      </c>
      <c r="K88" s="28">
        <v>37.6</v>
      </c>
      <c r="L88" s="28">
        <v>36.65</v>
      </c>
      <c r="M88" s="28">
        <v>107.42658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3282.55</v>
      </c>
      <c r="D89" s="37">
        <v>3261.2166666666667</v>
      </c>
      <c r="E89" s="37">
        <v>3222.4333333333334</v>
      </c>
      <c r="F89" s="37">
        <v>3162.3166666666666</v>
      </c>
      <c r="G89" s="37">
        <v>3123.5333333333333</v>
      </c>
      <c r="H89" s="37">
        <v>3321.3333333333335</v>
      </c>
      <c r="I89" s="37">
        <v>3360.1166666666672</v>
      </c>
      <c r="J89" s="37">
        <v>3420.2333333333336</v>
      </c>
      <c r="K89" s="28">
        <v>3300</v>
      </c>
      <c r="L89" s="28">
        <v>3201.1</v>
      </c>
      <c r="M89" s="28">
        <v>2.31637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457.25</v>
      </c>
      <c r="D90" s="37">
        <v>460.64999999999992</v>
      </c>
      <c r="E90" s="37">
        <v>452.74999999999983</v>
      </c>
      <c r="F90" s="37">
        <v>448.24999999999989</v>
      </c>
      <c r="G90" s="37">
        <v>440.3499999999998</v>
      </c>
      <c r="H90" s="37">
        <v>465.14999999999986</v>
      </c>
      <c r="I90" s="37">
        <v>473.04999999999995</v>
      </c>
      <c r="J90" s="37">
        <v>477.5499999999999</v>
      </c>
      <c r="K90" s="28">
        <v>468.55</v>
      </c>
      <c r="L90" s="28">
        <v>456.15</v>
      </c>
      <c r="M90" s="28">
        <v>3.2856200000000002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800.4</v>
      </c>
      <c r="D91" s="37">
        <v>792.25</v>
      </c>
      <c r="E91" s="37">
        <v>780.8</v>
      </c>
      <c r="F91" s="37">
        <v>761.19999999999993</v>
      </c>
      <c r="G91" s="37">
        <v>749.74999999999989</v>
      </c>
      <c r="H91" s="37">
        <v>811.85</v>
      </c>
      <c r="I91" s="37">
        <v>823.30000000000007</v>
      </c>
      <c r="J91" s="37">
        <v>842.90000000000009</v>
      </c>
      <c r="K91" s="28">
        <v>803.7</v>
      </c>
      <c r="L91" s="28">
        <v>772.65</v>
      </c>
      <c r="M91" s="28">
        <v>10.30275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493.05</v>
      </c>
      <c r="D92" s="37">
        <v>493.75</v>
      </c>
      <c r="E92" s="37">
        <v>489.2</v>
      </c>
      <c r="F92" s="37">
        <v>485.34999999999997</v>
      </c>
      <c r="G92" s="37">
        <v>480.79999999999995</v>
      </c>
      <c r="H92" s="37">
        <v>497.6</v>
      </c>
      <c r="I92" s="37">
        <v>502.15</v>
      </c>
      <c r="J92" s="37">
        <v>506.00000000000006</v>
      </c>
      <c r="K92" s="28">
        <v>498.3</v>
      </c>
      <c r="L92" s="28">
        <v>489.9</v>
      </c>
      <c r="M92" s="28">
        <v>0.68554000000000004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1575.65</v>
      </c>
      <c r="D93" s="37">
        <v>1577.2</v>
      </c>
      <c r="E93" s="37">
        <v>1561.45</v>
      </c>
      <c r="F93" s="37">
        <v>1547.25</v>
      </c>
      <c r="G93" s="37">
        <v>1531.5</v>
      </c>
      <c r="H93" s="37">
        <v>1591.4</v>
      </c>
      <c r="I93" s="37">
        <v>1607.15</v>
      </c>
      <c r="J93" s="37">
        <v>1621.3500000000001</v>
      </c>
      <c r="K93" s="28">
        <v>1592.95</v>
      </c>
      <c r="L93" s="28">
        <v>1563</v>
      </c>
      <c r="M93" s="28">
        <v>2.92957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1736.6</v>
      </c>
      <c r="D94" s="37">
        <v>1737.55</v>
      </c>
      <c r="E94" s="37">
        <v>1716.1</v>
      </c>
      <c r="F94" s="37">
        <v>1695.6</v>
      </c>
      <c r="G94" s="37">
        <v>1674.1499999999999</v>
      </c>
      <c r="H94" s="37">
        <v>1758.05</v>
      </c>
      <c r="I94" s="37">
        <v>1779.5000000000002</v>
      </c>
      <c r="J94" s="37">
        <v>1800</v>
      </c>
      <c r="K94" s="28">
        <v>1759</v>
      </c>
      <c r="L94" s="28">
        <v>1717.05</v>
      </c>
      <c r="M94" s="28">
        <v>6.7544500000000003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514.45000000000005</v>
      </c>
      <c r="D95" s="37">
        <v>514.51666666666665</v>
      </c>
      <c r="E95" s="37">
        <v>509.13333333333333</v>
      </c>
      <c r="F95" s="37">
        <v>503.81666666666666</v>
      </c>
      <c r="G95" s="37">
        <v>498.43333333333334</v>
      </c>
      <c r="H95" s="37">
        <v>519.83333333333326</v>
      </c>
      <c r="I95" s="37">
        <v>525.21666666666647</v>
      </c>
      <c r="J95" s="37">
        <v>530.5333333333333</v>
      </c>
      <c r="K95" s="28">
        <v>519.9</v>
      </c>
      <c r="L95" s="28">
        <v>509.2</v>
      </c>
      <c r="M95" s="28">
        <v>5.3534899999999999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280</v>
      </c>
      <c r="D96" s="37">
        <v>279.11666666666667</v>
      </c>
      <c r="E96" s="37">
        <v>275.28333333333336</v>
      </c>
      <c r="F96" s="37">
        <v>270.56666666666666</v>
      </c>
      <c r="G96" s="37">
        <v>266.73333333333335</v>
      </c>
      <c r="H96" s="37">
        <v>283.83333333333337</v>
      </c>
      <c r="I96" s="37">
        <v>287.66666666666663</v>
      </c>
      <c r="J96" s="37">
        <v>292.38333333333338</v>
      </c>
      <c r="K96" s="28">
        <v>282.95</v>
      </c>
      <c r="L96" s="28">
        <v>274.39999999999998</v>
      </c>
      <c r="M96" s="28">
        <v>7.58453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1089.4000000000001</v>
      </c>
      <c r="D97" s="37">
        <v>1082.9666666666665</v>
      </c>
      <c r="E97" s="37">
        <v>1071.133333333333</v>
      </c>
      <c r="F97" s="37">
        <v>1052.8666666666666</v>
      </c>
      <c r="G97" s="37">
        <v>1041.0333333333331</v>
      </c>
      <c r="H97" s="37">
        <v>1101.2333333333329</v>
      </c>
      <c r="I97" s="37">
        <v>1113.0666666666664</v>
      </c>
      <c r="J97" s="37">
        <v>1131.3333333333328</v>
      </c>
      <c r="K97" s="28">
        <v>1094.8</v>
      </c>
      <c r="L97" s="28">
        <v>1064.7</v>
      </c>
      <c r="M97" s="28">
        <v>25.733180000000001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2096.65</v>
      </c>
      <c r="D98" s="37">
        <v>2110.8833333333332</v>
      </c>
      <c r="E98" s="37">
        <v>2071.7666666666664</v>
      </c>
      <c r="F98" s="37">
        <v>2046.8833333333332</v>
      </c>
      <c r="G98" s="37">
        <v>2007.7666666666664</v>
      </c>
      <c r="H98" s="37">
        <v>2135.7666666666664</v>
      </c>
      <c r="I98" s="37">
        <v>2174.8833333333332</v>
      </c>
      <c r="J98" s="37">
        <v>2199.7666666666664</v>
      </c>
      <c r="K98" s="28">
        <v>2150</v>
      </c>
      <c r="L98" s="28">
        <v>2086</v>
      </c>
      <c r="M98" s="28">
        <v>2.4486300000000001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1354.3</v>
      </c>
      <c r="D99" s="37">
        <v>1349.85</v>
      </c>
      <c r="E99" s="37">
        <v>1339.7999999999997</v>
      </c>
      <c r="F99" s="37">
        <v>1325.2999999999997</v>
      </c>
      <c r="G99" s="37">
        <v>1315.2499999999995</v>
      </c>
      <c r="H99" s="37">
        <v>1364.35</v>
      </c>
      <c r="I99" s="37">
        <v>1374.4</v>
      </c>
      <c r="J99" s="37">
        <v>1388.9</v>
      </c>
      <c r="K99" s="28">
        <v>1359.9</v>
      </c>
      <c r="L99" s="28">
        <v>1335.35</v>
      </c>
      <c r="M99" s="28">
        <v>246.62868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559.29999999999995</v>
      </c>
      <c r="D100" s="37">
        <v>553.68333333333328</v>
      </c>
      <c r="E100" s="37">
        <v>546.61666666666656</v>
      </c>
      <c r="F100" s="37">
        <v>533.93333333333328</v>
      </c>
      <c r="G100" s="37">
        <v>526.86666666666656</v>
      </c>
      <c r="H100" s="37">
        <v>566.36666666666656</v>
      </c>
      <c r="I100" s="37">
        <v>573.43333333333339</v>
      </c>
      <c r="J100" s="37">
        <v>586.11666666666656</v>
      </c>
      <c r="K100" s="28">
        <v>560.75</v>
      </c>
      <c r="L100" s="28">
        <v>541</v>
      </c>
      <c r="M100" s="28">
        <v>32.782020000000003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1299.3499999999999</v>
      </c>
      <c r="D101" s="37">
        <v>1293.9166666666667</v>
      </c>
      <c r="E101" s="37">
        <v>1283.1333333333334</v>
      </c>
      <c r="F101" s="37">
        <v>1266.9166666666667</v>
      </c>
      <c r="G101" s="37">
        <v>1256.1333333333334</v>
      </c>
      <c r="H101" s="37">
        <v>1310.1333333333334</v>
      </c>
      <c r="I101" s="37">
        <v>1320.9166666666667</v>
      </c>
      <c r="J101" s="37">
        <v>1337.1333333333334</v>
      </c>
      <c r="K101" s="28">
        <v>1304.7</v>
      </c>
      <c r="L101" s="28">
        <v>1277.7</v>
      </c>
      <c r="M101" s="28">
        <v>7.32477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2274.85</v>
      </c>
      <c r="D102" s="37">
        <v>2283.8333333333335</v>
      </c>
      <c r="E102" s="37">
        <v>2252.666666666667</v>
      </c>
      <c r="F102" s="37">
        <v>2230.4833333333336</v>
      </c>
      <c r="G102" s="37">
        <v>2199.3166666666671</v>
      </c>
      <c r="H102" s="37">
        <v>2306.0166666666669</v>
      </c>
      <c r="I102" s="37">
        <v>2337.1833333333338</v>
      </c>
      <c r="J102" s="37">
        <v>2359.3666666666668</v>
      </c>
      <c r="K102" s="28">
        <v>2315</v>
      </c>
      <c r="L102" s="28">
        <v>2261.65</v>
      </c>
      <c r="M102" s="28">
        <v>4.2446099999999998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545</v>
      </c>
      <c r="D103" s="37">
        <v>543.5333333333333</v>
      </c>
      <c r="E103" s="37">
        <v>538.06666666666661</v>
      </c>
      <c r="F103" s="37">
        <v>531.13333333333333</v>
      </c>
      <c r="G103" s="37">
        <v>525.66666666666663</v>
      </c>
      <c r="H103" s="37">
        <v>550.46666666666658</v>
      </c>
      <c r="I103" s="37">
        <v>555.93333333333328</v>
      </c>
      <c r="J103" s="37">
        <v>562.86666666666656</v>
      </c>
      <c r="K103" s="28">
        <v>549</v>
      </c>
      <c r="L103" s="28">
        <v>536.6</v>
      </c>
      <c r="M103" s="28">
        <v>47.25779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1672.4</v>
      </c>
      <c r="D104" s="37">
        <v>1683.2166666666665</v>
      </c>
      <c r="E104" s="37">
        <v>1646.4333333333329</v>
      </c>
      <c r="F104" s="37">
        <v>1620.4666666666665</v>
      </c>
      <c r="G104" s="37">
        <v>1583.6833333333329</v>
      </c>
      <c r="H104" s="37">
        <v>1709.1833333333329</v>
      </c>
      <c r="I104" s="37">
        <v>1745.9666666666662</v>
      </c>
      <c r="J104" s="37">
        <v>1771.9333333333329</v>
      </c>
      <c r="K104" s="28">
        <v>1720</v>
      </c>
      <c r="L104" s="28">
        <v>1657.25</v>
      </c>
      <c r="M104" s="28">
        <v>5.7003500000000003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121.3</v>
      </c>
      <c r="D105" s="37">
        <v>122.61666666666667</v>
      </c>
      <c r="E105" s="37">
        <v>119.23333333333335</v>
      </c>
      <c r="F105" s="37">
        <v>117.16666666666667</v>
      </c>
      <c r="G105" s="37">
        <v>113.78333333333335</v>
      </c>
      <c r="H105" s="37">
        <v>124.68333333333335</v>
      </c>
      <c r="I105" s="37">
        <v>128.06666666666666</v>
      </c>
      <c r="J105" s="37">
        <v>130.13333333333335</v>
      </c>
      <c r="K105" s="28">
        <v>126</v>
      </c>
      <c r="L105" s="28">
        <v>120.55</v>
      </c>
      <c r="M105" s="28">
        <v>60.563749999999999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299.7</v>
      </c>
      <c r="D106" s="37">
        <v>298.48333333333329</v>
      </c>
      <c r="E106" s="37">
        <v>293.81666666666661</v>
      </c>
      <c r="F106" s="37">
        <v>287.93333333333334</v>
      </c>
      <c r="G106" s="37">
        <v>283.26666666666665</v>
      </c>
      <c r="H106" s="37">
        <v>304.36666666666656</v>
      </c>
      <c r="I106" s="37">
        <v>309.03333333333319</v>
      </c>
      <c r="J106" s="37">
        <v>314.91666666666652</v>
      </c>
      <c r="K106" s="28">
        <v>303.14999999999998</v>
      </c>
      <c r="L106" s="28">
        <v>292.60000000000002</v>
      </c>
      <c r="M106" s="28">
        <v>49.492260000000002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2164.9499999999998</v>
      </c>
      <c r="D107" s="37">
        <v>2142.1</v>
      </c>
      <c r="E107" s="37">
        <v>2115.5499999999997</v>
      </c>
      <c r="F107" s="37">
        <v>2066.1499999999996</v>
      </c>
      <c r="G107" s="37">
        <v>2039.5999999999995</v>
      </c>
      <c r="H107" s="37">
        <v>2191.5</v>
      </c>
      <c r="I107" s="37">
        <v>2218.0500000000002</v>
      </c>
      <c r="J107" s="37">
        <v>2267.4500000000003</v>
      </c>
      <c r="K107" s="28">
        <v>2168.65</v>
      </c>
      <c r="L107" s="28">
        <v>2092.6999999999998</v>
      </c>
      <c r="M107" s="28">
        <v>15.118040000000001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347.45</v>
      </c>
      <c r="D108" s="37">
        <v>346.46666666666664</v>
      </c>
      <c r="E108" s="37">
        <v>343.0333333333333</v>
      </c>
      <c r="F108" s="37">
        <v>338.61666666666667</v>
      </c>
      <c r="G108" s="37">
        <v>335.18333333333334</v>
      </c>
      <c r="H108" s="37">
        <v>350.88333333333327</v>
      </c>
      <c r="I108" s="37">
        <v>354.31666666666655</v>
      </c>
      <c r="J108" s="37">
        <v>358.73333333333323</v>
      </c>
      <c r="K108" s="28">
        <v>349.9</v>
      </c>
      <c r="L108" s="28">
        <v>342.05</v>
      </c>
      <c r="M108" s="28">
        <v>5.3445200000000002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2180.1999999999998</v>
      </c>
      <c r="D109" s="37">
        <v>2171.0333333333333</v>
      </c>
      <c r="E109" s="37">
        <v>2153.1666666666665</v>
      </c>
      <c r="F109" s="37">
        <v>2126.1333333333332</v>
      </c>
      <c r="G109" s="37">
        <v>2108.2666666666664</v>
      </c>
      <c r="H109" s="37">
        <v>2198.0666666666666</v>
      </c>
      <c r="I109" s="37">
        <v>2215.9333333333334</v>
      </c>
      <c r="J109" s="37">
        <v>2242.9666666666667</v>
      </c>
      <c r="K109" s="28">
        <v>2188.9</v>
      </c>
      <c r="L109" s="28">
        <v>2144</v>
      </c>
      <c r="M109" s="28">
        <v>54.348439999999997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755.55</v>
      </c>
      <c r="D110" s="37">
        <v>759.7833333333333</v>
      </c>
      <c r="E110" s="37">
        <v>749.56666666666661</v>
      </c>
      <c r="F110" s="37">
        <v>743.58333333333326</v>
      </c>
      <c r="G110" s="37">
        <v>733.36666666666656</v>
      </c>
      <c r="H110" s="37">
        <v>765.76666666666665</v>
      </c>
      <c r="I110" s="37">
        <v>775.98333333333335</v>
      </c>
      <c r="J110" s="37">
        <v>781.9666666666667</v>
      </c>
      <c r="K110" s="28">
        <v>770</v>
      </c>
      <c r="L110" s="28">
        <v>753.8</v>
      </c>
      <c r="M110" s="28">
        <v>159.84201999999999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1363.1</v>
      </c>
      <c r="D111" s="37">
        <v>1358.5333333333333</v>
      </c>
      <c r="E111" s="37">
        <v>1342.0666666666666</v>
      </c>
      <c r="F111" s="37">
        <v>1321.0333333333333</v>
      </c>
      <c r="G111" s="37">
        <v>1304.5666666666666</v>
      </c>
      <c r="H111" s="37">
        <v>1379.5666666666666</v>
      </c>
      <c r="I111" s="37">
        <v>1396.0333333333333</v>
      </c>
      <c r="J111" s="37">
        <v>1417.0666666666666</v>
      </c>
      <c r="K111" s="28">
        <v>1375</v>
      </c>
      <c r="L111" s="28">
        <v>1337.5</v>
      </c>
      <c r="M111" s="28">
        <v>3.9869400000000002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526.25</v>
      </c>
      <c r="D112" s="37">
        <v>521.9666666666667</v>
      </c>
      <c r="E112" s="37">
        <v>516.38333333333344</v>
      </c>
      <c r="F112" s="37">
        <v>506.51666666666677</v>
      </c>
      <c r="G112" s="37">
        <v>500.93333333333351</v>
      </c>
      <c r="H112" s="37">
        <v>531.83333333333337</v>
      </c>
      <c r="I112" s="37">
        <v>537.41666666666663</v>
      </c>
      <c r="J112" s="37">
        <v>547.2833333333333</v>
      </c>
      <c r="K112" s="28">
        <v>527.54999999999995</v>
      </c>
      <c r="L112" s="28">
        <v>512.1</v>
      </c>
      <c r="M112" s="28">
        <v>12.442640000000001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628.5</v>
      </c>
      <c r="D113" s="37">
        <v>629.5</v>
      </c>
      <c r="E113" s="37">
        <v>621</v>
      </c>
      <c r="F113" s="37">
        <v>613.5</v>
      </c>
      <c r="G113" s="37">
        <v>605</v>
      </c>
      <c r="H113" s="37">
        <v>637</v>
      </c>
      <c r="I113" s="37">
        <v>645.5</v>
      </c>
      <c r="J113" s="37">
        <v>653</v>
      </c>
      <c r="K113" s="28">
        <v>638</v>
      </c>
      <c r="L113" s="28">
        <v>622</v>
      </c>
      <c r="M113" s="28">
        <v>6.8094299999999999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40.1</v>
      </c>
      <c r="D114" s="37">
        <v>40.083333333333336</v>
      </c>
      <c r="E114" s="37">
        <v>39.716666666666669</v>
      </c>
      <c r="F114" s="37">
        <v>39.333333333333336</v>
      </c>
      <c r="G114" s="37">
        <v>38.966666666666669</v>
      </c>
      <c r="H114" s="37">
        <v>40.466666666666669</v>
      </c>
      <c r="I114" s="37">
        <v>40.833333333333329</v>
      </c>
      <c r="J114" s="37">
        <v>41.216666666666669</v>
      </c>
      <c r="K114" s="28">
        <v>40.450000000000003</v>
      </c>
      <c r="L114" s="28">
        <v>39.700000000000003</v>
      </c>
      <c r="M114" s="28">
        <v>222.75703999999999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259.55</v>
      </c>
      <c r="D115" s="37">
        <v>260.84999999999997</v>
      </c>
      <c r="E115" s="37">
        <v>256.24999999999994</v>
      </c>
      <c r="F115" s="37">
        <v>252.95</v>
      </c>
      <c r="G115" s="37">
        <v>248.34999999999997</v>
      </c>
      <c r="H115" s="37">
        <v>264.14999999999992</v>
      </c>
      <c r="I115" s="37">
        <v>268.74999999999994</v>
      </c>
      <c r="J115" s="37">
        <v>272.0499999999999</v>
      </c>
      <c r="K115" s="28">
        <v>265.45</v>
      </c>
      <c r="L115" s="28">
        <v>257.55</v>
      </c>
      <c r="M115" s="28">
        <v>245.10612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4712.2</v>
      </c>
      <c r="D116" s="37">
        <v>4765.0666666666666</v>
      </c>
      <c r="E116" s="37">
        <v>4631.1333333333332</v>
      </c>
      <c r="F116" s="37">
        <v>4550.0666666666666</v>
      </c>
      <c r="G116" s="37">
        <v>4416.1333333333332</v>
      </c>
      <c r="H116" s="37">
        <v>4846.1333333333332</v>
      </c>
      <c r="I116" s="37">
        <v>4980.0666666666657</v>
      </c>
      <c r="J116" s="37">
        <v>5061.1333333333332</v>
      </c>
      <c r="K116" s="28">
        <v>4899</v>
      </c>
      <c r="L116" s="28">
        <v>4684</v>
      </c>
      <c r="M116" s="28">
        <v>0.83840000000000003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164.75</v>
      </c>
      <c r="D117" s="37">
        <v>163.88333333333335</v>
      </c>
      <c r="E117" s="37">
        <v>162.16666666666671</v>
      </c>
      <c r="F117" s="37">
        <v>159.58333333333337</v>
      </c>
      <c r="G117" s="37">
        <v>157.86666666666673</v>
      </c>
      <c r="H117" s="37">
        <v>166.4666666666667</v>
      </c>
      <c r="I117" s="37">
        <v>168.18333333333334</v>
      </c>
      <c r="J117" s="37">
        <v>170.76666666666668</v>
      </c>
      <c r="K117" s="28">
        <v>165.6</v>
      </c>
      <c r="L117" s="28">
        <v>161.30000000000001</v>
      </c>
      <c r="M117" s="28">
        <v>14.91916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237.6</v>
      </c>
      <c r="D118" s="37">
        <v>240.30000000000004</v>
      </c>
      <c r="E118" s="37">
        <v>231.10000000000008</v>
      </c>
      <c r="F118" s="37">
        <v>224.60000000000005</v>
      </c>
      <c r="G118" s="37">
        <v>215.40000000000009</v>
      </c>
      <c r="H118" s="37">
        <v>246.80000000000007</v>
      </c>
      <c r="I118" s="37">
        <v>256.00000000000006</v>
      </c>
      <c r="J118" s="37">
        <v>262.50000000000006</v>
      </c>
      <c r="K118" s="28">
        <v>249.5</v>
      </c>
      <c r="L118" s="28">
        <v>233.8</v>
      </c>
      <c r="M118" s="28">
        <v>93.600170000000006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133.4</v>
      </c>
      <c r="D119" s="37">
        <v>132.78333333333333</v>
      </c>
      <c r="E119" s="37">
        <v>131.26666666666665</v>
      </c>
      <c r="F119" s="37">
        <v>129.13333333333333</v>
      </c>
      <c r="G119" s="37">
        <v>127.61666666666665</v>
      </c>
      <c r="H119" s="37">
        <v>134.91666666666666</v>
      </c>
      <c r="I119" s="37">
        <v>136.43333333333337</v>
      </c>
      <c r="J119" s="37">
        <v>138.56666666666666</v>
      </c>
      <c r="K119" s="28">
        <v>134.30000000000001</v>
      </c>
      <c r="L119" s="28">
        <v>130.65</v>
      </c>
      <c r="M119" s="28">
        <v>191.26711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747.6</v>
      </c>
      <c r="D120" s="37">
        <v>750.65</v>
      </c>
      <c r="E120" s="37">
        <v>739.8</v>
      </c>
      <c r="F120" s="37">
        <v>732</v>
      </c>
      <c r="G120" s="37">
        <v>721.15</v>
      </c>
      <c r="H120" s="37">
        <v>758.44999999999993</v>
      </c>
      <c r="I120" s="37">
        <v>769.30000000000007</v>
      </c>
      <c r="J120" s="37">
        <v>777.09999999999991</v>
      </c>
      <c r="K120" s="28">
        <v>761.5</v>
      </c>
      <c r="L120" s="28">
        <v>742.85</v>
      </c>
      <c r="M120" s="28">
        <v>21.493200000000002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</v>
      </c>
      <c r="D121" s="37">
        <v>22.05</v>
      </c>
      <c r="E121" s="37">
        <v>21.900000000000002</v>
      </c>
      <c r="F121" s="37">
        <v>21.8</v>
      </c>
      <c r="G121" s="37">
        <v>21.650000000000002</v>
      </c>
      <c r="H121" s="37">
        <v>22.150000000000002</v>
      </c>
      <c r="I121" s="37">
        <v>22.3</v>
      </c>
      <c r="J121" s="37">
        <v>22.400000000000002</v>
      </c>
      <c r="K121" s="28">
        <v>22.2</v>
      </c>
      <c r="L121" s="28">
        <v>21.95</v>
      </c>
      <c r="M121" s="28">
        <v>46.107759999999999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375.5</v>
      </c>
      <c r="D122" s="37">
        <v>378.36666666666662</v>
      </c>
      <c r="E122" s="37">
        <v>370.13333333333321</v>
      </c>
      <c r="F122" s="37">
        <v>364.76666666666659</v>
      </c>
      <c r="G122" s="37">
        <v>356.53333333333319</v>
      </c>
      <c r="H122" s="37">
        <v>383.73333333333323</v>
      </c>
      <c r="I122" s="37">
        <v>391.9666666666667</v>
      </c>
      <c r="J122" s="37">
        <v>397.33333333333326</v>
      </c>
      <c r="K122" s="28">
        <v>386.6</v>
      </c>
      <c r="L122" s="28">
        <v>373</v>
      </c>
      <c r="M122" s="28">
        <v>26.423970000000001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216.95</v>
      </c>
      <c r="D123" s="37">
        <v>215.73333333333335</v>
      </c>
      <c r="E123" s="37">
        <v>213.9666666666667</v>
      </c>
      <c r="F123" s="37">
        <v>210.98333333333335</v>
      </c>
      <c r="G123" s="37">
        <v>209.2166666666667</v>
      </c>
      <c r="H123" s="37">
        <v>218.7166666666667</v>
      </c>
      <c r="I123" s="37">
        <v>220.48333333333335</v>
      </c>
      <c r="J123" s="37">
        <v>223.4666666666667</v>
      </c>
      <c r="K123" s="28">
        <v>217.5</v>
      </c>
      <c r="L123" s="28">
        <v>212.75</v>
      </c>
      <c r="M123" s="28">
        <v>18.471990000000002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972.55</v>
      </c>
      <c r="D124" s="37">
        <v>969.26666666666677</v>
      </c>
      <c r="E124" s="37">
        <v>955.78333333333353</v>
      </c>
      <c r="F124" s="37">
        <v>939.01666666666677</v>
      </c>
      <c r="G124" s="37">
        <v>925.53333333333353</v>
      </c>
      <c r="H124" s="37">
        <v>986.03333333333353</v>
      </c>
      <c r="I124" s="37">
        <v>999.51666666666688</v>
      </c>
      <c r="J124" s="37">
        <v>1016.2833333333335</v>
      </c>
      <c r="K124" s="28">
        <v>982.75</v>
      </c>
      <c r="L124" s="28">
        <v>952.5</v>
      </c>
      <c r="M124" s="28">
        <v>24.215430000000001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4643.05</v>
      </c>
      <c r="D125" s="37">
        <v>4649.8166666666666</v>
      </c>
      <c r="E125" s="37">
        <v>4590.6333333333332</v>
      </c>
      <c r="F125" s="37">
        <v>4538.2166666666662</v>
      </c>
      <c r="G125" s="37">
        <v>4479.0333333333328</v>
      </c>
      <c r="H125" s="37">
        <v>4702.2333333333336</v>
      </c>
      <c r="I125" s="37">
        <v>4761.4166666666661</v>
      </c>
      <c r="J125" s="37">
        <v>4813.8333333333339</v>
      </c>
      <c r="K125" s="28">
        <v>4709</v>
      </c>
      <c r="L125" s="28">
        <v>4597.3999999999996</v>
      </c>
      <c r="M125" s="28">
        <v>1.7047300000000001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1587.7</v>
      </c>
      <c r="D126" s="37">
        <v>1582.3333333333333</v>
      </c>
      <c r="E126" s="37">
        <v>1568.3666666666666</v>
      </c>
      <c r="F126" s="37">
        <v>1549.0333333333333</v>
      </c>
      <c r="G126" s="37">
        <v>1535.0666666666666</v>
      </c>
      <c r="H126" s="37">
        <v>1601.6666666666665</v>
      </c>
      <c r="I126" s="37">
        <v>1615.6333333333332</v>
      </c>
      <c r="J126" s="37">
        <v>1634.9666666666665</v>
      </c>
      <c r="K126" s="28">
        <v>1596.3</v>
      </c>
      <c r="L126" s="28">
        <v>1563</v>
      </c>
      <c r="M126" s="28">
        <v>106.78747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1896.35</v>
      </c>
      <c r="D127" s="37">
        <v>1890.0166666666667</v>
      </c>
      <c r="E127" s="37">
        <v>1873.5333333333333</v>
      </c>
      <c r="F127" s="37">
        <v>1850.7166666666667</v>
      </c>
      <c r="G127" s="37">
        <v>1834.2333333333333</v>
      </c>
      <c r="H127" s="37">
        <v>1912.8333333333333</v>
      </c>
      <c r="I127" s="37">
        <v>1929.3166666666664</v>
      </c>
      <c r="J127" s="37">
        <v>1952.1333333333332</v>
      </c>
      <c r="K127" s="28">
        <v>1906.5</v>
      </c>
      <c r="L127" s="28">
        <v>1867.2</v>
      </c>
      <c r="M127" s="28">
        <v>4.4544899999999998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1026.1500000000001</v>
      </c>
      <c r="D128" s="37">
        <v>1029.2166666666667</v>
      </c>
      <c r="E128" s="37">
        <v>1004.9333333333334</v>
      </c>
      <c r="F128" s="37">
        <v>983.7166666666667</v>
      </c>
      <c r="G128" s="37">
        <v>959.43333333333339</v>
      </c>
      <c r="H128" s="37">
        <v>1050.4333333333334</v>
      </c>
      <c r="I128" s="37">
        <v>1074.7166666666667</v>
      </c>
      <c r="J128" s="37">
        <v>1095.9333333333334</v>
      </c>
      <c r="K128" s="28">
        <v>1053.5</v>
      </c>
      <c r="L128" s="28">
        <v>1008</v>
      </c>
      <c r="M128" s="28">
        <v>3.8285800000000001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334.95</v>
      </c>
      <c r="D129" s="37">
        <v>334.85</v>
      </c>
      <c r="E129" s="37">
        <v>327.70000000000005</v>
      </c>
      <c r="F129" s="37">
        <v>320.45000000000005</v>
      </c>
      <c r="G129" s="37">
        <v>313.30000000000007</v>
      </c>
      <c r="H129" s="37">
        <v>342.1</v>
      </c>
      <c r="I129" s="37">
        <v>349.25</v>
      </c>
      <c r="J129" s="37">
        <v>356.5</v>
      </c>
      <c r="K129" s="28">
        <v>342</v>
      </c>
      <c r="L129" s="28">
        <v>327.60000000000002</v>
      </c>
      <c r="M129" s="28">
        <v>3.0988199999999999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738.85</v>
      </c>
      <c r="D130" s="37">
        <v>743.11666666666667</v>
      </c>
      <c r="E130" s="37">
        <v>728.23333333333335</v>
      </c>
      <c r="F130" s="37">
        <v>717.61666666666667</v>
      </c>
      <c r="G130" s="37">
        <v>702.73333333333335</v>
      </c>
      <c r="H130" s="37">
        <v>753.73333333333335</v>
      </c>
      <c r="I130" s="37">
        <v>768.61666666666679</v>
      </c>
      <c r="J130" s="37">
        <v>779.23333333333335</v>
      </c>
      <c r="K130" s="28">
        <v>758</v>
      </c>
      <c r="L130" s="28">
        <v>732.5</v>
      </c>
      <c r="M130" s="28">
        <v>46.799469999999999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556.95000000000005</v>
      </c>
      <c r="D131" s="37">
        <v>556.65</v>
      </c>
      <c r="E131" s="37">
        <v>550.04999999999995</v>
      </c>
      <c r="F131" s="37">
        <v>543.15</v>
      </c>
      <c r="G131" s="37">
        <v>536.54999999999995</v>
      </c>
      <c r="H131" s="37">
        <v>563.54999999999995</v>
      </c>
      <c r="I131" s="37">
        <v>570.15000000000009</v>
      </c>
      <c r="J131" s="37">
        <v>577.04999999999995</v>
      </c>
      <c r="K131" s="28">
        <v>563.25</v>
      </c>
      <c r="L131" s="28">
        <v>549.75</v>
      </c>
      <c r="M131" s="28">
        <v>47.826549999999997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551.70000000000005</v>
      </c>
      <c r="D132" s="37">
        <v>549.05000000000007</v>
      </c>
      <c r="E132" s="37">
        <v>541.30000000000018</v>
      </c>
      <c r="F132" s="37">
        <v>530.90000000000009</v>
      </c>
      <c r="G132" s="37">
        <v>523.1500000000002</v>
      </c>
      <c r="H132" s="37">
        <v>559.45000000000016</v>
      </c>
      <c r="I132" s="37">
        <v>567.19999999999993</v>
      </c>
      <c r="J132" s="37">
        <v>577.60000000000014</v>
      </c>
      <c r="K132" s="28">
        <v>556.79999999999995</v>
      </c>
      <c r="L132" s="28">
        <v>538.65</v>
      </c>
      <c r="M132" s="28">
        <v>32.358780000000003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1721.3</v>
      </c>
      <c r="D133" s="37">
        <v>1710.5666666666668</v>
      </c>
      <c r="E133" s="37">
        <v>1694.1333333333337</v>
      </c>
      <c r="F133" s="37">
        <v>1666.9666666666669</v>
      </c>
      <c r="G133" s="37">
        <v>1650.5333333333338</v>
      </c>
      <c r="H133" s="37">
        <v>1737.7333333333336</v>
      </c>
      <c r="I133" s="37">
        <v>1754.1666666666665</v>
      </c>
      <c r="J133" s="37">
        <v>1781.3333333333335</v>
      </c>
      <c r="K133" s="28">
        <v>1727</v>
      </c>
      <c r="L133" s="28">
        <v>1683.4</v>
      </c>
      <c r="M133" s="28">
        <v>32.015450000000001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80.95</v>
      </c>
      <c r="D134" s="37">
        <v>81.016666666666666</v>
      </c>
      <c r="E134" s="37">
        <v>80.033333333333331</v>
      </c>
      <c r="F134" s="37">
        <v>79.11666666666666</v>
      </c>
      <c r="G134" s="37">
        <v>78.133333333333326</v>
      </c>
      <c r="H134" s="37">
        <v>81.933333333333337</v>
      </c>
      <c r="I134" s="37">
        <v>82.916666666666657</v>
      </c>
      <c r="J134" s="37">
        <v>83.833333333333343</v>
      </c>
      <c r="K134" s="28">
        <v>82</v>
      </c>
      <c r="L134" s="28">
        <v>80.099999999999994</v>
      </c>
      <c r="M134" s="28">
        <v>42.859110000000001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4180.8</v>
      </c>
      <c r="D135" s="37">
        <v>4194.9333333333334</v>
      </c>
      <c r="E135" s="37">
        <v>4098.916666666667</v>
      </c>
      <c r="F135" s="37">
        <v>4017.0333333333338</v>
      </c>
      <c r="G135" s="37">
        <v>3921.0166666666673</v>
      </c>
      <c r="H135" s="37">
        <v>4276.8166666666666</v>
      </c>
      <c r="I135" s="37">
        <v>4372.833333333333</v>
      </c>
      <c r="J135" s="37">
        <v>4454.7166666666662</v>
      </c>
      <c r="K135" s="28">
        <v>4290.95</v>
      </c>
      <c r="L135" s="28">
        <v>4113.05</v>
      </c>
      <c r="M135" s="28">
        <v>4.5765200000000004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376.1</v>
      </c>
      <c r="D136" s="37">
        <v>377.11666666666662</v>
      </c>
      <c r="E136" s="37">
        <v>371.78333333333325</v>
      </c>
      <c r="F136" s="37">
        <v>367.46666666666664</v>
      </c>
      <c r="G136" s="37">
        <v>362.13333333333327</v>
      </c>
      <c r="H136" s="37">
        <v>381.43333333333322</v>
      </c>
      <c r="I136" s="37">
        <v>386.76666666666659</v>
      </c>
      <c r="J136" s="37">
        <v>391.0833333333332</v>
      </c>
      <c r="K136" s="28">
        <v>382.45</v>
      </c>
      <c r="L136" s="28">
        <v>372.8</v>
      </c>
      <c r="M136" s="28">
        <v>31.335170000000002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5170.3</v>
      </c>
      <c r="D137" s="37">
        <v>5243.416666666667</v>
      </c>
      <c r="E137" s="37">
        <v>5026.8833333333341</v>
      </c>
      <c r="F137" s="37">
        <v>4883.4666666666672</v>
      </c>
      <c r="G137" s="37">
        <v>4666.9333333333343</v>
      </c>
      <c r="H137" s="37">
        <v>5386.8333333333339</v>
      </c>
      <c r="I137" s="37">
        <v>5603.3666666666668</v>
      </c>
      <c r="J137" s="37">
        <v>5746.7833333333338</v>
      </c>
      <c r="K137" s="28">
        <v>5459.95</v>
      </c>
      <c r="L137" s="28">
        <v>5100</v>
      </c>
      <c r="M137" s="28">
        <v>16.810390000000002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1691.6</v>
      </c>
      <c r="D138" s="37">
        <v>1691.7833333333335</v>
      </c>
      <c r="E138" s="37">
        <v>1671.166666666667</v>
      </c>
      <c r="F138" s="37">
        <v>1650.7333333333333</v>
      </c>
      <c r="G138" s="37">
        <v>1630.1166666666668</v>
      </c>
      <c r="H138" s="37">
        <v>1712.2166666666672</v>
      </c>
      <c r="I138" s="37">
        <v>1732.8333333333335</v>
      </c>
      <c r="J138" s="37">
        <v>1753.2666666666673</v>
      </c>
      <c r="K138" s="28">
        <v>1712.4</v>
      </c>
      <c r="L138" s="28">
        <v>1671.35</v>
      </c>
      <c r="M138" s="28">
        <v>38.326169999999998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606.1</v>
      </c>
      <c r="D139" s="37">
        <v>604.19999999999993</v>
      </c>
      <c r="E139" s="37">
        <v>596.49999999999989</v>
      </c>
      <c r="F139" s="37">
        <v>586.9</v>
      </c>
      <c r="G139" s="37">
        <v>579.19999999999993</v>
      </c>
      <c r="H139" s="37">
        <v>613.79999999999984</v>
      </c>
      <c r="I139" s="37">
        <v>621.49999999999989</v>
      </c>
      <c r="J139" s="37">
        <v>631.0999999999998</v>
      </c>
      <c r="K139" s="28">
        <v>611.9</v>
      </c>
      <c r="L139" s="28">
        <v>594.6</v>
      </c>
      <c r="M139" s="28">
        <v>14.429740000000001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777.2</v>
      </c>
      <c r="D140" s="37">
        <v>781.56666666666661</v>
      </c>
      <c r="E140" s="37">
        <v>765.63333333333321</v>
      </c>
      <c r="F140" s="37">
        <v>754.06666666666661</v>
      </c>
      <c r="G140" s="37">
        <v>738.13333333333321</v>
      </c>
      <c r="H140" s="37">
        <v>793.13333333333321</v>
      </c>
      <c r="I140" s="37">
        <v>809.06666666666661</v>
      </c>
      <c r="J140" s="37">
        <v>820.63333333333321</v>
      </c>
      <c r="K140" s="28">
        <v>797.5</v>
      </c>
      <c r="L140" s="28">
        <v>770</v>
      </c>
      <c r="M140" s="28">
        <v>16.13702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67670.399999999994</v>
      </c>
      <c r="D141" s="37">
        <v>67508.083333333328</v>
      </c>
      <c r="E141" s="37">
        <v>66663.916666666657</v>
      </c>
      <c r="F141" s="37">
        <v>65657.433333333334</v>
      </c>
      <c r="G141" s="37">
        <v>64813.266666666663</v>
      </c>
      <c r="H141" s="37">
        <v>68514.566666666651</v>
      </c>
      <c r="I141" s="37">
        <v>69358.733333333308</v>
      </c>
      <c r="J141" s="37">
        <v>70365.216666666645</v>
      </c>
      <c r="K141" s="28">
        <v>68352.25</v>
      </c>
      <c r="L141" s="28">
        <v>66501.600000000006</v>
      </c>
      <c r="M141" s="28">
        <v>9.7210000000000005E-2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811.5</v>
      </c>
      <c r="D142" s="37">
        <v>810.86666666666667</v>
      </c>
      <c r="E142" s="37">
        <v>799.73333333333335</v>
      </c>
      <c r="F142" s="37">
        <v>787.9666666666667</v>
      </c>
      <c r="G142" s="37">
        <v>776.83333333333337</v>
      </c>
      <c r="H142" s="37">
        <v>822.63333333333333</v>
      </c>
      <c r="I142" s="37">
        <v>833.76666666666677</v>
      </c>
      <c r="J142" s="37">
        <v>845.5333333333333</v>
      </c>
      <c r="K142" s="28">
        <v>822</v>
      </c>
      <c r="L142" s="28">
        <v>799.1</v>
      </c>
      <c r="M142" s="28">
        <v>2.4622199999999999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176.15</v>
      </c>
      <c r="D143" s="37">
        <v>177.58333333333334</v>
      </c>
      <c r="E143" s="37">
        <v>174.2166666666667</v>
      </c>
      <c r="F143" s="37">
        <v>172.28333333333336</v>
      </c>
      <c r="G143" s="37">
        <v>168.91666666666671</v>
      </c>
      <c r="H143" s="37">
        <v>179.51666666666668</v>
      </c>
      <c r="I143" s="37">
        <v>182.8833333333333</v>
      </c>
      <c r="J143" s="37">
        <v>184.81666666666666</v>
      </c>
      <c r="K143" s="28">
        <v>180.95</v>
      </c>
      <c r="L143" s="28">
        <v>175.65</v>
      </c>
      <c r="M143" s="28">
        <v>22.575500000000002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881.25</v>
      </c>
      <c r="D144" s="37">
        <v>881.53333333333342</v>
      </c>
      <c r="E144" s="37">
        <v>873.16666666666686</v>
      </c>
      <c r="F144" s="37">
        <v>865.08333333333348</v>
      </c>
      <c r="G144" s="37">
        <v>856.71666666666692</v>
      </c>
      <c r="H144" s="37">
        <v>889.61666666666679</v>
      </c>
      <c r="I144" s="37">
        <v>897.98333333333335</v>
      </c>
      <c r="J144" s="37">
        <v>906.06666666666672</v>
      </c>
      <c r="K144" s="28">
        <v>889.9</v>
      </c>
      <c r="L144" s="28">
        <v>873.45</v>
      </c>
      <c r="M144" s="28">
        <v>22.087910000000001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115.3</v>
      </c>
      <c r="D145" s="37">
        <v>116.16666666666667</v>
      </c>
      <c r="E145" s="37">
        <v>113.43333333333334</v>
      </c>
      <c r="F145" s="37">
        <v>111.56666666666666</v>
      </c>
      <c r="G145" s="37">
        <v>108.83333333333333</v>
      </c>
      <c r="H145" s="37">
        <v>118.03333333333335</v>
      </c>
      <c r="I145" s="37">
        <v>120.76666666666667</v>
      </c>
      <c r="J145" s="37">
        <v>122.63333333333335</v>
      </c>
      <c r="K145" s="28">
        <v>118.9</v>
      </c>
      <c r="L145" s="28">
        <v>114.3</v>
      </c>
      <c r="M145" s="28">
        <v>60.16189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510.65</v>
      </c>
      <c r="D146" s="37">
        <v>509</v>
      </c>
      <c r="E146" s="37">
        <v>503.65</v>
      </c>
      <c r="F146" s="37">
        <v>496.65</v>
      </c>
      <c r="G146" s="37">
        <v>491.29999999999995</v>
      </c>
      <c r="H146" s="37">
        <v>516</v>
      </c>
      <c r="I146" s="37">
        <v>521.35</v>
      </c>
      <c r="J146" s="37">
        <v>528.35</v>
      </c>
      <c r="K146" s="28">
        <v>514.35</v>
      </c>
      <c r="L146" s="28">
        <v>502</v>
      </c>
      <c r="M146" s="28">
        <v>15.996729999999999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7666.7</v>
      </c>
      <c r="D147" s="37">
        <v>7612.7666666666673</v>
      </c>
      <c r="E147" s="37">
        <v>7526.5333333333347</v>
      </c>
      <c r="F147" s="37">
        <v>7386.3666666666677</v>
      </c>
      <c r="G147" s="37">
        <v>7300.133333333335</v>
      </c>
      <c r="H147" s="37">
        <v>7752.9333333333343</v>
      </c>
      <c r="I147" s="37">
        <v>7839.1666666666661</v>
      </c>
      <c r="J147" s="37">
        <v>7979.3333333333339</v>
      </c>
      <c r="K147" s="28">
        <v>7699</v>
      </c>
      <c r="L147" s="28">
        <v>7472.6</v>
      </c>
      <c r="M147" s="28">
        <v>5.4262199999999998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740.2</v>
      </c>
      <c r="D148" s="37">
        <v>740.95000000000016</v>
      </c>
      <c r="E148" s="37">
        <v>732.95000000000027</v>
      </c>
      <c r="F148" s="37">
        <v>725.70000000000016</v>
      </c>
      <c r="G148" s="37">
        <v>717.70000000000027</v>
      </c>
      <c r="H148" s="37">
        <v>748.20000000000027</v>
      </c>
      <c r="I148" s="37">
        <v>756.2</v>
      </c>
      <c r="J148" s="37">
        <v>763.45000000000027</v>
      </c>
      <c r="K148" s="28">
        <v>748.95</v>
      </c>
      <c r="L148" s="28">
        <v>733.7</v>
      </c>
      <c r="M148" s="28">
        <v>4.55199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3668.35</v>
      </c>
      <c r="D149" s="37">
        <v>3659.5833333333335</v>
      </c>
      <c r="E149" s="37">
        <v>3599.166666666667</v>
      </c>
      <c r="F149" s="37">
        <v>3529.9833333333336</v>
      </c>
      <c r="G149" s="37">
        <v>3469.5666666666671</v>
      </c>
      <c r="H149" s="37">
        <v>3728.7666666666669</v>
      </c>
      <c r="I149" s="37">
        <v>3789.1833333333338</v>
      </c>
      <c r="J149" s="37">
        <v>3858.3666666666668</v>
      </c>
      <c r="K149" s="28">
        <v>3720</v>
      </c>
      <c r="L149" s="28">
        <v>3590.4</v>
      </c>
      <c r="M149" s="28">
        <v>16.64742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2886.05</v>
      </c>
      <c r="D150" s="37">
        <v>2891.0666666666671</v>
      </c>
      <c r="E150" s="37">
        <v>2822.983333333334</v>
      </c>
      <c r="F150" s="37">
        <v>2759.916666666667</v>
      </c>
      <c r="G150" s="37">
        <v>2691.8333333333339</v>
      </c>
      <c r="H150" s="37">
        <v>2954.1333333333341</v>
      </c>
      <c r="I150" s="37">
        <v>3022.2166666666672</v>
      </c>
      <c r="J150" s="37">
        <v>3085.2833333333342</v>
      </c>
      <c r="K150" s="28">
        <v>2959.15</v>
      </c>
      <c r="L150" s="28">
        <v>2828</v>
      </c>
      <c r="M150" s="28">
        <v>5.3524000000000003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1316.15</v>
      </c>
      <c r="D151" s="37">
        <v>1312.3500000000001</v>
      </c>
      <c r="E151" s="37">
        <v>1304.3500000000004</v>
      </c>
      <c r="F151" s="37">
        <v>1292.5500000000002</v>
      </c>
      <c r="G151" s="37">
        <v>1284.5500000000004</v>
      </c>
      <c r="H151" s="37">
        <v>1324.1500000000003</v>
      </c>
      <c r="I151" s="37">
        <v>1332.1499999999999</v>
      </c>
      <c r="J151" s="37">
        <v>1343.9500000000003</v>
      </c>
      <c r="K151" s="28">
        <v>1320.35</v>
      </c>
      <c r="L151" s="28">
        <v>1300.55</v>
      </c>
      <c r="M151" s="28">
        <v>4.2057099999999998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777.95</v>
      </c>
      <c r="D152" s="37">
        <v>784.18333333333339</v>
      </c>
      <c r="E152" s="37">
        <v>769.36666666666679</v>
      </c>
      <c r="F152" s="37">
        <v>760.78333333333342</v>
      </c>
      <c r="G152" s="37">
        <v>745.96666666666681</v>
      </c>
      <c r="H152" s="37">
        <v>792.76666666666677</v>
      </c>
      <c r="I152" s="37">
        <v>807.58333333333337</v>
      </c>
      <c r="J152" s="37">
        <v>816.16666666666674</v>
      </c>
      <c r="K152" s="28">
        <v>799</v>
      </c>
      <c r="L152" s="28">
        <v>775.6</v>
      </c>
      <c r="M152" s="28">
        <v>1.5483499999999999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170</v>
      </c>
      <c r="D153" s="37">
        <v>169.96666666666667</v>
      </c>
      <c r="E153" s="37">
        <v>168.33333333333334</v>
      </c>
      <c r="F153" s="37">
        <v>166.66666666666669</v>
      </c>
      <c r="G153" s="37">
        <v>165.03333333333336</v>
      </c>
      <c r="H153" s="37">
        <v>171.63333333333333</v>
      </c>
      <c r="I153" s="37">
        <v>173.26666666666665</v>
      </c>
      <c r="J153" s="37">
        <v>174.93333333333331</v>
      </c>
      <c r="K153" s="28">
        <v>171.6</v>
      </c>
      <c r="L153" s="28">
        <v>168.3</v>
      </c>
      <c r="M153" s="28">
        <v>96.64161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160.5</v>
      </c>
      <c r="D154" s="37">
        <v>160.9</v>
      </c>
      <c r="E154" s="37">
        <v>158.60000000000002</v>
      </c>
      <c r="F154" s="37">
        <v>156.70000000000002</v>
      </c>
      <c r="G154" s="37">
        <v>154.40000000000003</v>
      </c>
      <c r="H154" s="37">
        <v>162.80000000000001</v>
      </c>
      <c r="I154" s="37">
        <v>165.10000000000002</v>
      </c>
      <c r="J154" s="37">
        <v>167</v>
      </c>
      <c r="K154" s="28">
        <v>163.19999999999999</v>
      </c>
      <c r="L154" s="28">
        <v>159</v>
      </c>
      <c r="M154" s="28">
        <v>200.47692000000001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119.25</v>
      </c>
      <c r="D155" s="37">
        <v>119.55</v>
      </c>
      <c r="E155" s="37">
        <v>118</v>
      </c>
      <c r="F155" s="37">
        <v>116.75</v>
      </c>
      <c r="G155" s="37">
        <v>115.2</v>
      </c>
      <c r="H155" s="37">
        <v>120.8</v>
      </c>
      <c r="I155" s="37">
        <v>122.34999999999998</v>
      </c>
      <c r="J155" s="37">
        <v>123.6</v>
      </c>
      <c r="K155" s="28">
        <v>121.1</v>
      </c>
      <c r="L155" s="28">
        <v>118.3</v>
      </c>
      <c r="M155" s="28">
        <v>184.52028000000001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3899.4</v>
      </c>
      <c r="D156" s="37">
        <v>3921.7666666666664</v>
      </c>
      <c r="E156" s="37">
        <v>3834.0333333333328</v>
      </c>
      <c r="F156" s="37">
        <v>3768.6666666666665</v>
      </c>
      <c r="G156" s="37">
        <v>3680.9333333333329</v>
      </c>
      <c r="H156" s="37">
        <v>3987.1333333333328</v>
      </c>
      <c r="I156" s="37">
        <v>4074.8666666666663</v>
      </c>
      <c r="J156" s="37">
        <v>4140.2333333333327</v>
      </c>
      <c r="K156" s="28">
        <v>4009.5</v>
      </c>
      <c r="L156" s="28">
        <v>3856.4</v>
      </c>
      <c r="M156" s="28">
        <v>0.99363000000000001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18305.2</v>
      </c>
      <c r="D157" s="37">
        <v>18238.033333333336</v>
      </c>
      <c r="E157" s="37">
        <v>18057.116666666672</v>
      </c>
      <c r="F157" s="37">
        <v>17809.033333333336</v>
      </c>
      <c r="G157" s="37">
        <v>17628.116666666672</v>
      </c>
      <c r="H157" s="37">
        <v>18486.116666666672</v>
      </c>
      <c r="I157" s="37">
        <v>18667.033333333336</v>
      </c>
      <c r="J157" s="37">
        <v>18915.116666666672</v>
      </c>
      <c r="K157" s="28">
        <v>18418.95</v>
      </c>
      <c r="L157" s="28">
        <v>17989.95</v>
      </c>
      <c r="M157" s="28">
        <v>0.88177000000000005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324.60000000000002</v>
      </c>
      <c r="D158" s="37">
        <v>326.06666666666666</v>
      </c>
      <c r="E158" s="37">
        <v>319.73333333333335</v>
      </c>
      <c r="F158" s="37">
        <v>314.86666666666667</v>
      </c>
      <c r="G158" s="37">
        <v>308.53333333333336</v>
      </c>
      <c r="H158" s="37">
        <v>330.93333333333334</v>
      </c>
      <c r="I158" s="37">
        <v>337.26666666666671</v>
      </c>
      <c r="J158" s="37">
        <v>342.13333333333333</v>
      </c>
      <c r="K158" s="28">
        <v>332.4</v>
      </c>
      <c r="L158" s="28">
        <v>321.2</v>
      </c>
      <c r="M158" s="28">
        <v>3.4776899999999999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964.1</v>
      </c>
      <c r="D159" s="37">
        <v>969.63333333333333</v>
      </c>
      <c r="E159" s="37">
        <v>952.4666666666667</v>
      </c>
      <c r="F159" s="37">
        <v>940.83333333333337</v>
      </c>
      <c r="G159" s="37">
        <v>923.66666666666674</v>
      </c>
      <c r="H159" s="37">
        <v>981.26666666666665</v>
      </c>
      <c r="I159" s="37">
        <v>998.43333333333339</v>
      </c>
      <c r="J159" s="37">
        <v>1010.0666666666666</v>
      </c>
      <c r="K159" s="28">
        <v>986.8</v>
      </c>
      <c r="L159" s="28">
        <v>958</v>
      </c>
      <c r="M159" s="28">
        <v>4.0769000000000002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175.5</v>
      </c>
      <c r="D160" s="37">
        <v>175.88333333333335</v>
      </c>
      <c r="E160" s="37">
        <v>174.41666666666671</v>
      </c>
      <c r="F160" s="37">
        <v>173.33333333333337</v>
      </c>
      <c r="G160" s="37">
        <v>171.86666666666673</v>
      </c>
      <c r="H160" s="37">
        <v>176.9666666666667</v>
      </c>
      <c r="I160" s="37">
        <v>178.43333333333334</v>
      </c>
      <c r="J160" s="37">
        <v>179.51666666666668</v>
      </c>
      <c r="K160" s="28">
        <v>177.35</v>
      </c>
      <c r="L160" s="28">
        <v>174.8</v>
      </c>
      <c r="M160" s="28">
        <v>100.76403000000001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241.7</v>
      </c>
      <c r="D161" s="37">
        <v>243.44999999999996</v>
      </c>
      <c r="E161" s="37">
        <v>238.04999999999993</v>
      </c>
      <c r="F161" s="37">
        <v>234.39999999999998</v>
      </c>
      <c r="G161" s="37">
        <v>228.99999999999994</v>
      </c>
      <c r="H161" s="37">
        <v>247.09999999999991</v>
      </c>
      <c r="I161" s="37">
        <v>252.49999999999994</v>
      </c>
      <c r="J161" s="37">
        <v>256.14999999999986</v>
      </c>
      <c r="K161" s="28">
        <v>248.85</v>
      </c>
      <c r="L161" s="28">
        <v>239.8</v>
      </c>
      <c r="M161" s="28">
        <v>27.544229999999999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2874</v>
      </c>
      <c r="D162" s="37">
        <v>2884.9</v>
      </c>
      <c r="E162" s="37">
        <v>2849.8</v>
      </c>
      <c r="F162" s="37">
        <v>2825.6</v>
      </c>
      <c r="G162" s="37">
        <v>2790.5</v>
      </c>
      <c r="H162" s="37">
        <v>2909.1000000000004</v>
      </c>
      <c r="I162" s="37">
        <v>2944.2</v>
      </c>
      <c r="J162" s="37">
        <v>2968.4000000000005</v>
      </c>
      <c r="K162" s="28">
        <v>2920</v>
      </c>
      <c r="L162" s="28">
        <v>2860.7</v>
      </c>
      <c r="M162" s="28">
        <v>1.53701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45121.85</v>
      </c>
      <c r="D163" s="37">
        <v>45320.85</v>
      </c>
      <c r="E163" s="37">
        <v>44810.799999999996</v>
      </c>
      <c r="F163" s="37">
        <v>44499.75</v>
      </c>
      <c r="G163" s="37">
        <v>43989.7</v>
      </c>
      <c r="H163" s="37">
        <v>45631.899999999994</v>
      </c>
      <c r="I163" s="37">
        <v>46141.95</v>
      </c>
      <c r="J163" s="37">
        <v>46452.999999999993</v>
      </c>
      <c r="K163" s="28">
        <v>45830.9</v>
      </c>
      <c r="L163" s="28">
        <v>45009.8</v>
      </c>
      <c r="M163" s="28">
        <v>0.10866000000000001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206.75</v>
      </c>
      <c r="D164" s="37">
        <v>205.26666666666665</v>
      </c>
      <c r="E164" s="37">
        <v>203.5333333333333</v>
      </c>
      <c r="F164" s="37">
        <v>200.31666666666666</v>
      </c>
      <c r="G164" s="37">
        <v>198.58333333333331</v>
      </c>
      <c r="H164" s="37">
        <v>208.48333333333329</v>
      </c>
      <c r="I164" s="37">
        <v>210.21666666666664</v>
      </c>
      <c r="J164" s="37">
        <v>213.43333333333328</v>
      </c>
      <c r="K164" s="28">
        <v>207</v>
      </c>
      <c r="L164" s="28">
        <v>202.05</v>
      </c>
      <c r="M164" s="28">
        <v>69.390479999999997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4460.75</v>
      </c>
      <c r="D165" s="37">
        <v>4465.583333333333</v>
      </c>
      <c r="E165" s="37">
        <v>4436.1666666666661</v>
      </c>
      <c r="F165" s="37">
        <v>4411.583333333333</v>
      </c>
      <c r="G165" s="37">
        <v>4382.1666666666661</v>
      </c>
      <c r="H165" s="37">
        <v>4490.1666666666661</v>
      </c>
      <c r="I165" s="37">
        <v>4519.5833333333321</v>
      </c>
      <c r="J165" s="37">
        <v>4544.1666666666661</v>
      </c>
      <c r="K165" s="28">
        <v>4495</v>
      </c>
      <c r="L165" s="28">
        <v>4441</v>
      </c>
      <c r="M165" s="28">
        <v>0.13650999999999999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2368.9</v>
      </c>
      <c r="D166" s="37">
        <v>2355.4</v>
      </c>
      <c r="E166" s="37">
        <v>2328.8000000000002</v>
      </c>
      <c r="F166" s="37">
        <v>2288.7000000000003</v>
      </c>
      <c r="G166" s="37">
        <v>2262.1000000000004</v>
      </c>
      <c r="H166" s="37">
        <v>2395.5</v>
      </c>
      <c r="I166" s="37">
        <v>2422.0999999999995</v>
      </c>
      <c r="J166" s="37">
        <v>2462.1999999999998</v>
      </c>
      <c r="K166" s="28">
        <v>2382</v>
      </c>
      <c r="L166" s="28">
        <v>2315.3000000000002</v>
      </c>
      <c r="M166" s="28">
        <v>3.5420199999999999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2224.9</v>
      </c>
      <c r="D167" s="37">
        <v>2224.9166666666665</v>
      </c>
      <c r="E167" s="37">
        <v>2194.833333333333</v>
      </c>
      <c r="F167" s="37">
        <v>2164.7666666666664</v>
      </c>
      <c r="G167" s="37">
        <v>2134.6833333333329</v>
      </c>
      <c r="H167" s="37">
        <v>2254.9833333333331</v>
      </c>
      <c r="I167" s="37">
        <v>2285.0666666666662</v>
      </c>
      <c r="J167" s="37">
        <v>2315.1333333333332</v>
      </c>
      <c r="K167" s="28">
        <v>2255</v>
      </c>
      <c r="L167" s="28">
        <v>2194.85</v>
      </c>
      <c r="M167" s="28">
        <v>3.9823499999999998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2617.9</v>
      </c>
      <c r="D168" s="37">
        <v>2629.35</v>
      </c>
      <c r="E168" s="37">
        <v>2580.6</v>
      </c>
      <c r="F168" s="37">
        <v>2543.3000000000002</v>
      </c>
      <c r="G168" s="37">
        <v>2494.5500000000002</v>
      </c>
      <c r="H168" s="37">
        <v>2666.6499999999996</v>
      </c>
      <c r="I168" s="37">
        <v>2715.3999999999996</v>
      </c>
      <c r="J168" s="37">
        <v>2752.6999999999994</v>
      </c>
      <c r="K168" s="28">
        <v>2678.1</v>
      </c>
      <c r="L168" s="28">
        <v>2592.0500000000002</v>
      </c>
      <c r="M168" s="28">
        <v>2.8542900000000002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117.9</v>
      </c>
      <c r="D169" s="37">
        <v>118.01666666666665</v>
      </c>
      <c r="E169" s="37">
        <v>116.73333333333331</v>
      </c>
      <c r="F169" s="37">
        <v>115.56666666666665</v>
      </c>
      <c r="G169" s="37">
        <v>114.2833333333333</v>
      </c>
      <c r="H169" s="37">
        <v>119.18333333333331</v>
      </c>
      <c r="I169" s="37">
        <v>120.46666666666667</v>
      </c>
      <c r="J169" s="37">
        <v>121.63333333333331</v>
      </c>
      <c r="K169" s="28">
        <v>119.3</v>
      </c>
      <c r="L169" s="28">
        <v>116.85</v>
      </c>
      <c r="M169" s="28">
        <v>32.232379999999999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</v>
      </c>
      <c r="D170" s="37">
        <v>226.48333333333335</v>
      </c>
      <c r="E170" s="37">
        <v>223.9666666666667</v>
      </c>
      <c r="F170" s="37">
        <v>220.93333333333334</v>
      </c>
      <c r="G170" s="37">
        <v>218.41666666666669</v>
      </c>
      <c r="H170" s="37">
        <v>229.51666666666671</v>
      </c>
      <c r="I170" s="37">
        <v>232.03333333333336</v>
      </c>
      <c r="J170" s="37">
        <v>235.06666666666672</v>
      </c>
      <c r="K170" s="28">
        <v>229</v>
      </c>
      <c r="L170" s="28">
        <v>223.45</v>
      </c>
      <c r="M170" s="28">
        <v>73.609809999999996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495.6</v>
      </c>
      <c r="D171" s="37">
        <v>493.68333333333334</v>
      </c>
      <c r="E171" s="37">
        <v>485.36666666666667</v>
      </c>
      <c r="F171" s="37">
        <v>475.13333333333333</v>
      </c>
      <c r="G171" s="37">
        <v>466.81666666666666</v>
      </c>
      <c r="H171" s="37">
        <v>503.91666666666669</v>
      </c>
      <c r="I171" s="37">
        <v>512.23333333333335</v>
      </c>
      <c r="J171" s="37">
        <v>522.4666666666667</v>
      </c>
      <c r="K171" s="28">
        <v>502</v>
      </c>
      <c r="L171" s="28">
        <v>483.45</v>
      </c>
      <c r="M171" s="28">
        <v>6.7539800000000003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14445.35</v>
      </c>
      <c r="D172" s="37">
        <v>14503.566666666666</v>
      </c>
      <c r="E172" s="37">
        <v>14285.383333333331</v>
      </c>
      <c r="F172" s="37">
        <v>14125.416666666666</v>
      </c>
      <c r="G172" s="37">
        <v>13907.233333333332</v>
      </c>
      <c r="H172" s="37">
        <v>14663.533333333331</v>
      </c>
      <c r="I172" s="37">
        <v>14881.716666666665</v>
      </c>
      <c r="J172" s="37">
        <v>15041.683333333331</v>
      </c>
      <c r="K172" s="28">
        <v>14721.75</v>
      </c>
      <c r="L172" s="28">
        <v>14343.6</v>
      </c>
      <c r="M172" s="28">
        <v>0.14996000000000001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35.700000000000003</v>
      </c>
      <c r="D173" s="37">
        <v>35.733333333333334</v>
      </c>
      <c r="E173" s="37">
        <v>35.416666666666671</v>
      </c>
      <c r="F173" s="37">
        <v>35.13333333333334</v>
      </c>
      <c r="G173" s="37">
        <v>34.816666666666677</v>
      </c>
      <c r="H173" s="37">
        <v>36.016666666666666</v>
      </c>
      <c r="I173" s="37">
        <v>36.333333333333329</v>
      </c>
      <c r="J173" s="37">
        <v>36.61666666666666</v>
      </c>
      <c r="K173" s="28">
        <v>36.049999999999997</v>
      </c>
      <c r="L173" s="28">
        <v>35.450000000000003</v>
      </c>
      <c r="M173" s="28">
        <v>247.65889999999999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124.05</v>
      </c>
      <c r="D174" s="37">
        <v>124.7</v>
      </c>
      <c r="E174" s="37">
        <v>122.25</v>
      </c>
      <c r="F174" s="37">
        <v>120.45</v>
      </c>
      <c r="G174" s="37">
        <v>118</v>
      </c>
      <c r="H174" s="37">
        <v>126.5</v>
      </c>
      <c r="I174" s="37">
        <v>128.95000000000002</v>
      </c>
      <c r="J174" s="37">
        <v>130.75</v>
      </c>
      <c r="K174" s="28">
        <v>127.15</v>
      </c>
      <c r="L174" s="28">
        <v>122.9</v>
      </c>
      <c r="M174" s="28">
        <v>145.31314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128.55000000000001</v>
      </c>
      <c r="D175" s="37">
        <v>128.88333333333333</v>
      </c>
      <c r="E175" s="37">
        <v>127.51666666666665</v>
      </c>
      <c r="F175" s="37">
        <v>126.48333333333332</v>
      </c>
      <c r="G175" s="37">
        <v>125.11666666666665</v>
      </c>
      <c r="H175" s="37">
        <v>129.91666666666666</v>
      </c>
      <c r="I175" s="37">
        <v>131.28333333333333</v>
      </c>
      <c r="J175" s="37">
        <v>132.31666666666666</v>
      </c>
      <c r="K175" s="28">
        <v>130.25</v>
      </c>
      <c r="L175" s="28">
        <v>127.85</v>
      </c>
      <c r="M175" s="28">
        <v>23.31438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2718.45</v>
      </c>
      <c r="D176" s="37">
        <v>2700.5166666666664</v>
      </c>
      <c r="E176" s="37">
        <v>2667.0333333333328</v>
      </c>
      <c r="F176" s="37">
        <v>2615.6166666666663</v>
      </c>
      <c r="G176" s="37">
        <v>2582.1333333333328</v>
      </c>
      <c r="H176" s="37">
        <v>2751.9333333333329</v>
      </c>
      <c r="I176" s="37">
        <v>2785.4166666666665</v>
      </c>
      <c r="J176" s="37">
        <v>2836.833333333333</v>
      </c>
      <c r="K176" s="28">
        <v>2734</v>
      </c>
      <c r="L176" s="28">
        <v>2649.1</v>
      </c>
      <c r="M176" s="28">
        <v>115.70835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794.55</v>
      </c>
      <c r="D177" s="37">
        <v>794.93333333333339</v>
      </c>
      <c r="E177" s="37">
        <v>786.86666666666679</v>
      </c>
      <c r="F177" s="37">
        <v>779.18333333333339</v>
      </c>
      <c r="G177" s="37">
        <v>771.11666666666679</v>
      </c>
      <c r="H177" s="37">
        <v>802.61666666666679</v>
      </c>
      <c r="I177" s="37">
        <v>810.68333333333339</v>
      </c>
      <c r="J177" s="37">
        <v>818.36666666666679</v>
      </c>
      <c r="K177" s="28">
        <v>803</v>
      </c>
      <c r="L177" s="28">
        <v>787.25</v>
      </c>
      <c r="M177" s="28">
        <v>13.19697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1128.3499999999999</v>
      </c>
      <c r="D178" s="37">
        <v>1127.25</v>
      </c>
      <c r="E178" s="37">
        <v>1118.8</v>
      </c>
      <c r="F178" s="37">
        <v>1109.25</v>
      </c>
      <c r="G178" s="37">
        <v>1100.8</v>
      </c>
      <c r="H178" s="37">
        <v>1136.8</v>
      </c>
      <c r="I178" s="37">
        <v>1145.2499999999998</v>
      </c>
      <c r="J178" s="37">
        <v>1154.8</v>
      </c>
      <c r="K178" s="28">
        <v>1135.7</v>
      </c>
      <c r="L178" s="28">
        <v>1117.7</v>
      </c>
      <c r="M178" s="28">
        <v>6.4563800000000002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2542.65</v>
      </c>
      <c r="D179" s="37">
        <v>2553.9833333333336</v>
      </c>
      <c r="E179" s="37">
        <v>2490.3166666666671</v>
      </c>
      <c r="F179" s="37">
        <v>2437.9833333333336</v>
      </c>
      <c r="G179" s="37">
        <v>2374.3166666666671</v>
      </c>
      <c r="H179" s="37">
        <v>2606.3166666666671</v>
      </c>
      <c r="I179" s="37">
        <v>2669.9833333333331</v>
      </c>
      <c r="J179" s="37">
        <v>2722.3166666666671</v>
      </c>
      <c r="K179" s="28">
        <v>2617.65</v>
      </c>
      <c r="L179" s="28">
        <v>2501.65</v>
      </c>
      <c r="M179" s="28">
        <v>9.2920200000000008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7020.9</v>
      </c>
      <c r="D180" s="37">
        <v>7027.2333333333336</v>
      </c>
      <c r="E180" s="37">
        <v>6994.666666666667</v>
      </c>
      <c r="F180" s="37">
        <v>6968.4333333333334</v>
      </c>
      <c r="G180" s="37">
        <v>6935.8666666666668</v>
      </c>
      <c r="H180" s="37">
        <v>7053.4666666666672</v>
      </c>
      <c r="I180" s="37">
        <v>7086.0333333333328</v>
      </c>
      <c r="J180" s="37">
        <v>7112.2666666666673</v>
      </c>
      <c r="K180" s="28">
        <v>7059.8</v>
      </c>
      <c r="L180" s="28">
        <v>7001</v>
      </c>
      <c r="M180" s="28">
        <v>0.16672999999999999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25713.85</v>
      </c>
      <c r="D181" s="37">
        <v>25456.3</v>
      </c>
      <c r="E181" s="37">
        <v>25137.599999999999</v>
      </c>
      <c r="F181" s="37">
        <v>24561.35</v>
      </c>
      <c r="G181" s="37">
        <v>24242.649999999998</v>
      </c>
      <c r="H181" s="37">
        <v>26032.55</v>
      </c>
      <c r="I181" s="37">
        <v>26351.250000000004</v>
      </c>
      <c r="J181" s="37">
        <v>26927.5</v>
      </c>
      <c r="K181" s="28">
        <v>25775</v>
      </c>
      <c r="L181" s="28">
        <v>24880.05</v>
      </c>
      <c r="M181" s="28">
        <v>0.46139999999999998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1114.25</v>
      </c>
      <c r="D182" s="37">
        <v>1113.3500000000001</v>
      </c>
      <c r="E182" s="37">
        <v>1092.9500000000003</v>
      </c>
      <c r="F182" s="37">
        <v>1071.6500000000001</v>
      </c>
      <c r="G182" s="37">
        <v>1051.2500000000002</v>
      </c>
      <c r="H182" s="37">
        <v>1134.6500000000003</v>
      </c>
      <c r="I182" s="37">
        <v>1155.0500000000004</v>
      </c>
      <c r="J182" s="37">
        <v>1176.3500000000004</v>
      </c>
      <c r="K182" s="28">
        <v>1133.75</v>
      </c>
      <c r="L182" s="28">
        <v>1092.05</v>
      </c>
      <c r="M182" s="28">
        <v>6.3907699999999998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2383.8000000000002</v>
      </c>
      <c r="D183" s="37">
        <v>2377.9500000000003</v>
      </c>
      <c r="E183" s="37">
        <v>2355.8500000000004</v>
      </c>
      <c r="F183" s="37">
        <v>2327.9</v>
      </c>
      <c r="G183" s="37">
        <v>2305.8000000000002</v>
      </c>
      <c r="H183" s="37">
        <v>2405.9000000000005</v>
      </c>
      <c r="I183" s="37">
        <v>2428</v>
      </c>
      <c r="J183" s="37">
        <v>2455.9500000000007</v>
      </c>
      <c r="K183" s="28">
        <v>2400.0500000000002</v>
      </c>
      <c r="L183" s="28">
        <v>2350</v>
      </c>
      <c r="M183" s="28">
        <v>1.8521700000000001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509.3</v>
      </c>
      <c r="D184" s="37">
        <v>510</v>
      </c>
      <c r="E184" s="37">
        <v>506.29999999999995</v>
      </c>
      <c r="F184" s="37">
        <v>503.29999999999995</v>
      </c>
      <c r="G184" s="37">
        <v>499.59999999999991</v>
      </c>
      <c r="H184" s="37">
        <v>513</v>
      </c>
      <c r="I184" s="37">
        <v>516.70000000000005</v>
      </c>
      <c r="J184" s="37">
        <v>519.70000000000005</v>
      </c>
      <c r="K184" s="28">
        <v>513.70000000000005</v>
      </c>
      <c r="L184" s="28">
        <v>507</v>
      </c>
      <c r="M184" s="28">
        <v>118.81305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101.9</v>
      </c>
      <c r="D185" s="37">
        <v>102.78333333333335</v>
      </c>
      <c r="E185" s="37">
        <v>100.76666666666669</v>
      </c>
      <c r="F185" s="37">
        <v>99.633333333333354</v>
      </c>
      <c r="G185" s="37">
        <v>97.616666666666703</v>
      </c>
      <c r="H185" s="37">
        <v>103.91666666666669</v>
      </c>
      <c r="I185" s="37">
        <v>105.93333333333334</v>
      </c>
      <c r="J185" s="37">
        <v>107.06666666666668</v>
      </c>
      <c r="K185" s="28">
        <v>104.8</v>
      </c>
      <c r="L185" s="28">
        <v>101.65</v>
      </c>
      <c r="M185" s="28">
        <v>268.25161000000003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923.5</v>
      </c>
      <c r="D186" s="37">
        <v>923.51666666666677</v>
      </c>
      <c r="E186" s="37">
        <v>916.03333333333353</v>
      </c>
      <c r="F186" s="37">
        <v>908.56666666666672</v>
      </c>
      <c r="G186" s="37">
        <v>901.08333333333348</v>
      </c>
      <c r="H186" s="37">
        <v>930.98333333333358</v>
      </c>
      <c r="I186" s="37">
        <v>938.46666666666692</v>
      </c>
      <c r="J186" s="37">
        <v>945.93333333333362</v>
      </c>
      <c r="K186" s="28">
        <v>931</v>
      </c>
      <c r="L186" s="28">
        <v>916.05</v>
      </c>
      <c r="M186" s="28">
        <v>14.55897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497.45</v>
      </c>
      <c r="D187" s="37">
        <v>499.45</v>
      </c>
      <c r="E187" s="37">
        <v>491.59999999999997</v>
      </c>
      <c r="F187" s="37">
        <v>485.75</v>
      </c>
      <c r="G187" s="37">
        <v>477.9</v>
      </c>
      <c r="H187" s="37">
        <v>505.29999999999995</v>
      </c>
      <c r="I187" s="37">
        <v>513.15</v>
      </c>
      <c r="J187" s="37">
        <v>519</v>
      </c>
      <c r="K187" s="28">
        <v>507.3</v>
      </c>
      <c r="L187" s="28">
        <v>493.6</v>
      </c>
      <c r="M187" s="28">
        <v>7.9330499999999997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627.45000000000005</v>
      </c>
      <c r="D188" s="37">
        <v>622.7166666666667</v>
      </c>
      <c r="E188" s="37">
        <v>614.68333333333339</v>
      </c>
      <c r="F188" s="37">
        <v>601.91666666666674</v>
      </c>
      <c r="G188" s="37">
        <v>593.88333333333344</v>
      </c>
      <c r="H188" s="37">
        <v>635.48333333333335</v>
      </c>
      <c r="I188" s="37">
        <v>643.51666666666665</v>
      </c>
      <c r="J188" s="37">
        <v>656.2833333333333</v>
      </c>
      <c r="K188" s="28">
        <v>630.75</v>
      </c>
      <c r="L188" s="28">
        <v>609.95000000000005</v>
      </c>
      <c r="M188" s="28">
        <v>1.8811899999999999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651.70000000000005</v>
      </c>
      <c r="D189" s="37">
        <v>648.68333333333339</v>
      </c>
      <c r="E189" s="37">
        <v>640.01666666666677</v>
      </c>
      <c r="F189" s="37">
        <v>628.33333333333337</v>
      </c>
      <c r="G189" s="37">
        <v>619.66666666666674</v>
      </c>
      <c r="H189" s="37">
        <v>660.36666666666679</v>
      </c>
      <c r="I189" s="37">
        <v>669.0333333333333</v>
      </c>
      <c r="J189" s="37">
        <v>680.71666666666681</v>
      </c>
      <c r="K189" s="28">
        <v>657.35</v>
      </c>
      <c r="L189" s="28">
        <v>637</v>
      </c>
      <c r="M189" s="28">
        <v>6.0593300000000001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970.35</v>
      </c>
      <c r="D190" s="37">
        <v>972.0333333333333</v>
      </c>
      <c r="E190" s="37">
        <v>958.31666666666661</v>
      </c>
      <c r="F190" s="37">
        <v>946.2833333333333</v>
      </c>
      <c r="G190" s="37">
        <v>932.56666666666661</v>
      </c>
      <c r="H190" s="37">
        <v>984.06666666666661</v>
      </c>
      <c r="I190" s="37">
        <v>997.7833333333333</v>
      </c>
      <c r="J190" s="37">
        <v>1009.8166666666666</v>
      </c>
      <c r="K190" s="28">
        <v>985.75</v>
      </c>
      <c r="L190" s="28">
        <v>960</v>
      </c>
      <c r="M190" s="28">
        <v>7.5826900000000004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1312.35</v>
      </c>
      <c r="D191" s="37">
        <v>1299.1333333333332</v>
      </c>
      <c r="E191" s="37">
        <v>1279.1666666666665</v>
      </c>
      <c r="F191" s="37">
        <v>1245.9833333333333</v>
      </c>
      <c r="G191" s="37">
        <v>1226.0166666666667</v>
      </c>
      <c r="H191" s="37">
        <v>1332.3166666666664</v>
      </c>
      <c r="I191" s="37">
        <v>1352.2833333333331</v>
      </c>
      <c r="J191" s="37">
        <v>1385.4666666666662</v>
      </c>
      <c r="K191" s="28">
        <v>1319.1</v>
      </c>
      <c r="L191" s="28">
        <v>1265.95</v>
      </c>
      <c r="M191" s="28">
        <v>7.5498399999999997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3556.8</v>
      </c>
      <c r="D192" s="37">
        <v>3535.3166666666671</v>
      </c>
      <c r="E192" s="37">
        <v>3501.483333333334</v>
      </c>
      <c r="F192" s="37">
        <v>3446.166666666667</v>
      </c>
      <c r="G192" s="37">
        <v>3412.3333333333339</v>
      </c>
      <c r="H192" s="37">
        <v>3590.6333333333341</v>
      </c>
      <c r="I192" s="37">
        <v>3624.4666666666672</v>
      </c>
      <c r="J192" s="37">
        <v>3679.7833333333342</v>
      </c>
      <c r="K192" s="28">
        <v>3569.15</v>
      </c>
      <c r="L192" s="28">
        <v>3480</v>
      </c>
      <c r="M192" s="28">
        <v>26.403700000000001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810.45</v>
      </c>
      <c r="D193" s="37">
        <v>805.33333333333337</v>
      </c>
      <c r="E193" s="37">
        <v>797.2166666666667</v>
      </c>
      <c r="F193" s="37">
        <v>783.98333333333335</v>
      </c>
      <c r="G193" s="37">
        <v>775.86666666666667</v>
      </c>
      <c r="H193" s="37">
        <v>818.56666666666672</v>
      </c>
      <c r="I193" s="37">
        <v>826.68333333333328</v>
      </c>
      <c r="J193" s="37">
        <v>839.91666666666674</v>
      </c>
      <c r="K193" s="28">
        <v>813.45</v>
      </c>
      <c r="L193" s="28">
        <v>792.1</v>
      </c>
      <c r="M193" s="28">
        <v>15.22453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7807.7</v>
      </c>
      <c r="D194" s="37">
        <v>7838.583333333333</v>
      </c>
      <c r="E194" s="37">
        <v>7702.1666666666661</v>
      </c>
      <c r="F194" s="37">
        <v>7596.6333333333332</v>
      </c>
      <c r="G194" s="37">
        <v>7460.2166666666662</v>
      </c>
      <c r="H194" s="37">
        <v>7944.1166666666659</v>
      </c>
      <c r="I194" s="37">
        <v>8080.5333333333319</v>
      </c>
      <c r="J194" s="37">
        <v>8186.0666666666657</v>
      </c>
      <c r="K194" s="28">
        <v>7975</v>
      </c>
      <c r="L194" s="28">
        <v>7733.05</v>
      </c>
      <c r="M194" s="28">
        <v>6.7689700000000004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440.55</v>
      </c>
      <c r="D195" s="37">
        <v>436.83333333333331</v>
      </c>
      <c r="E195" s="37">
        <v>431.96666666666664</v>
      </c>
      <c r="F195" s="37">
        <v>423.38333333333333</v>
      </c>
      <c r="G195" s="37">
        <v>418.51666666666665</v>
      </c>
      <c r="H195" s="37">
        <v>445.41666666666663</v>
      </c>
      <c r="I195" s="37">
        <v>450.2833333333333</v>
      </c>
      <c r="J195" s="37">
        <v>458.86666666666662</v>
      </c>
      <c r="K195" s="28">
        <v>441.7</v>
      </c>
      <c r="L195" s="28">
        <v>428.25</v>
      </c>
      <c r="M195" s="28">
        <v>196.3929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249.65</v>
      </c>
      <c r="D196" s="37">
        <v>250.30000000000004</v>
      </c>
      <c r="E196" s="37">
        <v>245.90000000000009</v>
      </c>
      <c r="F196" s="37">
        <v>242.15000000000006</v>
      </c>
      <c r="G196" s="37">
        <v>237.75000000000011</v>
      </c>
      <c r="H196" s="37">
        <v>254.05000000000007</v>
      </c>
      <c r="I196" s="37">
        <v>258.45</v>
      </c>
      <c r="J196" s="37">
        <v>262.20000000000005</v>
      </c>
      <c r="K196" s="28">
        <v>254.7</v>
      </c>
      <c r="L196" s="28">
        <v>246.55</v>
      </c>
      <c r="M196" s="28">
        <v>415.73597999999998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1314.25</v>
      </c>
      <c r="D197" s="37">
        <v>1317.9166666666667</v>
      </c>
      <c r="E197" s="37">
        <v>1299.3833333333334</v>
      </c>
      <c r="F197" s="37">
        <v>1284.5166666666667</v>
      </c>
      <c r="G197" s="37">
        <v>1265.9833333333333</v>
      </c>
      <c r="H197" s="37">
        <v>1332.7833333333335</v>
      </c>
      <c r="I197" s="37">
        <v>1351.3166666666668</v>
      </c>
      <c r="J197" s="37">
        <v>1366.1833333333336</v>
      </c>
      <c r="K197" s="28">
        <v>1336.45</v>
      </c>
      <c r="L197" s="28">
        <v>1303.05</v>
      </c>
      <c r="M197" s="28">
        <v>54.100209999999997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1309.2</v>
      </c>
      <c r="D198" s="37">
        <v>1308.6333333333334</v>
      </c>
      <c r="E198" s="37">
        <v>1296.3166666666668</v>
      </c>
      <c r="F198" s="37">
        <v>1283.4333333333334</v>
      </c>
      <c r="G198" s="37">
        <v>1271.1166666666668</v>
      </c>
      <c r="H198" s="37">
        <v>1321.5166666666669</v>
      </c>
      <c r="I198" s="37">
        <v>1333.8333333333335</v>
      </c>
      <c r="J198" s="37">
        <v>1346.7166666666669</v>
      </c>
      <c r="K198" s="28">
        <v>1320.95</v>
      </c>
      <c r="L198" s="28">
        <v>1295.75</v>
      </c>
      <c r="M198" s="28">
        <v>30.252610000000001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805.4</v>
      </c>
      <c r="D199" s="37">
        <v>798</v>
      </c>
      <c r="E199" s="37">
        <v>785</v>
      </c>
      <c r="F199" s="37">
        <v>764.6</v>
      </c>
      <c r="G199" s="37">
        <v>751.6</v>
      </c>
      <c r="H199" s="37">
        <v>818.4</v>
      </c>
      <c r="I199" s="37">
        <v>831.4</v>
      </c>
      <c r="J199" s="37">
        <v>851.8</v>
      </c>
      <c r="K199" s="28">
        <v>811</v>
      </c>
      <c r="L199" s="28">
        <v>777.6</v>
      </c>
      <c r="M199" s="28">
        <v>4.3620400000000004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2482.6999999999998</v>
      </c>
      <c r="D200" s="37">
        <v>2476.7999999999997</v>
      </c>
      <c r="E200" s="37">
        <v>2448.5999999999995</v>
      </c>
      <c r="F200" s="37">
        <v>2414.4999999999995</v>
      </c>
      <c r="G200" s="37">
        <v>2386.2999999999993</v>
      </c>
      <c r="H200" s="37">
        <v>2510.8999999999996</v>
      </c>
      <c r="I200" s="37">
        <v>2539.0999999999995</v>
      </c>
      <c r="J200" s="37">
        <v>2573.1999999999998</v>
      </c>
      <c r="K200" s="28">
        <v>2505</v>
      </c>
      <c r="L200" s="28">
        <v>2442.6999999999998</v>
      </c>
      <c r="M200" s="28">
        <v>6.3918999999999997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2859.65</v>
      </c>
      <c r="D201" s="37">
        <v>2867.6</v>
      </c>
      <c r="E201" s="37">
        <v>2835.2</v>
      </c>
      <c r="F201" s="37">
        <v>2810.75</v>
      </c>
      <c r="G201" s="37">
        <v>2778.35</v>
      </c>
      <c r="H201" s="37">
        <v>2892.0499999999997</v>
      </c>
      <c r="I201" s="37">
        <v>2924.4500000000003</v>
      </c>
      <c r="J201" s="37">
        <v>2948.8999999999996</v>
      </c>
      <c r="K201" s="28">
        <v>2900</v>
      </c>
      <c r="L201" s="28">
        <v>2843.15</v>
      </c>
      <c r="M201" s="28">
        <v>1.5331600000000001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550.65</v>
      </c>
      <c r="D202" s="37">
        <v>550.94999999999993</v>
      </c>
      <c r="E202" s="37">
        <v>545.29999999999984</v>
      </c>
      <c r="F202" s="37">
        <v>539.94999999999993</v>
      </c>
      <c r="G202" s="37">
        <v>534.29999999999984</v>
      </c>
      <c r="H202" s="37">
        <v>556.29999999999984</v>
      </c>
      <c r="I202" s="37">
        <v>561.94999999999993</v>
      </c>
      <c r="J202" s="37">
        <v>567.29999999999984</v>
      </c>
      <c r="K202" s="28">
        <v>556.6</v>
      </c>
      <c r="L202" s="28">
        <v>545.6</v>
      </c>
      <c r="M202" s="28">
        <v>3.7851499999999998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1265.9000000000001</v>
      </c>
      <c r="D203" s="37">
        <v>1267.5166666666667</v>
      </c>
      <c r="E203" s="37">
        <v>1249.3833333333332</v>
      </c>
      <c r="F203" s="37">
        <v>1232.8666666666666</v>
      </c>
      <c r="G203" s="37">
        <v>1214.7333333333331</v>
      </c>
      <c r="H203" s="37">
        <v>1284.0333333333333</v>
      </c>
      <c r="I203" s="37">
        <v>1302.166666666667</v>
      </c>
      <c r="J203" s="37">
        <v>1318.6833333333334</v>
      </c>
      <c r="K203" s="28">
        <v>1285.6500000000001</v>
      </c>
      <c r="L203" s="28">
        <v>1251</v>
      </c>
      <c r="M203" s="28">
        <v>7.4380499999999996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825.25</v>
      </c>
      <c r="D204" s="37">
        <v>819.73333333333323</v>
      </c>
      <c r="E204" s="37">
        <v>812.56666666666649</v>
      </c>
      <c r="F204" s="37">
        <v>799.88333333333321</v>
      </c>
      <c r="G204" s="37">
        <v>792.71666666666647</v>
      </c>
      <c r="H204" s="37">
        <v>832.41666666666652</v>
      </c>
      <c r="I204" s="37">
        <v>839.58333333333326</v>
      </c>
      <c r="J204" s="37">
        <v>852.26666666666654</v>
      </c>
      <c r="K204" s="28">
        <v>826.9</v>
      </c>
      <c r="L204" s="28">
        <v>807.05</v>
      </c>
      <c r="M204" s="28">
        <v>30.42831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6807.15</v>
      </c>
      <c r="D205" s="37">
        <v>6740.2</v>
      </c>
      <c r="E205" s="37">
        <v>6652.65</v>
      </c>
      <c r="F205" s="37">
        <v>6498.15</v>
      </c>
      <c r="G205" s="37">
        <v>6410.5999999999995</v>
      </c>
      <c r="H205" s="37">
        <v>6894.7</v>
      </c>
      <c r="I205" s="37">
        <v>6982.2500000000009</v>
      </c>
      <c r="J205" s="37">
        <v>7136.75</v>
      </c>
      <c r="K205" s="28">
        <v>6827.75</v>
      </c>
      <c r="L205" s="28">
        <v>6585.7</v>
      </c>
      <c r="M205" s="28">
        <v>3.2805399999999998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40.950000000000003</v>
      </c>
      <c r="D206" s="37">
        <v>41.18333333333333</v>
      </c>
      <c r="E206" s="37">
        <v>40.566666666666663</v>
      </c>
      <c r="F206" s="37">
        <v>40.18333333333333</v>
      </c>
      <c r="G206" s="37">
        <v>39.566666666666663</v>
      </c>
      <c r="H206" s="37">
        <v>41.566666666666663</v>
      </c>
      <c r="I206" s="37">
        <v>42.183333333333323</v>
      </c>
      <c r="J206" s="37">
        <v>42.566666666666663</v>
      </c>
      <c r="K206" s="28">
        <v>41.8</v>
      </c>
      <c r="L206" s="28">
        <v>40.799999999999997</v>
      </c>
      <c r="M206" s="28">
        <v>47.142150000000001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1481.8</v>
      </c>
      <c r="D207" s="37">
        <v>1482.2666666666667</v>
      </c>
      <c r="E207" s="37">
        <v>1461.4833333333333</v>
      </c>
      <c r="F207" s="37">
        <v>1441.1666666666667</v>
      </c>
      <c r="G207" s="37">
        <v>1420.3833333333334</v>
      </c>
      <c r="H207" s="37">
        <v>1502.5833333333333</v>
      </c>
      <c r="I207" s="37">
        <v>1523.3666666666666</v>
      </c>
      <c r="J207" s="37">
        <v>1543.6833333333332</v>
      </c>
      <c r="K207" s="28">
        <v>1503.05</v>
      </c>
      <c r="L207" s="28">
        <v>1461.95</v>
      </c>
      <c r="M207" s="28">
        <v>1.6022700000000001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863.1</v>
      </c>
      <c r="D208" s="37">
        <v>864.81666666666672</v>
      </c>
      <c r="E208" s="37">
        <v>856.43333333333339</v>
      </c>
      <c r="F208" s="37">
        <v>849.76666666666665</v>
      </c>
      <c r="G208" s="37">
        <v>841.38333333333333</v>
      </c>
      <c r="H208" s="37">
        <v>871.48333333333346</v>
      </c>
      <c r="I208" s="37">
        <v>879.8666666666669</v>
      </c>
      <c r="J208" s="37">
        <v>886.53333333333353</v>
      </c>
      <c r="K208" s="28">
        <v>873.2</v>
      </c>
      <c r="L208" s="28">
        <v>858.15</v>
      </c>
      <c r="M208" s="28">
        <v>9.7810299999999994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1070.2</v>
      </c>
      <c r="D209" s="37">
        <v>1083.2666666666667</v>
      </c>
      <c r="E209" s="37">
        <v>1047.5333333333333</v>
      </c>
      <c r="F209" s="37">
        <v>1024.8666666666666</v>
      </c>
      <c r="G209" s="37">
        <v>989.13333333333321</v>
      </c>
      <c r="H209" s="37">
        <v>1105.9333333333334</v>
      </c>
      <c r="I209" s="37">
        <v>1141.6666666666665</v>
      </c>
      <c r="J209" s="37">
        <v>1164.3333333333335</v>
      </c>
      <c r="K209" s="28">
        <v>1119</v>
      </c>
      <c r="L209" s="28">
        <v>1060.5999999999999</v>
      </c>
      <c r="M209" s="28">
        <v>12.217420000000001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421.9</v>
      </c>
      <c r="D210" s="37">
        <v>422.7833333333333</v>
      </c>
      <c r="E210" s="37">
        <v>416.61666666666662</v>
      </c>
      <c r="F210" s="37">
        <v>411.33333333333331</v>
      </c>
      <c r="G210" s="37">
        <v>405.16666666666663</v>
      </c>
      <c r="H210" s="37">
        <v>428.06666666666661</v>
      </c>
      <c r="I210" s="37">
        <v>434.23333333333335</v>
      </c>
      <c r="J210" s="37">
        <v>439.51666666666659</v>
      </c>
      <c r="K210" s="28">
        <v>428.95</v>
      </c>
      <c r="L210" s="28">
        <v>417.5</v>
      </c>
      <c r="M210" s="28">
        <v>43.261560000000003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</v>
      </c>
      <c r="D211" s="37">
        <v>10</v>
      </c>
      <c r="E211" s="37">
        <v>9.85</v>
      </c>
      <c r="F211" s="37">
        <v>9.6999999999999993</v>
      </c>
      <c r="G211" s="37">
        <v>9.5499999999999989</v>
      </c>
      <c r="H211" s="37">
        <v>10.15</v>
      </c>
      <c r="I211" s="37">
        <v>10.299999999999999</v>
      </c>
      <c r="J211" s="37">
        <v>10.450000000000001</v>
      </c>
      <c r="K211" s="28">
        <v>10.15</v>
      </c>
      <c r="L211" s="28">
        <v>9.85</v>
      </c>
      <c r="M211" s="28">
        <v>1086.6366499999999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1250.5999999999999</v>
      </c>
      <c r="D212" s="37">
        <v>1243.5833333333333</v>
      </c>
      <c r="E212" s="37">
        <v>1231.5666666666666</v>
      </c>
      <c r="F212" s="37">
        <v>1212.5333333333333</v>
      </c>
      <c r="G212" s="37">
        <v>1200.5166666666667</v>
      </c>
      <c r="H212" s="37">
        <v>1262.6166666666666</v>
      </c>
      <c r="I212" s="37">
        <v>1274.6333333333334</v>
      </c>
      <c r="J212" s="37">
        <v>1293.6666666666665</v>
      </c>
      <c r="K212" s="28">
        <v>1255.5999999999999</v>
      </c>
      <c r="L212" s="28">
        <v>1224.55</v>
      </c>
      <c r="M212" s="28">
        <v>8.6141699999999997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1621.7</v>
      </c>
      <c r="D213" s="37">
        <v>1614.2333333333333</v>
      </c>
      <c r="E213" s="37">
        <v>1600.4666666666667</v>
      </c>
      <c r="F213" s="37">
        <v>1579.2333333333333</v>
      </c>
      <c r="G213" s="37">
        <v>1565.4666666666667</v>
      </c>
      <c r="H213" s="37">
        <v>1635.4666666666667</v>
      </c>
      <c r="I213" s="37">
        <v>1649.2333333333336</v>
      </c>
      <c r="J213" s="37">
        <v>1670.4666666666667</v>
      </c>
      <c r="K213" s="28">
        <v>1628</v>
      </c>
      <c r="L213" s="28">
        <v>1593</v>
      </c>
      <c r="M213" s="28">
        <v>1.9658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536.5</v>
      </c>
      <c r="D214" s="37">
        <v>536.13333333333333</v>
      </c>
      <c r="E214" s="37">
        <v>531.7166666666667</v>
      </c>
      <c r="F214" s="37">
        <v>526.93333333333339</v>
      </c>
      <c r="G214" s="37">
        <v>522.51666666666677</v>
      </c>
      <c r="H214" s="37">
        <v>540.91666666666663</v>
      </c>
      <c r="I214" s="37">
        <v>545.33333333333337</v>
      </c>
      <c r="J214" s="37">
        <v>550.11666666666656</v>
      </c>
      <c r="K214" s="37">
        <v>540.54999999999995</v>
      </c>
      <c r="L214" s="37">
        <v>531.35</v>
      </c>
      <c r="M214" s="37">
        <v>43.304879999999997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13.9</v>
      </c>
      <c r="D215" s="37">
        <v>13.916666666666666</v>
      </c>
      <c r="E215" s="37">
        <v>13.683333333333332</v>
      </c>
      <c r="F215" s="37">
        <v>13.466666666666665</v>
      </c>
      <c r="G215" s="37">
        <v>13.233333333333331</v>
      </c>
      <c r="H215" s="37">
        <v>14.133333333333333</v>
      </c>
      <c r="I215" s="37">
        <v>14.366666666666667</v>
      </c>
      <c r="J215" s="37">
        <v>14.583333333333334</v>
      </c>
      <c r="K215" s="37">
        <v>14.15</v>
      </c>
      <c r="L215" s="37">
        <v>13.7</v>
      </c>
      <c r="M215" s="37">
        <v>789.87239999999997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265.64999999999998</v>
      </c>
      <c r="D216" s="37">
        <v>267.08333333333331</v>
      </c>
      <c r="E216" s="37">
        <v>262.16666666666663</v>
      </c>
      <c r="F216" s="37">
        <v>258.68333333333334</v>
      </c>
      <c r="G216" s="37">
        <v>253.76666666666665</v>
      </c>
      <c r="H216" s="37">
        <v>270.56666666666661</v>
      </c>
      <c r="I216" s="37">
        <v>275.48333333333323</v>
      </c>
      <c r="J216" s="37">
        <v>278.96666666666658</v>
      </c>
      <c r="K216" s="37">
        <v>272</v>
      </c>
      <c r="L216" s="37">
        <v>263.60000000000002</v>
      </c>
      <c r="M216" s="37">
        <v>73.17765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8"/>
      <c r="B1" s="46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1" t="s">
        <v>16</v>
      </c>
      <c r="B9" s="463" t="s">
        <v>18</v>
      </c>
      <c r="C9" s="467" t="s">
        <v>20</v>
      </c>
      <c r="D9" s="467" t="s">
        <v>21</v>
      </c>
      <c r="E9" s="458" t="s">
        <v>22</v>
      </c>
      <c r="F9" s="459"/>
      <c r="G9" s="460"/>
      <c r="H9" s="458" t="s">
        <v>23</v>
      </c>
      <c r="I9" s="459"/>
      <c r="J9" s="460"/>
      <c r="K9" s="23"/>
      <c r="L9" s="24"/>
      <c r="M9" s="50"/>
      <c r="N9" s="1"/>
      <c r="O9" s="1"/>
    </row>
    <row r="10" spans="1:15" ht="42.75" customHeight="1">
      <c r="A10" s="465"/>
      <c r="B10" s="466"/>
      <c r="C10" s="466"/>
      <c r="D10" s="46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20813.599999999999</v>
      </c>
      <c r="D11" s="321">
        <v>20970.833333333332</v>
      </c>
      <c r="E11" s="321">
        <v>20542.966666666664</v>
      </c>
      <c r="F11" s="321">
        <v>20272.333333333332</v>
      </c>
      <c r="G11" s="321">
        <v>19844.466666666664</v>
      </c>
      <c r="H11" s="321">
        <v>21241.466666666664</v>
      </c>
      <c r="I11" s="321">
        <v>21669.333333333332</v>
      </c>
      <c r="J11" s="321">
        <v>21939.966666666664</v>
      </c>
      <c r="K11" s="320">
        <v>21398.7</v>
      </c>
      <c r="L11" s="320">
        <v>20700.2</v>
      </c>
      <c r="M11" s="320">
        <v>1.9220000000000001E-2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482.95</v>
      </c>
      <c r="D12" s="321">
        <v>486.71666666666664</v>
      </c>
      <c r="E12" s="321">
        <v>476.5333333333333</v>
      </c>
      <c r="F12" s="321">
        <v>470.11666666666667</v>
      </c>
      <c r="G12" s="321">
        <v>459.93333333333334</v>
      </c>
      <c r="H12" s="321">
        <v>493.13333333333327</v>
      </c>
      <c r="I12" s="321">
        <v>503.31666666666655</v>
      </c>
      <c r="J12" s="321">
        <v>509.73333333333323</v>
      </c>
      <c r="K12" s="320">
        <v>496.9</v>
      </c>
      <c r="L12" s="320">
        <v>480.3</v>
      </c>
      <c r="M12" s="320">
        <v>0.81311999999999995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940.65</v>
      </c>
      <c r="D13" s="321">
        <v>940.13333333333333</v>
      </c>
      <c r="E13" s="321">
        <v>930.76666666666665</v>
      </c>
      <c r="F13" s="321">
        <v>920.88333333333333</v>
      </c>
      <c r="G13" s="321">
        <v>911.51666666666665</v>
      </c>
      <c r="H13" s="321">
        <v>950.01666666666665</v>
      </c>
      <c r="I13" s="321">
        <v>959.38333333333321</v>
      </c>
      <c r="J13" s="321">
        <v>969.26666666666665</v>
      </c>
      <c r="K13" s="320">
        <v>949.5</v>
      </c>
      <c r="L13" s="320">
        <v>930.25</v>
      </c>
      <c r="M13" s="320">
        <v>3.3967100000000001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2416.5500000000002</v>
      </c>
      <c r="D14" s="321">
        <v>2432.3833333333332</v>
      </c>
      <c r="E14" s="321">
        <v>2395.1666666666665</v>
      </c>
      <c r="F14" s="321">
        <v>2373.7833333333333</v>
      </c>
      <c r="G14" s="321">
        <v>2336.5666666666666</v>
      </c>
      <c r="H14" s="321">
        <v>2453.7666666666664</v>
      </c>
      <c r="I14" s="321">
        <v>2490.9833333333336</v>
      </c>
      <c r="J14" s="321">
        <v>2512.3666666666663</v>
      </c>
      <c r="K14" s="320">
        <v>2469.6</v>
      </c>
      <c r="L14" s="320">
        <v>2411</v>
      </c>
      <c r="M14" s="320">
        <v>0.64498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2137.4499999999998</v>
      </c>
      <c r="D15" s="321">
        <v>2147.6666666666665</v>
      </c>
      <c r="E15" s="321">
        <v>2117.4833333333331</v>
      </c>
      <c r="F15" s="321">
        <v>2097.5166666666664</v>
      </c>
      <c r="G15" s="321">
        <v>2067.333333333333</v>
      </c>
      <c r="H15" s="321">
        <v>2167.6333333333332</v>
      </c>
      <c r="I15" s="321">
        <v>2197.8166666666666</v>
      </c>
      <c r="J15" s="321">
        <v>2217.7833333333333</v>
      </c>
      <c r="K15" s="320">
        <v>2177.85</v>
      </c>
      <c r="L15" s="320">
        <v>2127.6999999999998</v>
      </c>
      <c r="M15" s="320">
        <v>0.55649999999999999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16843.2</v>
      </c>
      <c r="D16" s="321">
        <v>16909.933333333334</v>
      </c>
      <c r="E16" s="321">
        <v>16725.26666666667</v>
      </c>
      <c r="F16" s="321">
        <v>16607.333333333336</v>
      </c>
      <c r="G16" s="321">
        <v>16422.666666666672</v>
      </c>
      <c r="H16" s="321">
        <v>17027.866666666669</v>
      </c>
      <c r="I16" s="321">
        <v>17212.533333333333</v>
      </c>
      <c r="J16" s="321">
        <v>17330.466666666667</v>
      </c>
      <c r="K16" s="320">
        <v>17094.599999999999</v>
      </c>
      <c r="L16" s="320">
        <v>16792</v>
      </c>
      <c r="M16" s="320">
        <v>0.12091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109.95</v>
      </c>
      <c r="D17" s="321">
        <v>109.60000000000001</v>
      </c>
      <c r="E17" s="321">
        <v>107.85000000000002</v>
      </c>
      <c r="F17" s="321">
        <v>105.75000000000001</v>
      </c>
      <c r="G17" s="321">
        <v>104.00000000000003</v>
      </c>
      <c r="H17" s="321">
        <v>111.70000000000002</v>
      </c>
      <c r="I17" s="321">
        <v>113.44999999999999</v>
      </c>
      <c r="J17" s="321">
        <v>115.55000000000001</v>
      </c>
      <c r="K17" s="320">
        <v>111.35</v>
      </c>
      <c r="L17" s="320">
        <v>107.5</v>
      </c>
      <c r="M17" s="320">
        <v>43.125999999999998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289.55</v>
      </c>
      <c r="D18" s="321">
        <v>291.66666666666669</v>
      </c>
      <c r="E18" s="321">
        <v>285.88333333333338</v>
      </c>
      <c r="F18" s="321">
        <v>282.2166666666667</v>
      </c>
      <c r="G18" s="321">
        <v>276.43333333333339</v>
      </c>
      <c r="H18" s="321">
        <v>295.33333333333337</v>
      </c>
      <c r="I18" s="321">
        <v>301.11666666666667</v>
      </c>
      <c r="J18" s="321">
        <v>304.78333333333336</v>
      </c>
      <c r="K18" s="320">
        <v>297.45</v>
      </c>
      <c r="L18" s="320">
        <v>288</v>
      </c>
      <c r="M18" s="320">
        <v>20.989090000000001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2208.25</v>
      </c>
      <c r="D19" s="321">
        <v>2165.2166666666667</v>
      </c>
      <c r="E19" s="321">
        <v>2108.6833333333334</v>
      </c>
      <c r="F19" s="321">
        <v>2009.1166666666668</v>
      </c>
      <c r="G19" s="321">
        <v>1952.5833333333335</v>
      </c>
      <c r="H19" s="321">
        <v>2264.7833333333333</v>
      </c>
      <c r="I19" s="321">
        <v>2321.3166666666671</v>
      </c>
      <c r="J19" s="321">
        <v>2420.8833333333332</v>
      </c>
      <c r="K19" s="320">
        <v>2221.75</v>
      </c>
      <c r="L19" s="320">
        <v>2065.65</v>
      </c>
      <c r="M19" s="320">
        <v>36.870800000000003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2183.9499999999998</v>
      </c>
      <c r="D20" s="321">
        <v>2184.6</v>
      </c>
      <c r="E20" s="321">
        <v>2161.25</v>
      </c>
      <c r="F20" s="321">
        <v>2138.5500000000002</v>
      </c>
      <c r="G20" s="321">
        <v>2115.2000000000003</v>
      </c>
      <c r="H20" s="321">
        <v>2207.2999999999997</v>
      </c>
      <c r="I20" s="321">
        <v>2230.6499999999992</v>
      </c>
      <c r="J20" s="321">
        <v>2253.3499999999995</v>
      </c>
      <c r="K20" s="320">
        <v>2207.9499999999998</v>
      </c>
      <c r="L20" s="320">
        <v>2161.9</v>
      </c>
      <c r="M20" s="320">
        <v>11.190250000000001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2810.85</v>
      </c>
      <c r="D21" s="321">
        <v>2854.4</v>
      </c>
      <c r="E21" s="321">
        <v>2718.75</v>
      </c>
      <c r="F21" s="321">
        <v>2626.65</v>
      </c>
      <c r="G21" s="321">
        <v>2491</v>
      </c>
      <c r="H21" s="321">
        <v>2946.5</v>
      </c>
      <c r="I21" s="321">
        <v>3082.1500000000005</v>
      </c>
      <c r="J21" s="321">
        <v>3174.25</v>
      </c>
      <c r="K21" s="320">
        <v>2990.05</v>
      </c>
      <c r="L21" s="320">
        <v>2762.3</v>
      </c>
      <c r="M21" s="320">
        <v>10.65499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827.65</v>
      </c>
      <c r="D22" s="321">
        <v>827.86666666666667</v>
      </c>
      <c r="E22" s="321">
        <v>819.7833333333333</v>
      </c>
      <c r="F22" s="321">
        <v>811.91666666666663</v>
      </c>
      <c r="G22" s="321">
        <v>803.83333333333326</v>
      </c>
      <c r="H22" s="321">
        <v>835.73333333333335</v>
      </c>
      <c r="I22" s="321">
        <v>843.81666666666661</v>
      </c>
      <c r="J22" s="321">
        <v>851.68333333333339</v>
      </c>
      <c r="K22" s="320">
        <v>835.95</v>
      </c>
      <c r="L22" s="320">
        <v>820</v>
      </c>
      <c r="M22" s="320">
        <v>30.712160000000001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2687.55</v>
      </c>
      <c r="D23" s="321">
        <v>2695.8666666666668</v>
      </c>
      <c r="E23" s="321">
        <v>2641.7333333333336</v>
      </c>
      <c r="F23" s="321">
        <v>2595.916666666667</v>
      </c>
      <c r="G23" s="321">
        <v>2541.7833333333338</v>
      </c>
      <c r="H23" s="321">
        <v>2741.6833333333334</v>
      </c>
      <c r="I23" s="321">
        <v>2795.8166666666666</v>
      </c>
      <c r="J23" s="321">
        <v>2841.6333333333332</v>
      </c>
      <c r="K23" s="320">
        <v>2750</v>
      </c>
      <c r="L23" s="320">
        <v>2650.05</v>
      </c>
      <c r="M23" s="320">
        <v>7.1916500000000001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314.5</v>
      </c>
      <c r="D24" s="321">
        <v>316.59999999999997</v>
      </c>
      <c r="E24" s="321">
        <v>310.29999999999995</v>
      </c>
      <c r="F24" s="321">
        <v>306.09999999999997</v>
      </c>
      <c r="G24" s="321">
        <v>299.79999999999995</v>
      </c>
      <c r="H24" s="321">
        <v>320.79999999999995</v>
      </c>
      <c r="I24" s="321">
        <v>327.10000000000002</v>
      </c>
      <c r="J24" s="321">
        <v>331.29999999999995</v>
      </c>
      <c r="K24" s="320">
        <v>322.89999999999998</v>
      </c>
      <c r="L24" s="320">
        <v>312.39999999999998</v>
      </c>
      <c r="M24" s="320">
        <v>2.7239599999999999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234.25</v>
      </c>
      <c r="D25" s="321">
        <v>232.83333333333334</v>
      </c>
      <c r="E25" s="321">
        <v>227.76666666666668</v>
      </c>
      <c r="F25" s="321">
        <v>221.28333333333333</v>
      </c>
      <c r="G25" s="321">
        <v>216.21666666666667</v>
      </c>
      <c r="H25" s="321">
        <v>239.31666666666669</v>
      </c>
      <c r="I25" s="321">
        <v>244.38333333333335</v>
      </c>
      <c r="J25" s="321">
        <v>250.8666666666667</v>
      </c>
      <c r="K25" s="320">
        <v>237.9</v>
      </c>
      <c r="L25" s="320">
        <v>226.35</v>
      </c>
      <c r="M25" s="320">
        <v>8.3142800000000001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1207.75</v>
      </c>
      <c r="D26" s="321">
        <v>1216.5833333333333</v>
      </c>
      <c r="E26" s="321">
        <v>1196.7166666666665</v>
      </c>
      <c r="F26" s="321">
        <v>1185.6833333333332</v>
      </c>
      <c r="G26" s="321">
        <v>1165.8166666666664</v>
      </c>
      <c r="H26" s="321">
        <v>1227.6166666666666</v>
      </c>
      <c r="I26" s="321">
        <v>1247.4833333333333</v>
      </c>
      <c r="J26" s="321">
        <v>1258.5166666666667</v>
      </c>
      <c r="K26" s="320">
        <v>1236.45</v>
      </c>
      <c r="L26" s="320">
        <v>1205.55</v>
      </c>
      <c r="M26" s="320">
        <v>1.67801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1806.5</v>
      </c>
      <c r="D27" s="321">
        <v>1819.4833333333333</v>
      </c>
      <c r="E27" s="321">
        <v>1768.9666666666667</v>
      </c>
      <c r="F27" s="321">
        <v>1731.4333333333334</v>
      </c>
      <c r="G27" s="321">
        <v>1680.9166666666667</v>
      </c>
      <c r="H27" s="321">
        <v>1857.0166666666667</v>
      </c>
      <c r="I27" s="321">
        <v>1907.5333333333335</v>
      </c>
      <c r="J27" s="321">
        <v>1945.0666666666666</v>
      </c>
      <c r="K27" s="320">
        <v>1870</v>
      </c>
      <c r="L27" s="320">
        <v>1781.95</v>
      </c>
      <c r="M27" s="320">
        <v>0.37473000000000001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1762.95</v>
      </c>
      <c r="D28" s="321">
        <v>1772.5833333333333</v>
      </c>
      <c r="E28" s="321">
        <v>1740.3666666666666</v>
      </c>
      <c r="F28" s="321">
        <v>1717.7833333333333</v>
      </c>
      <c r="G28" s="321">
        <v>1685.5666666666666</v>
      </c>
      <c r="H28" s="321">
        <v>1795.1666666666665</v>
      </c>
      <c r="I28" s="321">
        <v>1827.3833333333332</v>
      </c>
      <c r="J28" s="321">
        <v>1849.9666666666665</v>
      </c>
      <c r="K28" s="320">
        <v>1804.8</v>
      </c>
      <c r="L28" s="320">
        <v>1750</v>
      </c>
      <c r="M28" s="320">
        <v>0.66178000000000003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80.75</v>
      </c>
      <c r="D29" s="321">
        <v>80.916666666666671</v>
      </c>
      <c r="E29" s="321">
        <v>79.333333333333343</v>
      </c>
      <c r="F29" s="321">
        <v>77.916666666666671</v>
      </c>
      <c r="G29" s="321">
        <v>76.333333333333343</v>
      </c>
      <c r="H29" s="321">
        <v>82.333333333333343</v>
      </c>
      <c r="I29" s="321">
        <v>83.916666666666686</v>
      </c>
      <c r="J29" s="321">
        <v>85.333333333333343</v>
      </c>
      <c r="K29" s="320">
        <v>82.5</v>
      </c>
      <c r="L29" s="320">
        <v>79.5</v>
      </c>
      <c r="M29" s="320">
        <v>1.93747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3406.3</v>
      </c>
      <c r="D30" s="321">
        <v>3395.4166666666665</v>
      </c>
      <c r="E30" s="321">
        <v>3368.6333333333332</v>
      </c>
      <c r="F30" s="321">
        <v>3330.9666666666667</v>
      </c>
      <c r="G30" s="321">
        <v>3304.1833333333334</v>
      </c>
      <c r="H30" s="321">
        <v>3433.083333333333</v>
      </c>
      <c r="I30" s="321">
        <v>3459.8666666666668</v>
      </c>
      <c r="J30" s="321">
        <v>3497.5333333333328</v>
      </c>
      <c r="K30" s="320">
        <v>3422.2</v>
      </c>
      <c r="L30" s="320">
        <v>3357.75</v>
      </c>
      <c r="M30" s="320">
        <v>1.0601400000000001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3144.9</v>
      </c>
      <c r="D31" s="321">
        <v>3146.8166666666671</v>
      </c>
      <c r="E31" s="321">
        <v>3108.0833333333339</v>
      </c>
      <c r="F31" s="321">
        <v>3071.2666666666669</v>
      </c>
      <c r="G31" s="321">
        <v>3032.5333333333338</v>
      </c>
      <c r="H31" s="321">
        <v>3183.6333333333341</v>
      </c>
      <c r="I31" s="321">
        <v>3222.3666666666668</v>
      </c>
      <c r="J31" s="321">
        <v>3259.1833333333343</v>
      </c>
      <c r="K31" s="320">
        <v>3185.55</v>
      </c>
      <c r="L31" s="320">
        <v>3110</v>
      </c>
      <c r="M31" s="320">
        <v>0.35822999999999999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24.55</v>
      </c>
      <c r="D32" s="321">
        <v>24.7</v>
      </c>
      <c r="E32" s="321">
        <v>24.349999999999998</v>
      </c>
      <c r="F32" s="321">
        <v>24.15</v>
      </c>
      <c r="G32" s="321">
        <v>23.799999999999997</v>
      </c>
      <c r="H32" s="321">
        <v>24.9</v>
      </c>
      <c r="I32" s="321">
        <v>25.25</v>
      </c>
      <c r="J32" s="321">
        <v>25.45</v>
      </c>
      <c r="K32" s="320">
        <v>25.05</v>
      </c>
      <c r="L32" s="320">
        <v>24.5</v>
      </c>
      <c r="M32" s="320">
        <v>92.133439999999993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561.54999999999995</v>
      </c>
      <c r="D33" s="321">
        <v>562.41666666666663</v>
      </c>
      <c r="E33" s="321">
        <v>556.33333333333326</v>
      </c>
      <c r="F33" s="321">
        <v>551.11666666666667</v>
      </c>
      <c r="G33" s="321">
        <v>545.0333333333333</v>
      </c>
      <c r="H33" s="321">
        <v>567.63333333333321</v>
      </c>
      <c r="I33" s="321">
        <v>573.71666666666647</v>
      </c>
      <c r="J33" s="321">
        <v>578.93333333333317</v>
      </c>
      <c r="K33" s="320">
        <v>568.5</v>
      </c>
      <c r="L33" s="320">
        <v>557.20000000000005</v>
      </c>
      <c r="M33" s="320">
        <v>3.51057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3580.85</v>
      </c>
      <c r="D34" s="321">
        <v>3618.7833333333333</v>
      </c>
      <c r="E34" s="321">
        <v>3493.5666666666666</v>
      </c>
      <c r="F34" s="321">
        <v>3406.2833333333333</v>
      </c>
      <c r="G34" s="321">
        <v>3281.0666666666666</v>
      </c>
      <c r="H34" s="321">
        <v>3706.0666666666666</v>
      </c>
      <c r="I34" s="321">
        <v>3831.2833333333328</v>
      </c>
      <c r="J34" s="321">
        <v>3918.5666666666666</v>
      </c>
      <c r="K34" s="320">
        <v>3744</v>
      </c>
      <c r="L34" s="320">
        <v>3531.5</v>
      </c>
      <c r="M34" s="320">
        <v>0.56833999999999996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371.3</v>
      </c>
      <c r="D35" s="321">
        <v>367.36666666666662</v>
      </c>
      <c r="E35" s="321">
        <v>358.93333333333322</v>
      </c>
      <c r="F35" s="321">
        <v>346.56666666666661</v>
      </c>
      <c r="G35" s="321">
        <v>338.13333333333321</v>
      </c>
      <c r="H35" s="321">
        <v>379.73333333333323</v>
      </c>
      <c r="I35" s="321">
        <v>388.16666666666663</v>
      </c>
      <c r="J35" s="321">
        <v>400.53333333333325</v>
      </c>
      <c r="K35" s="320">
        <v>375.8</v>
      </c>
      <c r="L35" s="320">
        <v>355</v>
      </c>
      <c r="M35" s="320">
        <v>135.25255000000001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1624.1</v>
      </c>
      <c r="D36" s="321">
        <v>1660.3833333333332</v>
      </c>
      <c r="E36" s="321">
        <v>1570.7666666666664</v>
      </c>
      <c r="F36" s="321">
        <v>1517.4333333333332</v>
      </c>
      <c r="G36" s="321">
        <v>1427.8166666666664</v>
      </c>
      <c r="H36" s="321">
        <v>1713.7166666666665</v>
      </c>
      <c r="I36" s="321">
        <v>1803.3333333333333</v>
      </c>
      <c r="J36" s="321">
        <v>1856.6666666666665</v>
      </c>
      <c r="K36" s="320">
        <v>1750</v>
      </c>
      <c r="L36" s="320">
        <v>1607.05</v>
      </c>
      <c r="M36" s="320">
        <v>10.43862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844.3</v>
      </c>
      <c r="D37" s="321">
        <v>849.33333333333337</v>
      </c>
      <c r="E37" s="321">
        <v>836.66666666666674</v>
      </c>
      <c r="F37" s="321">
        <v>829.03333333333342</v>
      </c>
      <c r="G37" s="321">
        <v>816.36666666666679</v>
      </c>
      <c r="H37" s="321">
        <v>856.9666666666667</v>
      </c>
      <c r="I37" s="321">
        <v>869.63333333333344</v>
      </c>
      <c r="J37" s="321">
        <v>877.26666666666665</v>
      </c>
      <c r="K37" s="320">
        <v>862</v>
      </c>
      <c r="L37" s="320">
        <v>841.7</v>
      </c>
      <c r="M37" s="320">
        <v>0.47034999999999999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1040.05</v>
      </c>
      <c r="D38" s="321">
        <v>1048.5166666666667</v>
      </c>
      <c r="E38" s="321">
        <v>1022.0833333333333</v>
      </c>
      <c r="F38" s="321">
        <v>1004.1166666666666</v>
      </c>
      <c r="G38" s="321">
        <v>977.68333333333317</v>
      </c>
      <c r="H38" s="321">
        <v>1066.4833333333333</v>
      </c>
      <c r="I38" s="321">
        <v>1092.9166666666667</v>
      </c>
      <c r="J38" s="321">
        <v>1110.8833333333334</v>
      </c>
      <c r="K38" s="320">
        <v>1074.95</v>
      </c>
      <c r="L38" s="320">
        <v>1030.55</v>
      </c>
      <c r="M38" s="320">
        <v>5.0976999999999997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758.1</v>
      </c>
      <c r="D39" s="321">
        <v>757.58333333333337</v>
      </c>
      <c r="E39" s="321">
        <v>749.66666666666674</v>
      </c>
      <c r="F39" s="321">
        <v>741.23333333333335</v>
      </c>
      <c r="G39" s="321">
        <v>733.31666666666672</v>
      </c>
      <c r="H39" s="321">
        <v>766.01666666666677</v>
      </c>
      <c r="I39" s="321">
        <v>773.93333333333351</v>
      </c>
      <c r="J39" s="321">
        <v>782.36666666666679</v>
      </c>
      <c r="K39" s="320">
        <v>765.5</v>
      </c>
      <c r="L39" s="320">
        <v>749.15</v>
      </c>
      <c r="M39" s="320">
        <v>0.82047000000000003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4780.95</v>
      </c>
      <c r="D40" s="321">
        <v>4787.45</v>
      </c>
      <c r="E40" s="321">
        <v>4724.8999999999996</v>
      </c>
      <c r="F40" s="321">
        <v>4668.8499999999995</v>
      </c>
      <c r="G40" s="321">
        <v>4606.2999999999993</v>
      </c>
      <c r="H40" s="321">
        <v>4843.5</v>
      </c>
      <c r="I40" s="321">
        <v>4906.0500000000011</v>
      </c>
      <c r="J40" s="321">
        <v>4962.1000000000004</v>
      </c>
      <c r="K40" s="320">
        <v>4850</v>
      </c>
      <c r="L40" s="320">
        <v>4731.3999999999996</v>
      </c>
      <c r="M40" s="320">
        <v>7.7713999999999999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194.4</v>
      </c>
      <c r="D41" s="321">
        <v>193.20000000000002</v>
      </c>
      <c r="E41" s="321">
        <v>190.45000000000005</v>
      </c>
      <c r="F41" s="321">
        <v>186.50000000000003</v>
      </c>
      <c r="G41" s="321">
        <v>183.75000000000006</v>
      </c>
      <c r="H41" s="321">
        <v>197.15000000000003</v>
      </c>
      <c r="I41" s="321">
        <v>199.89999999999998</v>
      </c>
      <c r="J41" s="321">
        <v>203.85000000000002</v>
      </c>
      <c r="K41" s="320">
        <v>195.95</v>
      </c>
      <c r="L41" s="320">
        <v>189.25</v>
      </c>
      <c r="M41" s="320">
        <v>34.286380000000001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443.45</v>
      </c>
      <c r="D42" s="321">
        <v>442.09999999999997</v>
      </c>
      <c r="E42" s="321">
        <v>434.34999999999991</v>
      </c>
      <c r="F42" s="321">
        <v>425.24999999999994</v>
      </c>
      <c r="G42" s="321">
        <v>417.49999999999989</v>
      </c>
      <c r="H42" s="321">
        <v>451.19999999999993</v>
      </c>
      <c r="I42" s="321">
        <v>458.95000000000005</v>
      </c>
      <c r="J42" s="321">
        <v>468.04999999999995</v>
      </c>
      <c r="K42" s="320">
        <v>449.85</v>
      </c>
      <c r="L42" s="320">
        <v>433</v>
      </c>
      <c r="M42" s="320">
        <v>1.2685200000000001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88.95</v>
      </c>
      <c r="D43" s="321">
        <v>89.15000000000002</v>
      </c>
      <c r="E43" s="321">
        <v>88.200000000000045</v>
      </c>
      <c r="F43" s="321">
        <v>87.450000000000031</v>
      </c>
      <c r="G43" s="321">
        <v>86.500000000000057</v>
      </c>
      <c r="H43" s="321">
        <v>89.900000000000034</v>
      </c>
      <c r="I43" s="321">
        <v>90.85</v>
      </c>
      <c r="J43" s="321">
        <v>91.600000000000023</v>
      </c>
      <c r="K43" s="320">
        <v>90.1</v>
      </c>
      <c r="L43" s="320">
        <v>88.4</v>
      </c>
      <c r="M43" s="320">
        <v>6.0344199999999999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127.85</v>
      </c>
      <c r="D44" s="321">
        <v>126.86666666666667</v>
      </c>
      <c r="E44" s="321">
        <v>125.63333333333335</v>
      </c>
      <c r="F44" s="321">
        <v>123.41666666666669</v>
      </c>
      <c r="G44" s="321">
        <v>122.18333333333337</v>
      </c>
      <c r="H44" s="321">
        <v>129.08333333333334</v>
      </c>
      <c r="I44" s="321">
        <v>130.31666666666666</v>
      </c>
      <c r="J44" s="321">
        <v>132.53333333333333</v>
      </c>
      <c r="K44" s="320">
        <v>128.1</v>
      </c>
      <c r="L44" s="320">
        <v>124.65</v>
      </c>
      <c r="M44" s="320">
        <v>82.201530000000005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3083</v>
      </c>
      <c r="D45" s="321">
        <v>3050.8333333333335</v>
      </c>
      <c r="E45" s="321">
        <v>3012.166666666667</v>
      </c>
      <c r="F45" s="321">
        <v>2941.3333333333335</v>
      </c>
      <c r="G45" s="321">
        <v>2902.666666666667</v>
      </c>
      <c r="H45" s="321">
        <v>3121.666666666667</v>
      </c>
      <c r="I45" s="321">
        <v>3160.3333333333339</v>
      </c>
      <c r="J45" s="321">
        <v>3231.166666666667</v>
      </c>
      <c r="K45" s="320">
        <v>3089.5</v>
      </c>
      <c r="L45" s="320">
        <v>2980</v>
      </c>
      <c r="M45" s="320">
        <v>8.3818199999999994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182</v>
      </c>
      <c r="D46" s="321">
        <v>182.0333333333333</v>
      </c>
      <c r="E46" s="321">
        <v>179.1666666666666</v>
      </c>
      <c r="F46" s="321">
        <v>176.33333333333329</v>
      </c>
      <c r="G46" s="321">
        <v>173.46666666666658</v>
      </c>
      <c r="H46" s="321">
        <v>184.86666666666662</v>
      </c>
      <c r="I46" s="321">
        <v>187.73333333333329</v>
      </c>
      <c r="J46" s="321">
        <v>190.56666666666663</v>
      </c>
      <c r="K46" s="320">
        <v>184.9</v>
      </c>
      <c r="L46" s="320">
        <v>179.2</v>
      </c>
      <c r="M46" s="320">
        <v>3.4630000000000001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2154.3000000000002</v>
      </c>
      <c r="D47" s="321">
        <v>2139.7833333333333</v>
      </c>
      <c r="E47" s="321">
        <v>2094.5666666666666</v>
      </c>
      <c r="F47" s="321">
        <v>2034.8333333333335</v>
      </c>
      <c r="G47" s="321">
        <v>1989.6166666666668</v>
      </c>
      <c r="H47" s="321">
        <v>2199.5166666666664</v>
      </c>
      <c r="I47" s="321">
        <v>2244.7333333333327</v>
      </c>
      <c r="J47" s="321">
        <v>2304.4666666666662</v>
      </c>
      <c r="K47" s="320">
        <v>2185</v>
      </c>
      <c r="L47" s="320">
        <v>2080.0500000000002</v>
      </c>
      <c r="M47" s="320">
        <v>6.4650400000000001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2727.05</v>
      </c>
      <c r="D48" s="321">
        <v>2751.3333333333335</v>
      </c>
      <c r="E48" s="321">
        <v>2696.7166666666672</v>
      </c>
      <c r="F48" s="321">
        <v>2666.3833333333337</v>
      </c>
      <c r="G48" s="321">
        <v>2611.7666666666673</v>
      </c>
      <c r="H48" s="321">
        <v>2781.666666666667</v>
      </c>
      <c r="I48" s="321">
        <v>2836.2833333333328</v>
      </c>
      <c r="J48" s="321">
        <v>2866.6166666666668</v>
      </c>
      <c r="K48" s="320">
        <v>2805.95</v>
      </c>
      <c r="L48" s="320">
        <v>2721</v>
      </c>
      <c r="M48" s="320">
        <v>8.9880000000000002E-2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2478.4</v>
      </c>
      <c r="D49" s="321">
        <v>2464.4666666666667</v>
      </c>
      <c r="E49" s="321">
        <v>2428.9333333333334</v>
      </c>
      <c r="F49" s="321">
        <v>2379.4666666666667</v>
      </c>
      <c r="G49" s="321">
        <v>2343.9333333333334</v>
      </c>
      <c r="H49" s="321">
        <v>2513.9333333333334</v>
      </c>
      <c r="I49" s="321">
        <v>2549.4666666666672</v>
      </c>
      <c r="J49" s="321">
        <v>2598.9333333333334</v>
      </c>
      <c r="K49" s="320">
        <v>2500</v>
      </c>
      <c r="L49" s="320">
        <v>2415</v>
      </c>
      <c r="M49" s="320">
        <v>2.9066700000000001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9772.35</v>
      </c>
      <c r="D50" s="321">
        <v>9809.85</v>
      </c>
      <c r="E50" s="321">
        <v>9682.4500000000007</v>
      </c>
      <c r="F50" s="321">
        <v>9592.5500000000011</v>
      </c>
      <c r="G50" s="321">
        <v>9465.1500000000015</v>
      </c>
      <c r="H50" s="321">
        <v>9899.75</v>
      </c>
      <c r="I50" s="321">
        <v>10027.149999999998</v>
      </c>
      <c r="J50" s="321">
        <v>10117.049999999999</v>
      </c>
      <c r="K50" s="320">
        <v>9937.25</v>
      </c>
      <c r="L50" s="320">
        <v>9719.9500000000007</v>
      </c>
      <c r="M50" s="320">
        <v>0.61234999999999995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1420.25</v>
      </c>
      <c r="D51" s="321">
        <v>1424.4333333333334</v>
      </c>
      <c r="E51" s="321">
        <v>1402.8666666666668</v>
      </c>
      <c r="F51" s="321">
        <v>1385.4833333333333</v>
      </c>
      <c r="G51" s="321">
        <v>1363.9166666666667</v>
      </c>
      <c r="H51" s="321">
        <v>1441.8166666666668</v>
      </c>
      <c r="I51" s="321">
        <v>1463.3833333333334</v>
      </c>
      <c r="J51" s="321">
        <v>1480.7666666666669</v>
      </c>
      <c r="K51" s="320">
        <v>1446</v>
      </c>
      <c r="L51" s="320">
        <v>1407.05</v>
      </c>
      <c r="M51" s="320">
        <v>17.081720000000001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670.65</v>
      </c>
      <c r="D52" s="321">
        <v>669.05000000000007</v>
      </c>
      <c r="E52" s="321">
        <v>658.75000000000011</v>
      </c>
      <c r="F52" s="321">
        <v>646.85</v>
      </c>
      <c r="G52" s="321">
        <v>636.55000000000007</v>
      </c>
      <c r="H52" s="321">
        <v>680.95000000000016</v>
      </c>
      <c r="I52" s="321">
        <v>691.25000000000011</v>
      </c>
      <c r="J52" s="321">
        <v>703.1500000000002</v>
      </c>
      <c r="K52" s="320">
        <v>679.35</v>
      </c>
      <c r="L52" s="320">
        <v>657.15</v>
      </c>
      <c r="M52" s="320">
        <v>11.282170000000001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462.85</v>
      </c>
      <c r="D53" s="321">
        <v>464.7833333333333</v>
      </c>
      <c r="E53" s="321">
        <v>458.71666666666658</v>
      </c>
      <c r="F53" s="321">
        <v>454.58333333333326</v>
      </c>
      <c r="G53" s="321">
        <v>448.51666666666654</v>
      </c>
      <c r="H53" s="321">
        <v>468.91666666666663</v>
      </c>
      <c r="I53" s="321">
        <v>474.98333333333335</v>
      </c>
      <c r="J53" s="321">
        <v>479.11666666666667</v>
      </c>
      <c r="K53" s="320">
        <v>470.85</v>
      </c>
      <c r="L53" s="320">
        <v>460.65</v>
      </c>
      <c r="M53" s="320">
        <v>1.30172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794.7</v>
      </c>
      <c r="D54" s="321">
        <v>795.25</v>
      </c>
      <c r="E54" s="321">
        <v>788.05</v>
      </c>
      <c r="F54" s="321">
        <v>781.4</v>
      </c>
      <c r="G54" s="321">
        <v>774.19999999999993</v>
      </c>
      <c r="H54" s="321">
        <v>801.9</v>
      </c>
      <c r="I54" s="321">
        <v>809.1</v>
      </c>
      <c r="J54" s="321">
        <v>815.75</v>
      </c>
      <c r="K54" s="320">
        <v>802.45</v>
      </c>
      <c r="L54" s="320">
        <v>788.6</v>
      </c>
      <c r="M54" s="320">
        <v>66.76491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3720.75</v>
      </c>
      <c r="D55" s="321">
        <v>3702.6666666666665</v>
      </c>
      <c r="E55" s="321">
        <v>3670.3833333333332</v>
      </c>
      <c r="F55" s="321">
        <v>3620.0166666666669</v>
      </c>
      <c r="G55" s="321">
        <v>3587.7333333333336</v>
      </c>
      <c r="H55" s="321">
        <v>3753.0333333333328</v>
      </c>
      <c r="I55" s="321">
        <v>3785.3166666666666</v>
      </c>
      <c r="J55" s="321">
        <v>3835.6833333333325</v>
      </c>
      <c r="K55" s="320">
        <v>3734.95</v>
      </c>
      <c r="L55" s="320">
        <v>3652.3</v>
      </c>
      <c r="M55" s="320">
        <v>1.7407999999999999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173.3</v>
      </c>
      <c r="D56" s="321">
        <v>172.93333333333331</v>
      </c>
      <c r="E56" s="321">
        <v>169.61666666666662</v>
      </c>
      <c r="F56" s="321">
        <v>165.93333333333331</v>
      </c>
      <c r="G56" s="321">
        <v>162.61666666666662</v>
      </c>
      <c r="H56" s="321">
        <v>176.61666666666662</v>
      </c>
      <c r="I56" s="321">
        <v>179.93333333333328</v>
      </c>
      <c r="J56" s="321">
        <v>183.61666666666662</v>
      </c>
      <c r="K56" s="320">
        <v>176.25</v>
      </c>
      <c r="L56" s="320">
        <v>169.25</v>
      </c>
      <c r="M56" s="320">
        <v>5.6818900000000001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1075.2</v>
      </c>
      <c r="D57" s="321">
        <v>1083.5833333333333</v>
      </c>
      <c r="E57" s="321">
        <v>1052.1666666666665</v>
      </c>
      <c r="F57" s="321">
        <v>1029.1333333333332</v>
      </c>
      <c r="G57" s="321">
        <v>997.71666666666647</v>
      </c>
      <c r="H57" s="321">
        <v>1106.6166666666666</v>
      </c>
      <c r="I57" s="321">
        <v>1138.0333333333331</v>
      </c>
      <c r="J57" s="321">
        <v>1161.0666666666666</v>
      </c>
      <c r="K57" s="320">
        <v>1115</v>
      </c>
      <c r="L57" s="320">
        <v>1060.55</v>
      </c>
      <c r="M57" s="320">
        <v>0.66915999999999998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15509.3</v>
      </c>
      <c r="D58" s="321">
        <v>15544.183333333334</v>
      </c>
      <c r="E58" s="321">
        <v>15288.416666666668</v>
      </c>
      <c r="F58" s="321">
        <v>15067.533333333333</v>
      </c>
      <c r="G58" s="321">
        <v>14811.766666666666</v>
      </c>
      <c r="H58" s="321">
        <v>15765.066666666669</v>
      </c>
      <c r="I58" s="321">
        <v>16020.833333333336</v>
      </c>
      <c r="J58" s="321">
        <v>16241.716666666671</v>
      </c>
      <c r="K58" s="320">
        <v>15799.95</v>
      </c>
      <c r="L58" s="320">
        <v>15323.3</v>
      </c>
      <c r="M58" s="320">
        <v>2.5170699999999999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5257.1</v>
      </c>
      <c r="D59" s="321">
        <v>5225.1333333333332</v>
      </c>
      <c r="E59" s="321">
        <v>5155.1166666666668</v>
      </c>
      <c r="F59" s="321">
        <v>5053.1333333333332</v>
      </c>
      <c r="G59" s="321">
        <v>4983.1166666666668</v>
      </c>
      <c r="H59" s="321">
        <v>5327.1166666666668</v>
      </c>
      <c r="I59" s="321">
        <v>5397.1333333333332</v>
      </c>
      <c r="J59" s="321">
        <v>5499.1166666666668</v>
      </c>
      <c r="K59" s="320">
        <v>5295.15</v>
      </c>
      <c r="L59" s="320">
        <v>5123.1499999999996</v>
      </c>
      <c r="M59" s="320">
        <v>1.08941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7032.5</v>
      </c>
      <c r="D60" s="321">
        <v>7095.7333333333336</v>
      </c>
      <c r="E60" s="321">
        <v>6896.7666666666673</v>
      </c>
      <c r="F60" s="321">
        <v>6761.0333333333338</v>
      </c>
      <c r="G60" s="321">
        <v>6562.0666666666675</v>
      </c>
      <c r="H60" s="321">
        <v>7231.4666666666672</v>
      </c>
      <c r="I60" s="321">
        <v>7430.4333333333343</v>
      </c>
      <c r="J60" s="321">
        <v>7566.166666666667</v>
      </c>
      <c r="K60" s="320">
        <v>7294.7</v>
      </c>
      <c r="L60" s="320">
        <v>6960</v>
      </c>
      <c r="M60" s="320">
        <v>15.581810000000001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3175.25</v>
      </c>
      <c r="D61" s="321">
        <v>3211.2333333333336</v>
      </c>
      <c r="E61" s="321">
        <v>3122.4666666666672</v>
      </c>
      <c r="F61" s="321">
        <v>3069.6833333333334</v>
      </c>
      <c r="G61" s="321">
        <v>2980.916666666667</v>
      </c>
      <c r="H61" s="321">
        <v>3264.0166666666673</v>
      </c>
      <c r="I61" s="321">
        <v>3352.7833333333338</v>
      </c>
      <c r="J61" s="321">
        <v>3405.5666666666675</v>
      </c>
      <c r="K61" s="320">
        <v>3300</v>
      </c>
      <c r="L61" s="320">
        <v>3158.45</v>
      </c>
      <c r="M61" s="320">
        <v>0.4486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2096.3000000000002</v>
      </c>
      <c r="D62" s="321">
        <v>2107</v>
      </c>
      <c r="E62" s="321">
        <v>2072</v>
      </c>
      <c r="F62" s="321">
        <v>2047.6999999999998</v>
      </c>
      <c r="G62" s="321">
        <v>2012.6999999999998</v>
      </c>
      <c r="H62" s="321">
        <v>2131.3000000000002</v>
      </c>
      <c r="I62" s="321">
        <v>2166.3000000000002</v>
      </c>
      <c r="J62" s="321">
        <v>2190.6000000000004</v>
      </c>
      <c r="K62" s="320">
        <v>2142</v>
      </c>
      <c r="L62" s="320">
        <v>2082.6999999999998</v>
      </c>
      <c r="M62" s="320">
        <v>1.1405700000000001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483.4</v>
      </c>
      <c r="D63" s="321">
        <v>486</v>
      </c>
      <c r="E63" s="321">
        <v>474.1</v>
      </c>
      <c r="F63" s="321">
        <v>464.8</v>
      </c>
      <c r="G63" s="321">
        <v>452.90000000000003</v>
      </c>
      <c r="H63" s="321">
        <v>495.3</v>
      </c>
      <c r="I63" s="321">
        <v>507.2</v>
      </c>
      <c r="J63" s="321">
        <v>516.5</v>
      </c>
      <c r="K63" s="320">
        <v>497.9</v>
      </c>
      <c r="L63" s="320">
        <v>476.7</v>
      </c>
      <c r="M63" s="320">
        <v>23.860199999999999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323.05</v>
      </c>
      <c r="D64" s="321">
        <v>324.38333333333333</v>
      </c>
      <c r="E64" s="321">
        <v>318.76666666666665</v>
      </c>
      <c r="F64" s="321">
        <v>314.48333333333335</v>
      </c>
      <c r="G64" s="321">
        <v>308.86666666666667</v>
      </c>
      <c r="H64" s="321">
        <v>328.66666666666663</v>
      </c>
      <c r="I64" s="321">
        <v>334.2833333333333</v>
      </c>
      <c r="J64" s="321">
        <v>338.56666666666661</v>
      </c>
      <c r="K64" s="320">
        <v>330</v>
      </c>
      <c r="L64" s="320">
        <v>320.10000000000002</v>
      </c>
      <c r="M64" s="320">
        <v>77.540890000000005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112.6</v>
      </c>
      <c r="D65" s="321">
        <v>112.83333333333333</v>
      </c>
      <c r="E65" s="321">
        <v>111.16666666666666</v>
      </c>
      <c r="F65" s="321">
        <v>109.73333333333333</v>
      </c>
      <c r="G65" s="321">
        <v>108.06666666666666</v>
      </c>
      <c r="H65" s="321">
        <v>114.26666666666665</v>
      </c>
      <c r="I65" s="321">
        <v>115.93333333333331</v>
      </c>
      <c r="J65" s="321">
        <v>117.36666666666665</v>
      </c>
      <c r="K65" s="320">
        <v>114.5</v>
      </c>
      <c r="L65" s="320">
        <v>111.4</v>
      </c>
      <c r="M65" s="320">
        <v>218.22194999999999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49.6</v>
      </c>
      <c r="D66" s="321">
        <v>49.766666666666673</v>
      </c>
      <c r="E66" s="321">
        <v>49.233333333333348</v>
      </c>
      <c r="F66" s="321">
        <v>48.866666666666674</v>
      </c>
      <c r="G66" s="321">
        <v>48.33333333333335</v>
      </c>
      <c r="H66" s="321">
        <v>50.133333333333347</v>
      </c>
      <c r="I66" s="321">
        <v>50.666666666666664</v>
      </c>
      <c r="J66" s="321">
        <v>51.033333333333346</v>
      </c>
      <c r="K66" s="320">
        <v>50.3</v>
      </c>
      <c r="L66" s="320">
        <v>49.4</v>
      </c>
      <c r="M66" s="320">
        <v>26.142589999999998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2674.2</v>
      </c>
      <c r="D67" s="321">
        <v>2696.3166666666666</v>
      </c>
      <c r="E67" s="321">
        <v>2642.8833333333332</v>
      </c>
      <c r="F67" s="321">
        <v>2611.5666666666666</v>
      </c>
      <c r="G67" s="321">
        <v>2558.1333333333332</v>
      </c>
      <c r="H67" s="321">
        <v>2727.6333333333332</v>
      </c>
      <c r="I67" s="321">
        <v>2781.0666666666666</v>
      </c>
      <c r="J67" s="321">
        <v>2812.3833333333332</v>
      </c>
      <c r="K67" s="320">
        <v>2749.75</v>
      </c>
      <c r="L67" s="320">
        <v>2665</v>
      </c>
      <c r="M67" s="320">
        <v>0.24681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1923.9</v>
      </c>
      <c r="D68" s="321">
        <v>1935.5</v>
      </c>
      <c r="E68" s="321">
        <v>1902</v>
      </c>
      <c r="F68" s="321">
        <v>1880.1</v>
      </c>
      <c r="G68" s="321">
        <v>1846.6</v>
      </c>
      <c r="H68" s="321">
        <v>1957.4</v>
      </c>
      <c r="I68" s="321">
        <v>1990.9</v>
      </c>
      <c r="J68" s="321">
        <v>2012.8000000000002</v>
      </c>
      <c r="K68" s="320">
        <v>1969</v>
      </c>
      <c r="L68" s="320">
        <v>1913.6</v>
      </c>
      <c r="M68" s="320">
        <v>2.5855000000000001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4905.95</v>
      </c>
      <c r="D69" s="321">
        <v>4906.9833333333336</v>
      </c>
      <c r="E69" s="321">
        <v>4868.9666666666672</v>
      </c>
      <c r="F69" s="321">
        <v>4831.9833333333336</v>
      </c>
      <c r="G69" s="321">
        <v>4793.9666666666672</v>
      </c>
      <c r="H69" s="321">
        <v>4943.9666666666672</v>
      </c>
      <c r="I69" s="321">
        <v>4981.9833333333336</v>
      </c>
      <c r="J69" s="321">
        <v>5018.9666666666672</v>
      </c>
      <c r="K69" s="320">
        <v>4945</v>
      </c>
      <c r="L69" s="320">
        <v>4870</v>
      </c>
      <c r="M69" s="320">
        <v>5.0040000000000001E-2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890.1</v>
      </c>
      <c r="D70" s="321">
        <v>887.80000000000007</v>
      </c>
      <c r="E70" s="321">
        <v>873.55000000000018</v>
      </c>
      <c r="F70" s="321">
        <v>857.00000000000011</v>
      </c>
      <c r="G70" s="321">
        <v>842.75000000000023</v>
      </c>
      <c r="H70" s="321">
        <v>904.35000000000014</v>
      </c>
      <c r="I70" s="321">
        <v>918.59999999999991</v>
      </c>
      <c r="J70" s="321">
        <v>935.15000000000009</v>
      </c>
      <c r="K70" s="320">
        <v>902.05</v>
      </c>
      <c r="L70" s="320">
        <v>871.25</v>
      </c>
      <c r="M70" s="320">
        <v>0.40023999999999998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780.4</v>
      </c>
      <c r="D71" s="321">
        <v>804.41666666666663</v>
      </c>
      <c r="E71" s="321">
        <v>741.23333333333323</v>
      </c>
      <c r="F71" s="321">
        <v>702.06666666666661</v>
      </c>
      <c r="G71" s="321">
        <v>638.88333333333321</v>
      </c>
      <c r="H71" s="321">
        <v>843.58333333333326</v>
      </c>
      <c r="I71" s="321">
        <v>906.76666666666665</v>
      </c>
      <c r="J71" s="321">
        <v>945.93333333333328</v>
      </c>
      <c r="K71" s="320">
        <v>867.6</v>
      </c>
      <c r="L71" s="320">
        <v>765.25</v>
      </c>
      <c r="M71" s="320">
        <v>33.953290000000003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253.3</v>
      </c>
      <c r="D72" s="321">
        <v>253.16666666666666</v>
      </c>
      <c r="E72" s="321">
        <v>250.73333333333332</v>
      </c>
      <c r="F72" s="321">
        <v>248.16666666666666</v>
      </c>
      <c r="G72" s="321">
        <v>245.73333333333332</v>
      </c>
      <c r="H72" s="321">
        <v>255.73333333333332</v>
      </c>
      <c r="I72" s="321">
        <v>258.16666666666663</v>
      </c>
      <c r="J72" s="321">
        <v>260.73333333333335</v>
      </c>
      <c r="K72" s="320">
        <v>255.6</v>
      </c>
      <c r="L72" s="320">
        <v>250.6</v>
      </c>
      <c r="M72" s="320">
        <v>104.67609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1816.9</v>
      </c>
      <c r="D73" s="321">
        <v>1829.6333333333332</v>
      </c>
      <c r="E73" s="321">
        <v>1790.2666666666664</v>
      </c>
      <c r="F73" s="321">
        <v>1763.6333333333332</v>
      </c>
      <c r="G73" s="321">
        <v>1724.2666666666664</v>
      </c>
      <c r="H73" s="321">
        <v>1856.2666666666664</v>
      </c>
      <c r="I73" s="321">
        <v>1895.6333333333332</v>
      </c>
      <c r="J73" s="321">
        <v>1922.2666666666664</v>
      </c>
      <c r="K73" s="320">
        <v>1869</v>
      </c>
      <c r="L73" s="320">
        <v>1803</v>
      </c>
      <c r="M73" s="320">
        <v>1.4085399999999999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712.85</v>
      </c>
      <c r="D74" s="321">
        <v>714.4</v>
      </c>
      <c r="E74" s="321">
        <v>705.8</v>
      </c>
      <c r="F74" s="321">
        <v>698.75</v>
      </c>
      <c r="G74" s="321">
        <v>690.15</v>
      </c>
      <c r="H74" s="321">
        <v>721.44999999999993</v>
      </c>
      <c r="I74" s="321">
        <v>730.05000000000007</v>
      </c>
      <c r="J74" s="321">
        <v>737.09999999999991</v>
      </c>
      <c r="K74" s="320">
        <v>723</v>
      </c>
      <c r="L74" s="320">
        <v>707.35</v>
      </c>
      <c r="M74" s="320">
        <v>5.4442300000000001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731.25</v>
      </c>
      <c r="D75" s="321">
        <v>735.41666666666663</v>
      </c>
      <c r="E75" s="321">
        <v>718.83333333333326</v>
      </c>
      <c r="F75" s="321">
        <v>706.41666666666663</v>
      </c>
      <c r="G75" s="321">
        <v>689.83333333333326</v>
      </c>
      <c r="H75" s="321">
        <v>747.83333333333326</v>
      </c>
      <c r="I75" s="321">
        <v>764.41666666666652</v>
      </c>
      <c r="J75" s="321">
        <v>776.83333333333326</v>
      </c>
      <c r="K75" s="320">
        <v>752</v>
      </c>
      <c r="L75" s="320">
        <v>723</v>
      </c>
      <c r="M75" s="320">
        <v>15.28988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13134.8</v>
      </c>
      <c r="D76" s="321">
        <v>13246.616666666667</v>
      </c>
      <c r="E76" s="321">
        <v>12948.183333333334</v>
      </c>
      <c r="F76" s="321">
        <v>12761.566666666668</v>
      </c>
      <c r="G76" s="321">
        <v>12463.133333333335</v>
      </c>
      <c r="H76" s="321">
        <v>13433.233333333334</v>
      </c>
      <c r="I76" s="321">
        <v>13731.666666666664</v>
      </c>
      <c r="J76" s="321">
        <v>13918.283333333333</v>
      </c>
      <c r="K76" s="320">
        <v>13545.05</v>
      </c>
      <c r="L76" s="320">
        <v>13060</v>
      </c>
      <c r="M76" s="320">
        <v>2.7869999999999999E-2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739.35</v>
      </c>
      <c r="D77" s="321">
        <v>735.93333333333339</v>
      </c>
      <c r="E77" s="321">
        <v>727.36666666666679</v>
      </c>
      <c r="F77" s="321">
        <v>715.38333333333344</v>
      </c>
      <c r="G77" s="321">
        <v>706.81666666666683</v>
      </c>
      <c r="H77" s="321">
        <v>747.91666666666674</v>
      </c>
      <c r="I77" s="321">
        <v>756.48333333333335</v>
      </c>
      <c r="J77" s="321">
        <v>768.4666666666667</v>
      </c>
      <c r="K77" s="320">
        <v>744.5</v>
      </c>
      <c r="L77" s="320">
        <v>723.95</v>
      </c>
      <c r="M77" s="320">
        <v>66.322919999999996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53.85</v>
      </c>
      <c r="D78" s="321">
        <v>53.816666666666663</v>
      </c>
      <c r="E78" s="321">
        <v>53.133333333333326</v>
      </c>
      <c r="F78" s="321">
        <v>52.416666666666664</v>
      </c>
      <c r="G78" s="321">
        <v>51.733333333333327</v>
      </c>
      <c r="H78" s="321">
        <v>54.533333333333324</v>
      </c>
      <c r="I78" s="321">
        <v>55.216666666666661</v>
      </c>
      <c r="J78" s="321">
        <v>55.933333333333323</v>
      </c>
      <c r="K78" s="320">
        <v>54.5</v>
      </c>
      <c r="L78" s="320">
        <v>53.1</v>
      </c>
      <c r="M78" s="320">
        <v>178.50871000000001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352.55</v>
      </c>
      <c r="D79" s="321">
        <v>347.88333333333338</v>
      </c>
      <c r="E79" s="321">
        <v>341.96666666666675</v>
      </c>
      <c r="F79" s="321">
        <v>331.38333333333338</v>
      </c>
      <c r="G79" s="321">
        <v>325.46666666666675</v>
      </c>
      <c r="H79" s="321">
        <v>358.46666666666675</v>
      </c>
      <c r="I79" s="321">
        <v>364.38333333333338</v>
      </c>
      <c r="J79" s="321">
        <v>374.96666666666675</v>
      </c>
      <c r="K79" s="320">
        <v>353.8</v>
      </c>
      <c r="L79" s="320">
        <v>337.3</v>
      </c>
      <c r="M79" s="320">
        <v>37.02037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1149.55</v>
      </c>
      <c r="D80" s="321">
        <v>1140.9000000000001</v>
      </c>
      <c r="E80" s="321">
        <v>1117.8000000000002</v>
      </c>
      <c r="F80" s="321">
        <v>1086.0500000000002</v>
      </c>
      <c r="G80" s="321">
        <v>1062.9500000000003</v>
      </c>
      <c r="H80" s="321">
        <v>1172.6500000000001</v>
      </c>
      <c r="I80" s="321">
        <v>1195.75</v>
      </c>
      <c r="J80" s="321">
        <v>1227.5</v>
      </c>
      <c r="K80" s="320">
        <v>1164</v>
      </c>
      <c r="L80" s="320">
        <v>1109.1500000000001</v>
      </c>
      <c r="M80" s="320">
        <v>0.90966000000000002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6607.7</v>
      </c>
      <c r="D81" s="321">
        <v>6623</v>
      </c>
      <c r="E81" s="321">
        <v>6519.45</v>
      </c>
      <c r="F81" s="321">
        <v>6431.2</v>
      </c>
      <c r="G81" s="321">
        <v>6327.65</v>
      </c>
      <c r="H81" s="321">
        <v>6711.25</v>
      </c>
      <c r="I81" s="321">
        <v>6814.7999999999993</v>
      </c>
      <c r="J81" s="321">
        <v>6903.05</v>
      </c>
      <c r="K81" s="320">
        <v>6726.55</v>
      </c>
      <c r="L81" s="320">
        <v>6534.75</v>
      </c>
      <c r="M81" s="320">
        <v>0.11761000000000001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1162.8</v>
      </c>
      <c r="D82" s="321">
        <v>1156.8833333333332</v>
      </c>
      <c r="E82" s="321">
        <v>1146.6166666666663</v>
      </c>
      <c r="F82" s="321">
        <v>1130.4333333333332</v>
      </c>
      <c r="G82" s="321">
        <v>1120.1666666666663</v>
      </c>
      <c r="H82" s="321">
        <v>1173.0666666666664</v>
      </c>
      <c r="I82" s="321">
        <v>1183.3333333333333</v>
      </c>
      <c r="J82" s="321">
        <v>1199.5166666666664</v>
      </c>
      <c r="K82" s="320">
        <v>1167.1500000000001</v>
      </c>
      <c r="L82" s="320">
        <v>1140.7</v>
      </c>
      <c r="M82" s="320">
        <v>0.63656000000000001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14371.3</v>
      </c>
      <c r="D83" s="321">
        <v>14345.550000000001</v>
      </c>
      <c r="E83" s="321">
        <v>14231.100000000002</v>
      </c>
      <c r="F83" s="321">
        <v>14090.900000000001</v>
      </c>
      <c r="G83" s="321">
        <v>13976.450000000003</v>
      </c>
      <c r="H83" s="321">
        <v>14485.750000000002</v>
      </c>
      <c r="I83" s="321">
        <v>14600.200000000003</v>
      </c>
      <c r="J83" s="321">
        <v>14740.400000000001</v>
      </c>
      <c r="K83" s="320">
        <v>14460</v>
      </c>
      <c r="L83" s="320">
        <v>14205.35</v>
      </c>
      <c r="M83" s="320">
        <v>0.14663999999999999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389.95</v>
      </c>
      <c r="D84" s="321">
        <v>386.2</v>
      </c>
      <c r="E84" s="321">
        <v>380.09999999999997</v>
      </c>
      <c r="F84" s="321">
        <v>370.25</v>
      </c>
      <c r="G84" s="321">
        <v>364.15</v>
      </c>
      <c r="H84" s="321">
        <v>396.04999999999995</v>
      </c>
      <c r="I84" s="321">
        <v>402.15</v>
      </c>
      <c r="J84" s="321">
        <v>411.99999999999994</v>
      </c>
      <c r="K84" s="320">
        <v>392.3</v>
      </c>
      <c r="L84" s="320">
        <v>376.35</v>
      </c>
      <c r="M84" s="320">
        <v>85.681889999999996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480.15</v>
      </c>
      <c r="D85" s="321">
        <v>484.38333333333338</v>
      </c>
      <c r="E85" s="321">
        <v>472.76666666666677</v>
      </c>
      <c r="F85" s="321">
        <v>465.38333333333338</v>
      </c>
      <c r="G85" s="321">
        <v>453.76666666666677</v>
      </c>
      <c r="H85" s="321">
        <v>491.76666666666677</v>
      </c>
      <c r="I85" s="321">
        <v>503.38333333333344</v>
      </c>
      <c r="J85" s="321">
        <v>510.76666666666677</v>
      </c>
      <c r="K85" s="320">
        <v>496</v>
      </c>
      <c r="L85" s="320">
        <v>477</v>
      </c>
      <c r="M85" s="320">
        <v>1.92988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3304.2</v>
      </c>
      <c r="D86" s="321">
        <v>3293.7333333333336</v>
      </c>
      <c r="E86" s="321">
        <v>3252.4666666666672</v>
      </c>
      <c r="F86" s="321">
        <v>3200.7333333333336</v>
      </c>
      <c r="G86" s="321">
        <v>3159.4666666666672</v>
      </c>
      <c r="H86" s="321">
        <v>3345.4666666666672</v>
      </c>
      <c r="I86" s="321">
        <v>3386.7333333333336</v>
      </c>
      <c r="J86" s="321">
        <v>3438.4666666666672</v>
      </c>
      <c r="K86" s="320">
        <v>3335</v>
      </c>
      <c r="L86" s="320">
        <v>3242</v>
      </c>
      <c r="M86" s="320">
        <v>2.3557199999999998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843.1</v>
      </c>
      <c r="D87" s="321">
        <v>856.61666666666667</v>
      </c>
      <c r="E87" s="321">
        <v>821.48333333333335</v>
      </c>
      <c r="F87" s="321">
        <v>799.86666666666667</v>
      </c>
      <c r="G87" s="321">
        <v>764.73333333333335</v>
      </c>
      <c r="H87" s="321">
        <v>878.23333333333335</v>
      </c>
      <c r="I87" s="321">
        <v>913.36666666666679</v>
      </c>
      <c r="J87" s="321">
        <v>934.98333333333335</v>
      </c>
      <c r="K87" s="320">
        <v>891.75</v>
      </c>
      <c r="L87" s="320">
        <v>835</v>
      </c>
      <c r="M87" s="320">
        <v>9.3003400000000003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419.55</v>
      </c>
      <c r="D88" s="321">
        <v>423.01666666666665</v>
      </c>
      <c r="E88" s="321">
        <v>412.0333333333333</v>
      </c>
      <c r="F88" s="321">
        <v>404.51666666666665</v>
      </c>
      <c r="G88" s="321">
        <v>393.5333333333333</v>
      </c>
      <c r="H88" s="321">
        <v>430.5333333333333</v>
      </c>
      <c r="I88" s="321">
        <v>441.51666666666665</v>
      </c>
      <c r="J88" s="321">
        <v>449.0333333333333</v>
      </c>
      <c r="K88" s="320">
        <v>434</v>
      </c>
      <c r="L88" s="320">
        <v>415.5</v>
      </c>
      <c r="M88" s="320">
        <v>33.093170000000001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836</v>
      </c>
      <c r="D89" s="321">
        <v>835.35</v>
      </c>
      <c r="E89" s="321">
        <v>823.7</v>
      </c>
      <c r="F89" s="321">
        <v>811.4</v>
      </c>
      <c r="G89" s="321">
        <v>799.75</v>
      </c>
      <c r="H89" s="321">
        <v>847.65000000000009</v>
      </c>
      <c r="I89" s="321">
        <v>859.3</v>
      </c>
      <c r="J89" s="321">
        <v>871.60000000000014</v>
      </c>
      <c r="K89" s="320">
        <v>847</v>
      </c>
      <c r="L89" s="320">
        <v>823.05</v>
      </c>
      <c r="M89" s="320">
        <v>3.81332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2553.35</v>
      </c>
      <c r="D90" s="321">
        <v>2559.1166666666668</v>
      </c>
      <c r="E90" s="321">
        <v>2533.2333333333336</v>
      </c>
      <c r="F90" s="321">
        <v>2513.1166666666668</v>
      </c>
      <c r="G90" s="321">
        <v>2487.2333333333336</v>
      </c>
      <c r="H90" s="321">
        <v>2579.2333333333336</v>
      </c>
      <c r="I90" s="321">
        <v>2605.1166666666668</v>
      </c>
      <c r="J90" s="321">
        <v>2625.2333333333336</v>
      </c>
      <c r="K90" s="320">
        <v>2585</v>
      </c>
      <c r="L90" s="320">
        <v>2539</v>
      </c>
      <c r="M90" s="320">
        <v>0.68067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233.1</v>
      </c>
      <c r="D91" s="321">
        <v>234.31666666666663</v>
      </c>
      <c r="E91" s="321">
        <v>230.68333333333328</v>
      </c>
      <c r="F91" s="321">
        <v>228.26666666666665</v>
      </c>
      <c r="G91" s="321">
        <v>224.6333333333333</v>
      </c>
      <c r="H91" s="321">
        <v>236.73333333333326</v>
      </c>
      <c r="I91" s="321">
        <v>240.36666666666665</v>
      </c>
      <c r="J91" s="321">
        <v>242.78333333333325</v>
      </c>
      <c r="K91" s="320">
        <v>237.95</v>
      </c>
      <c r="L91" s="320">
        <v>231.9</v>
      </c>
      <c r="M91" s="320">
        <v>95.437870000000004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637.85</v>
      </c>
      <c r="D92" s="321">
        <v>634.61666666666667</v>
      </c>
      <c r="E92" s="321">
        <v>624.2833333333333</v>
      </c>
      <c r="F92" s="321">
        <v>610.71666666666658</v>
      </c>
      <c r="G92" s="321">
        <v>600.38333333333321</v>
      </c>
      <c r="H92" s="321">
        <v>648.18333333333339</v>
      </c>
      <c r="I92" s="321">
        <v>658.51666666666665</v>
      </c>
      <c r="J92" s="321">
        <v>672.08333333333348</v>
      </c>
      <c r="K92" s="320">
        <v>644.95000000000005</v>
      </c>
      <c r="L92" s="320">
        <v>621.04999999999995</v>
      </c>
      <c r="M92" s="320">
        <v>6.1983600000000001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788.35</v>
      </c>
      <c r="D93" s="321">
        <v>785.43333333333339</v>
      </c>
      <c r="E93" s="321">
        <v>776.11666666666679</v>
      </c>
      <c r="F93" s="321">
        <v>763.88333333333344</v>
      </c>
      <c r="G93" s="321">
        <v>754.56666666666683</v>
      </c>
      <c r="H93" s="321">
        <v>797.66666666666674</v>
      </c>
      <c r="I93" s="321">
        <v>806.98333333333335</v>
      </c>
      <c r="J93" s="321">
        <v>819.2166666666667</v>
      </c>
      <c r="K93" s="320">
        <v>794.75</v>
      </c>
      <c r="L93" s="320">
        <v>773.2</v>
      </c>
      <c r="M93" s="320">
        <v>0.68891999999999998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740.25</v>
      </c>
      <c r="D94" s="321">
        <v>750.16666666666663</v>
      </c>
      <c r="E94" s="321">
        <v>726.73333333333323</v>
      </c>
      <c r="F94" s="321">
        <v>713.21666666666658</v>
      </c>
      <c r="G94" s="321">
        <v>689.78333333333319</v>
      </c>
      <c r="H94" s="321">
        <v>763.68333333333328</v>
      </c>
      <c r="I94" s="321">
        <v>787.11666666666667</v>
      </c>
      <c r="J94" s="321">
        <v>800.63333333333333</v>
      </c>
      <c r="K94" s="320">
        <v>773.6</v>
      </c>
      <c r="L94" s="320">
        <v>736.65</v>
      </c>
      <c r="M94" s="320">
        <v>3.3565800000000001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104.9</v>
      </c>
      <c r="D95" s="321">
        <v>105.06666666666668</v>
      </c>
      <c r="E95" s="321">
        <v>104.43333333333335</v>
      </c>
      <c r="F95" s="321">
        <v>103.96666666666667</v>
      </c>
      <c r="G95" s="321">
        <v>103.33333333333334</v>
      </c>
      <c r="H95" s="321">
        <v>105.53333333333336</v>
      </c>
      <c r="I95" s="321">
        <v>106.16666666666669</v>
      </c>
      <c r="J95" s="321">
        <v>106.63333333333337</v>
      </c>
      <c r="K95" s="320">
        <v>105.7</v>
      </c>
      <c r="L95" s="320">
        <v>104.6</v>
      </c>
      <c r="M95" s="320">
        <v>8.8828300000000002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390.3</v>
      </c>
      <c r="D96" s="321">
        <v>388.25</v>
      </c>
      <c r="E96" s="321">
        <v>365.05</v>
      </c>
      <c r="F96" s="321">
        <v>339.8</v>
      </c>
      <c r="G96" s="321">
        <v>316.60000000000002</v>
      </c>
      <c r="H96" s="321">
        <v>413.5</v>
      </c>
      <c r="I96" s="321">
        <v>436.70000000000005</v>
      </c>
      <c r="J96" s="321">
        <v>461.95</v>
      </c>
      <c r="K96" s="320">
        <v>411.45</v>
      </c>
      <c r="L96" s="320">
        <v>363</v>
      </c>
      <c r="M96" s="320">
        <v>9.8030899999999992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1418.45</v>
      </c>
      <c r="D97" s="321">
        <v>1422.8</v>
      </c>
      <c r="E97" s="321">
        <v>1401.6</v>
      </c>
      <c r="F97" s="321">
        <v>1384.75</v>
      </c>
      <c r="G97" s="321">
        <v>1363.55</v>
      </c>
      <c r="H97" s="321">
        <v>1439.6499999999999</v>
      </c>
      <c r="I97" s="321">
        <v>1460.8500000000001</v>
      </c>
      <c r="J97" s="321">
        <v>1477.6999999999998</v>
      </c>
      <c r="K97" s="320">
        <v>1444</v>
      </c>
      <c r="L97" s="320">
        <v>1405.95</v>
      </c>
      <c r="M97" s="320">
        <v>4.2348499999999998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1110.5</v>
      </c>
      <c r="D98" s="321">
        <v>1110.2333333333333</v>
      </c>
      <c r="E98" s="321">
        <v>1093.6666666666667</v>
      </c>
      <c r="F98" s="321">
        <v>1076.8333333333335</v>
      </c>
      <c r="G98" s="321">
        <v>1060.2666666666669</v>
      </c>
      <c r="H98" s="321">
        <v>1127.0666666666666</v>
      </c>
      <c r="I98" s="321">
        <v>1143.6333333333332</v>
      </c>
      <c r="J98" s="321">
        <v>1160.4666666666665</v>
      </c>
      <c r="K98" s="320">
        <v>1126.8</v>
      </c>
      <c r="L98" s="320">
        <v>1093.4000000000001</v>
      </c>
      <c r="M98" s="320">
        <v>2.1780300000000001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19.899999999999999</v>
      </c>
      <c r="D99" s="321">
        <v>19.850000000000001</v>
      </c>
      <c r="E99" s="321">
        <v>19.650000000000002</v>
      </c>
      <c r="F99" s="321">
        <v>19.400000000000002</v>
      </c>
      <c r="G99" s="321">
        <v>19.200000000000003</v>
      </c>
      <c r="H99" s="321">
        <v>20.100000000000001</v>
      </c>
      <c r="I99" s="321">
        <v>20.300000000000004</v>
      </c>
      <c r="J99" s="321">
        <v>20.55</v>
      </c>
      <c r="K99" s="320">
        <v>20.05</v>
      </c>
      <c r="L99" s="320">
        <v>19.600000000000001</v>
      </c>
      <c r="M99" s="320">
        <v>23.526309999999999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628.20000000000005</v>
      </c>
      <c r="D100" s="321">
        <v>631.4666666666667</v>
      </c>
      <c r="E100" s="321">
        <v>615.98333333333335</v>
      </c>
      <c r="F100" s="321">
        <v>603.76666666666665</v>
      </c>
      <c r="G100" s="321">
        <v>588.2833333333333</v>
      </c>
      <c r="H100" s="321">
        <v>643.68333333333339</v>
      </c>
      <c r="I100" s="321">
        <v>659.16666666666674</v>
      </c>
      <c r="J100" s="321">
        <v>671.38333333333344</v>
      </c>
      <c r="K100" s="320">
        <v>646.95000000000005</v>
      </c>
      <c r="L100" s="320">
        <v>619.25</v>
      </c>
      <c r="M100" s="320">
        <v>4.0402399999999998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868.8</v>
      </c>
      <c r="D101" s="321">
        <v>871.13333333333321</v>
      </c>
      <c r="E101" s="321">
        <v>858.21666666666647</v>
      </c>
      <c r="F101" s="321">
        <v>847.63333333333321</v>
      </c>
      <c r="G101" s="321">
        <v>834.71666666666647</v>
      </c>
      <c r="H101" s="321">
        <v>881.71666666666647</v>
      </c>
      <c r="I101" s="321">
        <v>894.63333333333321</v>
      </c>
      <c r="J101" s="321">
        <v>905.21666666666647</v>
      </c>
      <c r="K101" s="320">
        <v>884.05</v>
      </c>
      <c r="L101" s="320">
        <v>860.55</v>
      </c>
      <c r="M101" s="320">
        <v>1.92414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4447.3999999999996</v>
      </c>
      <c r="D102" s="321">
        <v>4484.45</v>
      </c>
      <c r="E102" s="321">
        <v>4389</v>
      </c>
      <c r="F102" s="321">
        <v>4330.6000000000004</v>
      </c>
      <c r="G102" s="321">
        <v>4235.1500000000005</v>
      </c>
      <c r="H102" s="321">
        <v>4542.8499999999995</v>
      </c>
      <c r="I102" s="321">
        <v>4638.2999999999984</v>
      </c>
      <c r="J102" s="321">
        <v>4696.6999999999989</v>
      </c>
      <c r="K102" s="320">
        <v>4579.8999999999996</v>
      </c>
      <c r="L102" s="320">
        <v>4426.05</v>
      </c>
      <c r="M102" s="320">
        <v>0.42052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84.35</v>
      </c>
      <c r="D103" s="321">
        <v>84.95</v>
      </c>
      <c r="E103" s="321">
        <v>83.5</v>
      </c>
      <c r="F103" s="321">
        <v>82.649999999999991</v>
      </c>
      <c r="G103" s="321">
        <v>81.199999999999989</v>
      </c>
      <c r="H103" s="321">
        <v>85.800000000000011</v>
      </c>
      <c r="I103" s="321">
        <v>87.250000000000028</v>
      </c>
      <c r="J103" s="321">
        <v>88.100000000000023</v>
      </c>
      <c r="K103" s="320">
        <v>86.4</v>
      </c>
      <c r="L103" s="320">
        <v>84.1</v>
      </c>
      <c r="M103" s="320">
        <v>18.059539999999998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791.1</v>
      </c>
      <c r="D104" s="321">
        <v>774.56666666666661</v>
      </c>
      <c r="E104" s="321">
        <v>744.13333333333321</v>
      </c>
      <c r="F104" s="321">
        <v>697.16666666666663</v>
      </c>
      <c r="G104" s="321">
        <v>666.73333333333323</v>
      </c>
      <c r="H104" s="321">
        <v>821.53333333333319</v>
      </c>
      <c r="I104" s="321">
        <v>851.96666666666658</v>
      </c>
      <c r="J104" s="321">
        <v>898.93333333333317</v>
      </c>
      <c r="K104" s="320">
        <v>805</v>
      </c>
      <c r="L104" s="320">
        <v>727.6</v>
      </c>
      <c r="M104" s="320">
        <v>12.628830000000001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195.95</v>
      </c>
      <c r="D105" s="321">
        <v>197.15</v>
      </c>
      <c r="E105" s="321">
        <v>193.3</v>
      </c>
      <c r="F105" s="321">
        <v>190.65</v>
      </c>
      <c r="G105" s="321">
        <v>186.8</v>
      </c>
      <c r="H105" s="321">
        <v>199.8</v>
      </c>
      <c r="I105" s="321">
        <v>203.64999999999998</v>
      </c>
      <c r="J105" s="321">
        <v>206.3</v>
      </c>
      <c r="K105" s="320">
        <v>201</v>
      </c>
      <c r="L105" s="320">
        <v>194.5</v>
      </c>
      <c r="M105" s="320">
        <v>14.06494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280.55</v>
      </c>
      <c r="D106" s="321">
        <v>284.25</v>
      </c>
      <c r="E106" s="321">
        <v>274.3</v>
      </c>
      <c r="F106" s="321">
        <v>268.05</v>
      </c>
      <c r="G106" s="321">
        <v>258.10000000000002</v>
      </c>
      <c r="H106" s="321">
        <v>290.5</v>
      </c>
      <c r="I106" s="321">
        <v>300.45000000000005</v>
      </c>
      <c r="J106" s="321">
        <v>306.7</v>
      </c>
      <c r="K106" s="320">
        <v>294.2</v>
      </c>
      <c r="L106" s="320">
        <v>278</v>
      </c>
      <c r="M106" s="320">
        <v>2.84897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452.65</v>
      </c>
      <c r="D107" s="321">
        <v>456.7</v>
      </c>
      <c r="E107" s="321">
        <v>439.4</v>
      </c>
      <c r="F107" s="321">
        <v>426.15</v>
      </c>
      <c r="G107" s="321">
        <v>408.84999999999997</v>
      </c>
      <c r="H107" s="321">
        <v>469.95</v>
      </c>
      <c r="I107" s="321">
        <v>487.25000000000006</v>
      </c>
      <c r="J107" s="321">
        <v>500.5</v>
      </c>
      <c r="K107" s="320">
        <v>474</v>
      </c>
      <c r="L107" s="320">
        <v>443.45</v>
      </c>
      <c r="M107" s="320">
        <v>53.003329999999998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709.85</v>
      </c>
      <c r="D108" s="321">
        <v>720.76666666666677</v>
      </c>
      <c r="E108" s="321">
        <v>696.53333333333353</v>
      </c>
      <c r="F108" s="321">
        <v>683.21666666666681</v>
      </c>
      <c r="G108" s="321">
        <v>658.98333333333358</v>
      </c>
      <c r="H108" s="321">
        <v>734.08333333333348</v>
      </c>
      <c r="I108" s="321">
        <v>758.31666666666683</v>
      </c>
      <c r="J108" s="321">
        <v>771.63333333333344</v>
      </c>
      <c r="K108" s="320">
        <v>745</v>
      </c>
      <c r="L108" s="320">
        <v>707.45</v>
      </c>
      <c r="M108" s="320">
        <v>19.274609999999999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645.35</v>
      </c>
      <c r="D109" s="321">
        <v>649.1</v>
      </c>
      <c r="E109" s="321">
        <v>636.25</v>
      </c>
      <c r="F109" s="321">
        <v>627.15</v>
      </c>
      <c r="G109" s="321">
        <v>614.29999999999995</v>
      </c>
      <c r="H109" s="321">
        <v>658.2</v>
      </c>
      <c r="I109" s="321">
        <v>671.05000000000018</v>
      </c>
      <c r="J109" s="321">
        <v>680.15000000000009</v>
      </c>
      <c r="K109" s="320">
        <v>661.95</v>
      </c>
      <c r="L109" s="320">
        <v>640</v>
      </c>
      <c r="M109" s="320">
        <v>1.5245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1012.05</v>
      </c>
      <c r="D110" s="321">
        <v>1005.6999999999999</v>
      </c>
      <c r="E110" s="321">
        <v>996.39999999999986</v>
      </c>
      <c r="F110" s="321">
        <v>980.74999999999989</v>
      </c>
      <c r="G110" s="321">
        <v>971.44999999999982</v>
      </c>
      <c r="H110" s="321">
        <v>1021.3499999999999</v>
      </c>
      <c r="I110" s="321">
        <v>1030.6499999999999</v>
      </c>
      <c r="J110" s="321">
        <v>1046.3</v>
      </c>
      <c r="K110" s="320">
        <v>1015</v>
      </c>
      <c r="L110" s="320">
        <v>990.05</v>
      </c>
      <c r="M110" s="320">
        <v>17.969989999999999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199.1</v>
      </c>
      <c r="D111" s="321">
        <v>200.58333333333334</v>
      </c>
      <c r="E111" s="321">
        <v>195.61666666666667</v>
      </c>
      <c r="F111" s="321">
        <v>192.13333333333333</v>
      </c>
      <c r="G111" s="321">
        <v>187.16666666666666</v>
      </c>
      <c r="H111" s="321">
        <v>204.06666666666669</v>
      </c>
      <c r="I111" s="321">
        <v>209.03333333333333</v>
      </c>
      <c r="J111" s="321">
        <v>212.51666666666671</v>
      </c>
      <c r="K111" s="320">
        <v>205.55</v>
      </c>
      <c r="L111" s="320">
        <v>197.1</v>
      </c>
      <c r="M111" s="320">
        <v>383.56653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336.1</v>
      </c>
      <c r="D112" s="321">
        <v>338.55</v>
      </c>
      <c r="E112" s="321">
        <v>332.65000000000003</v>
      </c>
      <c r="F112" s="321">
        <v>329.20000000000005</v>
      </c>
      <c r="G112" s="321">
        <v>323.30000000000007</v>
      </c>
      <c r="H112" s="321">
        <v>342</v>
      </c>
      <c r="I112" s="321">
        <v>347.9</v>
      </c>
      <c r="J112" s="321">
        <v>351.34999999999997</v>
      </c>
      <c r="K112" s="320">
        <v>344.45</v>
      </c>
      <c r="L112" s="320">
        <v>335.1</v>
      </c>
      <c r="M112" s="320">
        <v>2.0882200000000002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3981.7</v>
      </c>
      <c r="D113" s="321">
        <v>3995.6166666666668</v>
      </c>
      <c r="E113" s="321">
        <v>3921.2333333333336</v>
      </c>
      <c r="F113" s="321">
        <v>3860.7666666666669</v>
      </c>
      <c r="G113" s="321">
        <v>3786.3833333333337</v>
      </c>
      <c r="H113" s="321">
        <v>4056.0833333333335</v>
      </c>
      <c r="I113" s="321">
        <v>4130.4666666666672</v>
      </c>
      <c r="J113" s="321">
        <v>4190.9333333333334</v>
      </c>
      <c r="K113" s="320">
        <v>4070</v>
      </c>
      <c r="L113" s="320">
        <v>3935.15</v>
      </c>
      <c r="M113" s="320">
        <v>3.5918899999999998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1526.25</v>
      </c>
      <c r="D114" s="321">
        <v>1515.3999999999999</v>
      </c>
      <c r="E114" s="321">
        <v>1497.8999999999996</v>
      </c>
      <c r="F114" s="321">
        <v>1469.5499999999997</v>
      </c>
      <c r="G114" s="321">
        <v>1452.0499999999995</v>
      </c>
      <c r="H114" s="321">
        <v>1543.7499999999998</v>
      </c>
      <c r="I114" s="321">
        <v>1561.2500000000002</v>
      </c>
      <c r="J114" s="321">
        <v>1589.6</v>
      </c>
      <c r="K114" s="320">
        <v>1532.9</v>
      </c>
      <c r="L114" s="320">
        <v>1487.05</v>
      </c>
      <c r="M114" s="320">
        <v>2.5656400000000001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649</v>
      </c>
      <c r="D115" s="321">
        <v>652.81666666666661</v>
      </c>
      <c r="E115" s="321">
        <v>642.08333333333326</v>
      </c>
      <c r="F115" s="321">
        <v>635.16666666666663</v>
      </c>
      <c r="G115" s="321">
        <v>624.43333333333328</v>
      </c>
      <c r="H115" s="321">
        <v>659.73333333333323</v>
      </c>
      <c r="I115" s="321">
        <v>670.46666666666658</v>
      </c>
      <c r="J115" s="321">
        <v>677.38333333333321</v>
      </c>
      <c r="K115" s="320">
        <v>663.55</v>
      </c>
      <c r="L115" s="320">
        <v>645.9</v>
      </c>
      <c r="M115" s="320">
        <v>7.7717200000000002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837.5</v>
      </c>
      <c r="D116" s="321">
        <v>835.73333333333323</v>
      </c>
      <c r="E116" s="321">
        <v>828.46666666666647</v>
      </c>
      <c r="F116" s="321">
        <v>819.43333333333328</v>
      </c>
      <c r="G116" s="321">
        <v>812.16666666666652</v>
      </c>
      <c r="H116" s="321">
        <v>844.76666666666642</v>
      </c>
      <c r="I116" s="321">
        <v>852.03333333333308</v>
      </c>
      <c r="J116" s="321">
        <v>861.06666666666638</v>
      </c>
      <c r="K116" s="320">
        <v>843</v>
      </c>
      <c r="L116" s="320">
        <v>826.7</v>
      </c>
      <c r="M116" s="320">
        <v>2.6833900000000002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1010.85</v>
      </c>
      <c r="D117" s="321">
        <v>1017.0333333333333</v>
      </c>
      <c r="E117" s="321">
        <v>993.81666666666661</v>
      </c>
      <c r="F117" s="321">
        <v>976.7833333333333</v>
      </c>
      <c r="G117" s="321">
        <v>953.56666666666661</v>
      </c>
      <c r="H117" s="321">
        <v>1034.0666666666666</v>
      </c>
      <c r="I117" s="321">
        <v>1057.2833333333333</v>
      </c>
      <c r="J117" s="321">
        <v>1074.3166666666666</v>
      </c>
      <c r="K117" s="320">
        <v>1040.25</v>
      </c>
      <c r="L117" s="320">
        <v>1000</v>
      </c>
      <c r="M117" s="320">
        <v>2.1359400000000002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3028.8</v>
      </c>
      <c r="D118" s="321">
        <v>3033.2166666666667</v>
      </c>
      <c r="E118" s="321">
        <v>2968.0833333333335</v>
      </c>
      <c r="F118" s="321">
        <v>2907.3666666666668</v>
      </c>
      <c r="G118" s="321">
        <v>2842.2333333333336</v>
      </c>
      <c r="H118" s="321">
        <v>3093.9333333333334</v>
      </c>
      <c r="I118" s="321">
        <v>3159.0666666666666</v>
      </c>
      <c r="J118" s="321">
        <v>3219.7833333333333</v>
      </c>
      <c r="K118" s="320">
        <v>3098.35</v>
      </c>
      <c r="L118" s="320">
        <v>2972.5</v>
      </c>
      <c r="M118" s="320">
        <v>0.40160000000000001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377.3</v>
      </c>
      <c r="D119" s="321">
        <v>377.59999999999997</v>
      </c>
      <c r="E119" s="321">
        <v>372.19999999999993</v>
      </c>
      <c r="F119" s="321">
        <v>367.09999999999997</v>
      </c>
      <c r="G119" s="321">
        <v>361.69999999999993</v>
      </c>
      <c r="H119" s="321">
        <v>382.69999999999993</v>
      </c>
      <c r="I119" s="321">
        <v>388.09999999999991</v>
      </c>
      <c r="J119" s="321">
        <v>393.19999999999993</v>
      </c>
      <c r="K119" s="320">
        <v>383</v>
      </c>
      <c r="L119" s="320">
        <v>372.5</v>
      </c>
      <c r="M119" s="320">
        <v>16.674689999999998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216.8</v>
      </c>
      <c r="D120" s="321">
        <v>216.85</v>
      </c>
      <c r="E120" s="321">
        <v>213.85</v>
      </c>
      <c r="F120" s="321">
        <v>210.9</v>
      </c>
      <c r="G120" s="321">
        <v>207.9</v>
      </c>
      <c r="H120" s="321">
        <v>219.79999999999998</v>
      </c>
      <c r="I120" s="321">
        <v>222.79999999999998</v>
      </c>
      <c r="J120" s="321">
        <v>225.74999999999997</v>
      </c>
      <c r="K120" s="320">
        <v>219.85</v>
      </c>
      <c r="L120" s="320">
        <v>213.9</v>
      </c>
      <c r="M120" s="320">
        <v>1.4776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133.30000000000001</v>
      </c>
      <c r="D121" s="321">
        <v>133.36666666666665</v>
      </c>
      <c r="E121" s="321">
        <v>132.1333333333333</v>
      </c>
      <c r="F121" s="321">
        <v>130.96666666666664</v>
      </c>
      <c r="G121" s="321">
        <v>129.73333333333329</v>
      </c>
      <c r="H121" s="321">
        <v>134.5333333333333</v>
      </c>
      <c r="I121" s="321">
        <v>135.76666666666665</v>
      </c>
      <c r="J121" s="321">
        <v>136.93333333333331</v>
      </c>
      <c r="K121" s="320">
        <v>134.6</v>
      </c>
      <c r="L121" s="320">
        <v>132.19999999999999</v>
      </c>
      <c r="M121" s="320">
        <v>7.8948400000000003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1102.25</v>
      </c>
      <c r="D122" s="321">
        <v>1091.0666666666666</v>
      </c>
      <c r="E122" s="321">
        <v>1064.5333333333333</v>
      </c>
      <c r="F122" s="321">
        <v>1026.8166666666666</v>
      </c>
      <c r="G122" s="321">
        <v>1000.2833333333333</v>
      </c>
      <c r="H122" s="321">
        <v>1128.7833333333333</v>
      </c>
      <c r="I122" s="321">
        <v>1155.3166666666666</v>
      </c>
      <c r="J122" s="321">
        <v>1193.0333333333333</v>
      </c>
      <c r="K122" s="320">
        <v>1117.5999999999999</v>
      </c>
      <c r="L122" s="320">
        <v>1053.3499999999999</v>
      </c>
      <c r="M122" s="320">
        <v>7.4218900000000003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805.65</v>
      </c>
      <c r="D123" s="321">
        <v>814.36666666666667</v>
      </c>
      <c r="E123" s="321">
        <v>791.83333333333337</v>
      </c>
      <c r="F123" s="321">
        <v>778.01666666666665</v>
      </c>
      <c r="G123" s="321">
        <v>755.48333333333335</v>
      </c>
      <c r="H123" s="321">
        <v>828.18333333333339</v>
      </c>
      <c r="I123" s="321">
        <v>850.7166666666667</v>
      </c>
      <c r="J123" s="321">
        <v>864.53333333333342</v>
      </c>
      <c r="K123" s="320">
        <v>836.9</v>
      </c>
      <c r="L123" s="320">
        <v>800.55</v>
      </c>
      <c r="M123" s="320">
        <v>3.1686800000000002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550.29999999999995</v>
      </c>
      <c r="D124" s="321">
        <v>549.65</v>
      </c>
      <c r="E124" s="321">
        <v>543</v>
      </c>
      <c r="F124" s="321">
        <v>535.70000000000005</v>
      </c>
      <c r="G124" s="321">
        <v>529.05000000000007</v>
      </c>
      <c r="H124" s="321">
        <v>556.94999999999993</v>
      </c>
      <c r="I124" s="321">
        <v>563.5999999999998</v>
      </c>
      <c r="J124" s="321">
        <v>570.89999999999986</v>
      </c>
      <c r="K124" s="320">
        <v>556.29999999999995</v>
      </c>
      <c r="L124" s="320">
        <v>542.35</v>
      </c>
      <c r="M124" s="320">
        <v>13.411490000000001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1588.95</v>
      </c>
      <c r="D125" s="321">
        <v>1585.3999999999999</v>
      </c>
      <c r="E125" s="321">
        <v>1548.7999999999997</v>
      </c>
      <c r="F125" s="321">
        <v>1508.6499999999999</v>
      </c>
      <c r="G125" s="321">
        <v>1472.0499999999997</v>
      </c>
      <c r="H125" s="321">
        <v>1625.5499999999997</v>
      </c>
      <c r="I125" s="321">
        <v>1662.1499999999996</v>
      </c>
      <c r="J125" s="321">
        <v>1702.2999999999997</v>
      </c>
      <c r="K125" s="320">
        <v>1622</v>
      </c>
      <c r="L125" s="320">
        <v>1545.25</v>
      </c>
      <c r="M125" s="320">
        <v>1.4403300000000001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272.75</v>
      </c>
      <c r="D126" s="321">
        <v>275.14999999999998</v>
      </c>
      <c r="E126" s="321">
        <v>268.99999999999994</v>
      </c>
      <c r="F126" s="321">
        <v>265.24999999999994</v>
      </c>
      <c r="G126" s="321">
        <v>259.09999999999991</v>
      </c>
      <c r="H126" s="321">
        <v>278.89999999999998</v>
      </c>
      <c r="I126" s="321">
        <v>285.05000000000007</v>
      </c>
      <c r="J126" s="321">
        <v>288.8</v>
      </c>
      <c r="K126" s="320">
        <v>281.3</v>
      </c>
      <c r="L126" s="320">
        <v>271.39999999999998</v>
      </c>
      <c r="M126" s="320">
        <v>4.9612499999999997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81</v>
      </c>
      <c r="D127" s="321">
        <v>81.733333333333334</v>
      </c>
      <c r="E127" s="321">
        <v>79.966666666666669</v>
      </c>
      <c r="F127" s="321">
        <v>78.933333333333337</v>
      </c>
      <c r="G127" s="321">
        <v>77.166666666666671</v>
      </c>
      <c r="H127" s="321">
        <v>82.766666666666666</v>
      </c>
      <c r="I127" s="321">
        <v>84.533333333333346</v>
      </c>
      <c r="J127" s="321">
        <v>85.566666666666663</v>
      </c>
      <c r="K127" s="320">
        <v>83.5</v>
      </c>
      <c r="L127" s="320">
        <v>80.7</v>
      </c>
      <c r="M127" s="320">
        <v>3.67977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1163.3</v>
      </c>
      <c r="D128" s="321">
        <v>1160.8</v>
      </c>
      <c r="E128" s="321">
        <v>1125.55</v>
      </c>
      <c r="F128" s="321">
        <v>1087.8</v>
      </c>
      <c r="G128" s="321">
        <v>1052.55</v>
      </c>
      <c r="H128" s="321">
        <v>1198.55</v>
      </c>
      <c r="I128" s="321">
        <v>1233.8</v>
      </c>
      <c r="J128" s="321">
        <v>1271.55</v>
      </c>
      <c r="K128" s="320">
        <v>1196.05</v>
      </c>
      <c r="L128" s="320">
        <v>1123.05</v>
      </c>
      <c r="M128" s="320">
        <v>1.5950800000000001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2219.75</v>
      </c>
      <c r="D129" s="321">
        <v>2219.5333333333333</v>
      </c>
      <c r="E129" s="321">
        <v>2187.5666666666666</v>
      </c>
      <c r="F129" s="321">
        <v>2155.3833333333332</v>
      </c>
      <c r="G129" s="321">
        <v>2123.4166666666665</v>
      </c>
      <c r="H129" s="321">
        <v>2251.7166666666667</v>
      </c>
      <c r="I129" s="321">
        <v>2283.6833333333329</v>
      </c>
      <c r="J129" s="321">
        <v>2315.8666666666668</v>
      </c>
      <c r="K129" s="320">
        <v>2251.5</v>
      </c>
      <c r="L129" s="320">
        <v>2187.35</v>
      </c>
      <c r="M129" s="320">
        <v>4.3320800000000004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288.35000000000002</v>
      </c>
      <c r="D130" s="321">
        <v>291.51666666666665</v>
      </c>
      <c r="E130" s="321">
        <v>283.0333333333333</v>
      </c>
      <c r="F130" s="321">
        <v>277.71666666666664</v>
      </c>
      <c r="G130" s="321">
        <v>269.23333333333329</v>
      </c>
      <c r="H130" s="321">
        <v>296.83333333333331</v>
      </c>
      <c r="I130" s="321">
        <v>305.31666666666666</v>
      </c>
      <c r="J130" s="321">
        <v>310.63333333333333</v>
      </c>
      <c r="K130" s="320">
        <v>300</v>
      </c>
      <c r="L130" s="320">
        <v>286.2</v>
      </c>
      <c r="M130" s="320">
        <v>34.551049999999996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60.7</v>
      </c>
      <c r="D131" s="321">
        <v>61.5</v>
      </c>
      <c r="E131" s="321">
        <v>59.4</v>
      </c>
      <c r="F131" s="321">
        <v>58.1</v>
      </c>
      <c r="G131" s="321">
        <v>56</v>
      </c>
      <c r="H131" s="321">
        <v>62.8</v>
      </c>
      <c r="I131" s="321">
        <v>64.899999999999991</v>
      </c>
      <c r="J131" s="321">
        <v>66.199999999999989</v>
      </c>
      <c r="K131" s="320">
        <v>63.6</v>
      </c>
      <c r="L131" s="320">
        <v>60.2</v>
      </c>
      <c r="M131" s="320">
        <v>30.18817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765.3</v>
      </c>
      <c r="D132" s="321">
        <v>762.43333333333339</v>
      </c>
      <c r="E132" s="321">
        <v>752.86666666666679</v>
      </c>
      <c r="F132" s="321">
        <v>740.43333333333339</v>
      </c>
      <c r="G132" s="321">
        <v>730.86666666666679</v>
      </c>
      <c r="H132" s="321">
        <v>774.86666666666679</v>
      </c>
      <c r="I132" s="321">
        <v>784.43333333333339</v>
      </c>
      <c r="J132" s="321">
        <v>796.86666666666679</v>
      </c>
      <c r="K132" s="320">
        <v>772</v>
      </c>
      <c r="L132" s="320">
        <v>750</v>
      </c>
      <c r="M132" s="320">
        <v>0.29814000000000002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4455.6499999999996</v>
      </c>
      <c r="D133" s="321">
        <v>4442.0166666666664</v>
      </c>
      <c r="E133" s="321">
        <v>4396.9333333333325</v>
      </c>
      <c r="F133" s="321">
        <v>4338.2166666666662</v>
      </c>
      <c r="G133" s="321">
        <v>4293.1333333333323</v>
      </c>
      <c r="H133" s="321">
        <v>4500.7333333333327</v>
      </c>
      <c r="I133" s="321">
        <v>4545.8166666666666</v>
      </c>
      <c r="J133" s="321">
        <v>4604.5333333333328</v>
      </c>
      <c r="K133" s="320">
        <v>4487.1000000000004</v>
      </c>
      <c r="L133" s="320">
        <v>4383.3</v>
      </c>
      <c r="M133" s="320">
        <v>3.9036900000000001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4221.1000000000004</v>
      </c>
      <c r="D134" s="321">
        <v>4220.0666666666666</v>
      </c>
      <c r="E134" s="321">
        <v>4164.1833333333334</v>
      </c>
      <c r="F134" s="321">
        <v>4107.2666666666664</v>
      </c>
      <c r="G134" s="321">
        <v>4051.3833333333332</v>
      </c>
      <c r="H134" s="321">
        <v>4276.9833333333336</v>
      </c>
      <c r="I134" s="321">
        <v>4332.8666666666668</v>
      </c>
      <c r="J134" s="321">
        <v>4389.7833333333338</v>
      </c>
      <c r="K134" s="320">
        <v>4275.95</v>
      </c>
      <c r="L134" s="320">
        <v>4163.1499999999996</v>
      </c>
      <c r="M134" s="320">
        <v>1.8650100000000001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377.7</v>
      </c>
      <c r="D135" s="321">
        <v>378.01666666666671</v>
      </c>
      <c r="E135" s="321">
        <v>373.28333333333342</v>
      </c>
      <c r="F135" s="321">
        <v>368.86666666666673</v>
      </c>
      <c r="G135" s="321">
        <v>364.13333333333344</v>
      </c>
      <c r="H135" s="321">
        <v>382.43333333333339</v>
      </c>
      <c r="I135" s="321">
        <v>387.16666666666663</v>
      </c>
      <c r="J135" s="321">
        <v>391.58333333333337</v>
      </c>
      <c r="K135" s="320">
        <v>382.75</v>
      </c>
      <c r="L135" s="320">
        <v>373.6</v>
      </c>
      <c r="M135" s="320">
        <v>32.477789999999999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4054.8</v>
      </c>
      <c r="D136" s="321">
        <v>4039.9333333333329</v>
      </c>
      <c r="E136" s="321">
        <v>4014.8666666666659</v>
      </c>
      <c r="F136" s="321">
        <v>3974.9333333333329</v>
      </c>
      <c r="G136" s="321">
        <v>3949.8666666666659</v>
      </c>
      <c r="H136" s="321">
        <v>4079.8666666666659</v>
      </c>
      <c r="I136" s="321">
        <v>4104.9333333333325</v>
      </c>
      <c r="J136" s="321">
        <v>4144.8666666666659</v>
      </c>
      <c r="K136" s="320">
        <v>4065</v>
      </c>
      <c r="L136" s="320">
        <v>4000</v>
      </c>
      <c r="M136" s="320">
        <v>2.22817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4293.3999999999996</v>
      </c>
      <c r="D137" s="321">
        <v>4282.1500000000005</v>
      </c>
      <c r="E137" s="321">
        <v>4224.3000000000011</v>
      </c>
      <c r="F137" s="321">
        <v>4155.2000000000007</v>
      </c>
      <c r="G137" s="321">
        <v>4097.3500000000013</v>
      </c>
      <c r="H137" s="321">
        <v>4351.2500000000009</v>
      </c>
      <c r="I137" s="321">
        <v>4409.1000000000013</v>
      </c>
      <c r="J137" s="321">
        <v>4478.2000000000007</v>
      </c>
      <c r="K137" s="320">
        <v>4340</v>
      </c>
      <c r="L137" s="320">
        <v>4213.05</v>
      </c>
      <c r="M137" s="320">
        <v>4.5041500000000001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2427.5</v>
      </c>
      <c r="D138" s="321">
        <v>2402.75</v>
      </c>
      <c r="E138" s="321">
        <v>2357.4</v>
      </c>
      <c r="F138" s="321">
        <v>2287.3000000000002</v>
      </c>
      <c r="G138" s="321">
        <v>2241.9500000000003</v>
      </c>
      <c r="H138" s="321">
        <v>2472.85</v>
      </c>
      <c r="I138" s="321">
        <v>2518.2000000000003</v>
      </c>
      <c r="J138" s="321">
        <v>2588.2999999999997</v>
      </c>
      <c r="K138" s="320">
        <v>2448.1</v>
      </c>
      <c r="L138" s="320">
        <v>2332.65</v>
      </c>
      <c r="M138" s="320">
        <v>0.94284999999999997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59.2</v>
      </c>
      <c r="D139" s="321">
        <v>59.766666666666673</v>
      </c>
      <c r="E139" s="321">
        <v>58.533333333333346</v>
      </c>
      <c r="F139" s="321">
        <v>57.866666666666674</v>
      </c>
      <c r="G139" s="321">
        <v>56.633333333333347</v>
      </c>
      <c r="H139" s="321">
        <v>60.433333333333344</v>
      </c>
      <c r="I139" s="321">
        <v>61.666666666666679</v>
      </c>
      <c r="J139" s="321">
        <v>62.333333333333343</v>
      </c>
      <c r="K139" s="320">
        <v>61</v>
      </c>
      <c r="L139" s="320">
        <v>59.1</v>
      </c>
      <c r="M139" s="320">
        <v>12.0954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2536.8000000000002</v>
      </c>
      <c r="D140" s="321">
        <v>2526.9</v>
      </c>
      <c r="E140" s="321">
        <v>2475.3000000000002</v>
      </c>
      <c r="F140" s="321">
        <v>2413.8000000000002</v>
      </c>
      <c r="G140" s="321">
        <v>2362.2000000000003</v>
      </c>
      <c r="H140" s="321">
        <v>2588.4</v>
      </c>
      <c r="I140" s="321">
        <v>2639.9999999999995</v>
      </c>
      <c r="J140" s="321">
        <v>2701.5</v>
      </c>
      <c r="K140" s="320">
        <v>2578.5</v>
      </c>
      <c r="L140" s="320">
        <v>2465.4</v>
      </c>
      <c r="M140" s="320">
        <v>11.93877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492.4</v>
      </c>
      <c r="D141" s="321">
        <v>496.41666666666669</v>
      </c>
      <c r="E141" s="321">
        <v>486.23333333333335</v>
      </c>
      <c r="F141" s="321">
        <v>480.06666666666666</v>
      </c>
      <c r="G141" s="321">
        <v>469.88333333333333</v>
      </c>
      <c r="H141" s="321">
        <v>502.58333333333337</v>
      </c>
      <c r="I141" s="321">
        <v>512.76666666666665</v>
      </c>
      <c r="J141" s="321">
        <v>518.93333333333339</v>
      </c>
      <c r="K141" s="320">
        <v>506.6</v>
      </c>
      <c r="L141" s="320">
        <v>490.25</v>
      </c>
      <c r="M141" s="320">
        <v>2.2097699999999998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160.15</v>
      </c>
      <c r="D142" s="321">
        <v>159.63333333333333</v>
      </c>
      <c r="E142" s="321">
        <v>157.51666666666665</v>
      </c>
      <c r="F142" s="321">
        <v>154.88333333333333</v>
      </c>
      <c r="G142" s="321">
        <v>152.76666666666665</v>
      </c>
      <c r="H142" s="321">
        <v>162.26666666666665</v>
      </c>
      <c r="I142" s="321">
        <v>164.38333333333333</v>
      </c>
      <c r="J142" s="321">
        <v>167.01666666666665</v>
      </c>
      <c r="K142" s="320">
        <v>161.75</v>
      </c>
      <c r="L142" s="320">
        <v>157</v>
      </c>
      <c r="M142" s="320">
        <v>3.4903900000000001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309.35000000000002</v>
      </c>
      <c r="D143" s="321">
        <v>312.01666666666665</v>
      </c>
      <c r="E143" s="321">
        <v>304.33333333333331</v>
      </c>
      <c r="F143" s="321">
        <v>299.31666666666666</v>
      </c>
      <c r="G143" s="321">
        <v>291.63333333333333</v>
      </c>
      <c r="H143" s="321">
        <v>317.0333333333333</v>
      </c>
      <c r="I143" s="321">
        <v>324.7166666666667</v>
      </c>
      <c r="J143" s="321">
        <v>329.73333333333329</v>
      </c>
      <c r="K143" s="320">
        <v>319.7</v>
      </c>
      <c r="L143" s="320">
        <v>307</v>
      </c>
      <c r="M143" s="320">
        <v>3.2166299999999999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475.95</v>
      </c>
      <c r="D144" s="321">
        <v>477.09999999999997</v>
      </c>
      <c r="E144" s="321">
        <v>467.59999999999991</v>
      </c>
      <c r="F144" s="321">
        <v>459.24999999999994</v>
      </c>
      <c r="G144" s="321">
        <v>449.74999999999989</v>
      </c>
      <c r="H144" s="321">
        <v>485.44999999999993</v>
      </c>
      <c r="I144" s="321">
        <v>494.95000000000005</v>
      </c>
      <c r="J144" s="321">
        <v>503.29999999999995</v>
      </c>
      <c r="K144" s="320">
        <v>486.6</v>
      </c>
      <c r="L144" s="320">
        <v>468.75</v>
      </c>
      <c r="M144" s="320">
        <v>4.2767999999999997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1159.6500000000001</v>
      </c>
      <c r="D145" s="321">
        <v>1159.7833333333333</v>
      </c>
      <c r="E145" s="321">
        <v>1150.5166666666667</v>
      </c>
      <c r="F145" s="321">
        <v>1141.3833333333334</v>
      </c>
      <c r="G145" s="321">
        <v>1132.1166666666668</v>
      </c>
      <c r="H145" s="321">
        <v>1168.9166666666665</v>
      </c>
      <c r="I145" s="321">
        <v>1178.1833333333329</v>
      </c>
      <c r="J145" s="321">
        <v>1187.3166666666664</v>
      </c>
      <c r="K145" s="320">
        <v>1169.05</v>
      </c>
      <c r="L145" s="320">
        <v>1150.6500000000001</v>
      </c>
      <c r="M145" s="320">
        <v>0.33077000000000001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67.95</v>
      </c>
      <c r="D146" s="321">
        <v>67.95</v>
      </c>
      <c r="E146" s="321">
        <v>67.150000000000006</v>
      </c>
      <c r="F146" s="321">
        <v>66.350000000000009</v>
      </c>
      <c r="G146" s="321">
        <v>65.550000000000011</v>
      </c>
      <c r="H146" s="321">
        <v>68.75</v>
      </c>
      <c r="I146" s="321">
        <v>69.549999999999983</v>
      </c>
      <c r="J146" s="321">
        <v>70.349999999999994</v>
      </c>
      <c r="K146" s="320">
        <v>68.75</v>
      </c>
      <c r="L146" s="320">
        <v>67.150000000000006</v>
      </c>
      <c r="M146" s="320">
        <v>8.34084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173.75</v>
      </c>
      <c r="D147" s="321">
        <v>174.36666666666667</v>
      </c>
      <c r="E147" s="321">
        <v>172.23333333333335</v>
      </c>
      <c r="F147" s="321">
        <v>170.71666666666667</v>
      </c>
      <c r="G147" s="321">
        <v>168.58333333333334</v>
      </c>
      <c r="H147" s="321">
        <v>175.88333333333335</v>
      </c>
      <c r="I147" s="321">
        <v>178.01666666666668</v>
      </c>
      <c r="J147" s="321">
        <v>179.53333333333336</v>
      </c>
      <c r="K147" s="320">
        <v>176.5</v>
      </c>
      <c r="L147" s="320">
        <v>172.85</v>
      </c>
      <c r="M147" s="320">
        <v>1.9046700000000001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116.35</v>
      </c>
      <c r="D148" s="321">
        <v>116.61666666666667</v>
      </c>
      <c r="E148" s="321">
        <v>114.83333333333334</v>
      </c>
      <c r="F148" s="321">
        <v>113.31666666666666</v>
      </c>
      <c r="G148" s="321">
        <v>111.53333333333333</v>
      </c>
      <c r="H148" s="321">
        <v>118.13333333333335</v>
      </c>
      <c r="I148" s="321">
        <v>119.91666666666669</v>
      </c>
      <c r="J148" s="321">
        <v>121.43333333333337</v>
      </c>
      <c r="K148" s="320">
        <v>118.4</v>
      </c>
      <c r="L148" s="320">
        <v>115.1</v>
      </c>
      <c r="M148" s="320">
        <v>3.1365599999999998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56.05</v>
      </c>
      <c r="D149" s="321">
        <v>55.833333333333336</v>
      </c>
      <c r="E149" s="321">
        <v>54.966666666666669</v>
      </c>
      <c r="F149" s="321">
        <v>53.883333333333333</v>
      </c>
      <c r="G149" s="321">
        <v>53.016666666666666</v>
      </c>
      <c r="H149" s="321">
        <v>56.916666666666671</v>
      </c>
      <c r="I149" s="321">
        <v>57.783333333333331</v>
      </c>
      <c r="J149" s="321">
        <v>58.866666666666674</v>
      </c>
      <c r="K149" s="320">
        <v>56.7</v>
      </c>
      <c r="L149" s="320">
        <v>54.75</v>
      </c>
      <c r="M149" s="320">
        <v>8.0199300000000004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679.2</v>
      </c>
      <c r="D150" s="321">
        <v>683.6</v>
      </c>
      <c r="E150" s="321">
        <v>668.2</v>
      </c>
      <c r="F150" s="321">
        <v>657.2</v>
      </c>
      <c r="G150" s="321">
        <v>641.80000000000007</v>
      </c>
      <c r="H150" s="321">
        <v>694.6</v>
      </c>
      <c r="I150" s="321">
        <v>709.99999999999989</v>
      </c>
      <c r="J150" s="321">
        <v>721</v>
      </c>
      <c r="K150" s="320">
        <v>699</v>
      </c>
      <c r="L150" s="320">
        <v>672.6</v>
      </c>
      <c r="M150" s="320">
        <v>0.56479999999999997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1524.8</v>
      </c>
      <c r="D151" s="321">
        <v>1530.5666666666666</v>
      </c>
      <c r="E151" s="321">
        <v>1509.3333333333333</v>
      </c>
      <c r="F151" s="321">
        <v>1493.8666666666666</v>
      </c>
      <c r="G151" s="321">
        <v>1472.6333333333332</v>
      </c>
      <c r="H151" s="321">
        <v>1546.0333333333333</v>
      </c>
      <c r="I151" s="321">
        <v>1567.2666666666669</v>
      </c>
      <c r="J151" s="321">
        <v>1582.7333333333333</v>
      </c>
      <c r="K151" s="320">
        <v>1551.8</v>
      </c>
      <c r="L151" s="320">
        <v>1515.1</v>
      </c>
      <c r="M151" s="320">
        <v>5.8829099999999999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154.5</v>
      </c>
      <c r="D152" s="321">
        <v>154.18333333333334</v>
      </c>
      <c r="E152" s="321">
        <v>153.11666666666667</v>
      </c>
      <c r="F152" s="321">
        <v>151.73333333333335</v>
      </c>
      <c r="G152" s="321">
        <v>150.66666666666669</v>
      </c>
      <c r="H152" s="321">
        <v>155.56666666666666</v>
      </c>
      <c r="I152" s="321">
        <v>156.63333333333333</v>
      </c>
      <c r="J152" s="321">
        <v>158.01666666666665</v>
      </c>
      <c r="K152" s="320">
        <v>155.25</v>
      </c>
      <c r="L152" s="320">
        <v>152.80000000000001</v>
      </c>
      <c r="M152" s="320">
        <v>17.611630000000002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132.44999999999999</v>
      </c>
      <c r="D153" s="321">
        <v>132.93333333333334</v>
      </c>
      <c r="E153" s="321">
        <v>129.56666666666666</v>
      </c>
      <c r="F153" s="321">
        <v>126.68333333333334</v>
      </c>
      <c r="G153" s="321">
        <v>123.31666666666666</v>
      </c>
      <c r="H153" s="321">
        <v>135.81666666666666</v>
      </c>
      <c r="I153" s="321">
        <v>139.18333333333334</v>
      </c>
      <c r="J153" s="321">
        <v>142.06666666666666</v>
      </c>
      <c r="K153" s="320">
        <v>136.30000000000001</v>
      </c>
      <c r="L153" s="320">
        <v>130.05000000000001</v>
      </c>
      <c r="M153" s="320">
        <v>1.8446499999999999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279.39999999999998</v>
      </c>
      <c r="D154" s="321">
        <v>279.93333333333334</v>
      </c>
      <c r="E154" s="321">
        <v>276.86666666666667</v>
      </c>
      <c r="F154" s="321">
        <v>274.33333333333331</v>
      </c>
      <c r="G154" s="321">
        <v>271.26666666666665</v>
      </c>
      <c r="H154" s="321">
        <v>282.4666666666667</v>
      </c>
      <c r="I154" s="321">
        <v>285.53333333333342</v>
      </c>
      <c r="J154" s="321">
        <v>288.06666666666672</v>
      </c>
      <c r="K154" s="320">
        <v>283</v>
      </c>
      <c r="L154" s="320">
        <v>277.39999999999998</v>
      </c>
      <c r="M154" s="320">
        <v>0.87729000000000001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96.1</v>
      </c>
      <c r="D155" s="321">
        <v>96.55</v>
      </c>
      <c r="E155" s="321">
        <v>95.3</v>
      </c>
      <c r="F155" s="321">
        <v>94.5</v>
      </c>
      <c r="G155" s="321">
        <v>93.25</v>
      </c>
      <c r="H155" s="321">
        <v>97.35</v>
      </c>
      <c r="I155" s="321">
        <v>98.6</v>
      </c>
      <c r="J155" s="321">
        <v>99.399999999999991</v>
      </c>
      <c r="K155" s="320">
        <v>97.8</v>
      </c>
      <c r="L155" s="320">
        <v>95.75</v>
      </c>
      <c r="M155" s="320">
        <v>102.2711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413.65</v>
      </c>
      <c r="D156" s="321">
        <v>413.41666666666669</v>
      </c>
      <c r="E156" s="321">
        <v>407.83333333333337</v>
      </c>
      <c r="F156" s="321">
        <v>402.01666666666671</v>
      </c>
      <c r="G156" s="321">
        <v>396.43333333333339</v>
      </c>
      <c r="H156" s="321">
        <v>419.23333333333335</v>
      </c>
      <c r="I156" s="321">
        <v>424.81666666666672</v>
      </c>
      <c r="J156" s="321">
        <v>430.63333333333333</v>
      </c>
      <c r="K156" s="320">
        <v>419</v>
      </c>
      <c r="L156" s="320">
        <v>407.6</v>
      </c>
      <c r="M156" s="320">
        <v>1.5488900000000001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4463.3500000000004</v>
      </c>
      <c r="D157" s="321">
        <v>4451.1166666666668</v>
      </c>
      <c r="E157" s="321">
        <v>4407.2333333333336</v>
      </c>
      <c r="F157" s="321">
        <v>4351.1166666666668</v>
      </c>
      <c r="G157" s="321">
        <v>4307.2333333333336</v>
      </c>
      <c r="H157" s="321">
        <v>4507.2333333333336</v>
      </c>
      <c r="I157" s="321">
        <v>4551.1166666666668</v>
      </c>
      <c r="J157" s="321">
        <v>4607.2333333333336</v>
      </c>
      <c r="K157" s="320">
        <v>4495</v>
      </c>
      <c r="L157" s="320">
        <v>4395</v>
      </c>
      <c r="M157" s="320">
        <v>0.19253000000000001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163.1</v>
      </c>
      <c r="D158" s="321">
        <v>162.88333333333335</v>
      </c>
      <c r="E158" s="321">
        <v>160.76666666666671</v>
      </c>
      <c r="F158" s="321">
        <v>158.43333333333337</v>
      </c>
      <c r="G158" s="321">
        <v>156.31666666666672</v>
      </c>
      <c r="H158" s="321">
        <v>165.2166666666667</v>
      </c>
      <c r="I158" s="321">
        <v>167.33333333333331</v>
      </c>
      <c r="J158" s="321">
        <v>169.66666666666669</v>
      </c>
      <c r="K158" s="320">
        <v>165</v>
      </c>
      <c r="L158" s="320">
        <v>160.55000000000001</v>
      </c>
      <c r="M158" s="320">
        <v>3.33893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2791.7</v>
      </c>
      <c r="D159" s="321">
        <v>2812.2999999999997</v>
      </c>
      <c r="E159" s="321">
        <v>2754.6499999999996</v>
      </c>
      <c r="F159" s="321">
        <v>2717.6</v>
      </c>
      <c r="G159" s="321">
        <v>2659.95</v>
      </c>
      <c r="H159" s="321">
        <v>2849.3499999999995</v>
      </c>
      <c r="I159" s="321">
        <v>2907</v>
      </c>
      <c r="J159" s="321">
        <v>2944.0499999999993</v>
      </c>
      <c r="K159" s="320">
        <v>2869.95</v>
      </c>
      <c r="L159" s="320">
        <v>2775.25</v>
      </c>
      <c r="M159" s="320">
        <v>0.15779000000000001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270.85000000000002</v>
      </c>
      <c r="D160" s="321">
        <v>271.31666666666666</v>
      </c>
      <c r="E160" s="321">
        <v>267.63333333333333</v>
      </c>
      <c r="F160" s="321">
        <v>264.41666666666669</v>
      </c>
      <c r="G160" s="321">
        <v>260.73333333333335</v>
      </c>
      <c r="H160" s="321">
        <v>274.5333333333333</v>
      </c>
      <c r="I160" s="321">
        <v>278.21666666666658</v>
      </c>
      <c r="J160" s="321">
        <v>281.43333333333328</v>
      </c>
      <c r="K160" s="320">
        <v>275</v>
      </c>
      <c r="L160" s="320">
        <v>268.10000000000002</v>
      </c>
      <c r="M160" s="320">
        <v>14.715870000000001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29</v>
      </c>
      <c r="D161" s="321">
        <v>29.099999999999998</v>
      </c>
      <c r="E161" s="321">
        <v>28.649999999999995</v>
      </c>
      <c r="F161" s="321">
        <v>28.299999999999997</v>
      </c>
      <c r="G161" s="321">
        <v>27.849999999999994</v>
      </c>
      <c r="H161" s="321">
        <v>29.449999999999996</v>
      </c>
      <c r="I161" s="321">
        <v>29.9</v>
      </c>
      <c r="J161" s="321">
        <v>30.249999999999996</v>
      </c>
      <c r="K161" s="320">
        <v>29.55</v>
      </c>
      <c r="L161" s="320">
        <v>28.75</v>
      </c>
      <c r="M161" s="320">
        <v>14.076980000000001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127.85</v>
      </c>
      <c r="D162" s="321">
        <v>127.41666666666667</v>
      </c>
      <c r="E162" s="321">
        <v>124.53333333333333</v>
      </c>
      <c r="F162" s="321">
        <v>121.21666666666665</v>
      </c>
      <c r="G162" s="321">
        <v>118.33333333333331</v>
      </c>
      <c r="H162" s="321">
        <v>130.73333333333335</v>
      </c>
      <c r="I162" s="321">
        <v>133.6166666666667</v>
      </c>
      <c r="J162" s="321">
        <v>136.93333333333337</v>
      </c>
      <c r="K162" s="320">
        <v>130.30000000000001</v>
      </c>
      <c r="L162" s="320">
        <v>124.1</v>
      </c>
      <c r="M162" s="320">
        <v>48.229340000000001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355.8</v>
      </c>
      <c r="D163" s="321">
        <v>359.51666666666665</v>
      </c>
      <c r="E163" s="321">
        <v>332.33333333333331</v>
      </c>
      <c r="F163" s="321">
        <v>308.86666666666667</v>
      </c>
      <c r="G163" s="321">
        <v>281.68333333333334</v>
      </c>
      <c r="H163" s="321">
        <v>382.98333333333329</v>
      </c>
      <c r="I163" s="321">
        <v>410.16666666666669</v>
      </c>
      <c r="J163" s="321">
        <v>433.63333333333327</v>
      </c>
      <c r="K163" s="320">
        <v>386.7</v>
      </c>
      <c r="L163" s="320">
        <v>336.05</v>
      </c>
      <c r="M163" s="320">
        <v>51.797800000000002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165.6</v>
      </c>
      <c r="D164" s="321">
        <v>166.88333333333333</v>
      </c>
      <c r="E164" s="321">
        <v>162.31666666666666</v>
      </c>
      <c r="F164" s="321">
        <v>159.03333333333333</v>
      </c>
      <c r="G164" s="321">
        <v>154.46666666666667</v>
      </c>
      <c r="H164" s="321">
        <v>170.16666666666666</v>
      </c>
      <c r="I164" s="321">
        <v>174.73333333333332</v>
      </c>
      <c r="J164" s="321">
        <v>178.01666666666665</v>
      </c>
      <c r="K164" s="320">
        <v>171.45</v>
      </c>
      <c r="L164" s="320">
        <v>163.6</v>
      </c>
      <c r="M164" s="320">
        <v>176.26059000000001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2986</v>
      </c>
      <c r="D165" s="321">
        <v>2968.7999999999997</v>
      </c>
      <c r="E165" s="321">
        <v>2935.5999999999995</v>
      </c>
      <c r="F165" s="321">
        <v>2885.2</v>
      </c>
      <c r="G165" s="321">
        <v>2851.9999999999995</v>
      </c>
      <c r="H165" s="321">
        <v>3019.1999999999994</v>
      </c>
      <c r="I165" s="321">
        <v>3052.3999999999992</v>
      </c>
      <c r="J165" s="321">
        <v>3102.7999999999993</v>
      </c>
      <c r="K165" s="320">
        <v>3002</v>
      </c>
      <c r="L165" s="320">
        <v>2918.4</v>
      </c>
      <c r="M165" s="320">
        <v>0.14621999999999999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3120.8</v>
      </c>
      <c r="D166" s="321">
        <v>3153.3666666666668</v>
      </c>
      <c r="E166" s="321">
        <v>3061.0833333333335</v>
      </c>
      <c r="F166" s="321">
        <v>3001.3666666666668</v>
      </c>
      <c r="G166" s="321">
        <v>2909.0833333333335</v>
      </c>
      <c r="H166" s="321">
        <v>3213.0833333333335</v>
      </c>
      <c r="I166" s="321">
        <v>3305.3666666666663</v>
      </c>
      <c r="J166" s="321">
        <v>3365.0833333333335</v>
      </c>
      <c r="K166" s="320">
        <v>3245.65</v>
      </c>
      <c r="L166" s="320">
        <v>3093.65</v>
      </c>
      <c r="M166" s="320">
        <v>0.14416000000000001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373.35</v>
      </c>
      <c r="D167" s="321">
        <v>374.3</v>
      </c>
      <c r="E167" s="321">
        <v>369.6</v>
      </c>
      <c r="F167" s="321">
        <v>365.85</v>
      </c>
      <c r="G167" s="321">
        <v>361.15000000000003</v>
      </c>
      <c r="H167" s="321">
        <v>378.05</v>
      </c>
      <c r="I167" s="321">
        <v>382.74999999999994</v>
      </c>
      <c r="J167" s="321">
        <v>386.5</v>
      </c>
      <c r="K167" s="320">
        <v>379</v>
      </c>
      <c r="L167" s="320">
        <v>370.55</v>
      </c>
      <c r="M167" s="320">
        <v>1.5159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120.75</v>
      </c>
      <c r="D168" s="321">
        <v>121.13333333333333</v>
      </c>
      <c r="E168" s="321">
        <v>119.66666666666666</v>
      </c>
      <c r="F168" s="321">
        <v>118.58333333333333</v>
      </c>
      <c r="G168" s="321">
        <v>117.11666666666666</v>
      </c>
      <c r="H168" s="321">
        <v>122.21666666666665</v>
      </c>
      <c r="I168" s="321">
        <v>123.68333333333332</v>
      </c>
      <c r="J168" s="321">
        <v>124.76666666666665</v>
      </c>
      <c r="K168" s="320">
        <v>122.6</v>
      </c>
      <c r="L168" s="320">
        <v>120.05</v>
      </c>
      <c r="M168" s="320">
        <v>1.50603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5113.3</v>
      </c>
      <c r="D169" s="321">
        <v>5093.7666666666664</v>
      </c>
      <c r="E169" s="321">
        <v>5047.5333333333328</v>
      </c>
      <c r="F169" s="321">
        <v>4981.7666666666664</v>
      </c>
      <c r="G169" s="321">
        <v>4935.5333333333328</v>
      </c>
      <c r="H169" s="321">
        <v>5159.5333333333328</v>
      </c>
      <c r="I169" s="321">
        <v>5205.7666666666664</v>
      </c>
      <c r="J169" s="321">
        <v>5271.5333333333328</v>
      </c>
      <c r="K169" s="320">
        <v>5140</v>
      </c>
      <c r="L169" s="320">
        <v>5028</v>
      </c>
      <c r="M169" s="320">
        <v>1.7239999999999998E-2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3282.55</v>
      </c>
      <c r="D170" s="321">
        <v>3261.2166666666667</v>
      </c>
      <c r="E170" s="321">
        <v>3222.4333333333334</v>
      </c>
      <c r="F170" s="321">
        <v>3162.3166666666666</v>
      </c>
      <c r="G170" s="321">
        <v>3123.5333333333333</v>
      </c>
      <c r="H170" s="321">
        <v>3321.3333333333335</v>
      </c>
      <c r="I170" s="321">
        <v>3360.1166666666672</v>
      </c>
      <c r="J170" s="321">
        <v>3420.2333333333336</v>
      </c>
      <c r="K170" s="320">
        <v>3300</v>
      </c>
      <c r="L170" s="320">
        <v>3201.1</v>
      </c>
      <c r="M170" s="320">
        <v>2.31637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1638.2</v>
      </c>
      <c r="D171" s="321">
        <v>1645.2666666666664</v>
      </c>
      <c r="E171" s="321">
        <v>1620.5333333333328</v>
      </c>
      <c r="F171" s="321">
        <v>1602.8666666666663</v>
      </c>
      <c r="G171" s="321">
        <v>1578.1333333333328</v>
      </c>
      <c r="H171" s="321">
        <v>1662.9333333333329</v>
      </c>
      <c r="I171" s="321">
        <v>1687.6666666666665</v>
      </c>
      <c r="J171" s="321">
        <v>1705.333333333333</v>
      </c>
      <c r="K171" s="320">
        <v>1670</v>
      </c>
      <c r="L171" s="320">
        <v>1627.6</v>
      </c>
      <c r="M171" s="320">
        <v>0.30015999999999998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457.25</v>
      </c>
      <c r="D172" s="321">
        <v>460.64999999999992</v>
      </c>
      <c r="E172" s="321">
        <v>452.74999999999983</v>
      </c>
      <c r="F172" s="321">
        <v>448.24999999999989</v>
      </c>
      <c r="G172" s="321">
        <v>440.3499999999998</v>
      </c>
      <c r="H172" s="321">
        <v>465.14999999999986</v>
      </c>
      <c r="I172" s="321">
        <v>473.04999999999995</v>
      </c>
      <c r="J172" s="321">
        <v>477.5499999999999</v>
      </c>
      <c r="K172" s="320">
        <v>468.55</v>
      </c>
      <c r="L172" s="320">
        <v>456.15</v>
      </c>
      <c r="M172" s="320">
        <v>3.2856200000000002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4727.8999999999996</v>
      </c>
      <c r="D173" s="321">
        <v>4707.6333333333332</v>
      </c>
      <c r="E173" s="321">
        <v>4645.2666666666664</v>
      </c>
      <c r="F173" s="321">
        <v>4562.6333333333332</v>
      </c>
      <c r="G173" s="321">
        <v>4500.2666666666664</v>
      </c>
      <c r="H173" s="321">
        <v>4790.2666666666664</v>
      </c>
      <c r="I173" s="321">
        <v>4852.6333333333332</v>
      </c>
      <c r="J173" s="321">
        <v>4935.2666666666664</v>
      </c>
      <c r="K173" s="320">
        <v>4770</v>
      </c>
      <c r="L173" s="320">
        <v>4625</v>
      </c>
      <c r="M173" s="320">
        <v>0.12034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866.9</v>
      </c>
      <c r="D174" s="321">
        <v>866.80000000000007</v>
      </c>
      <c r="E174" s="321">
        <v>856.75000000000011</v>
      </c>
      <c r="F174" s="321">
        <v>846.6</v>
      </c>
      <c r="G174" s="321">
        <v>836.55000000000007</v>
      </c>
      <c r="H174" s="321">
        <v>876.95000000000016</v>
      </c>
      <c r="I174" s="321">
        <v>887.00000000000011</v>
      </c>
      <c r="J174" s="321">
        <v>897.1500000000002</v>
      </c>
      <c r="K174" s="320">
        <v>876.85</v>
      </c>
      <c r="L174" s="320">
        <v>856.65</v>
      </c>
      <c r="M174" s="320">
        <v>15.395160000000001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1320.65</v>
      </c>
      <c r="D175" s="321">
        <v>1331.8</v>
      </c>
      <c r="E175" s="321">
        <v>1288.8</v>
      </c>
      <c r="F175" s="321">
        <v>1256.95</v>
      </c>
      <c r="G175" s="321">
        <v>1213.95</v>
      </c>
      <c r="H175" s="321">
        <v>1363.6499999999999</v>
      </c>
      <c r="I175" s="321">
        <v>1406.6499999999999</v>
      </c>
      <c r="J175" s="321">
        <v>1438.4999999999998</v>
      </c>
      <c r="K175" s="320">
        <v>1374.8</v>
      </c>
      <c r="L175" s="320">
        <v>1299.95</v>
      </c>
      <c r="M175" s="320">
        <v>4.8797300000000003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485.8</v>
      </c>
      <c r="D176" s="321">
        <v>488.5</v>
      </c>
      <c r="E176" s="321">
        <v>481.4</v>
      </c>
      <c r="F176" s="321">
        <v>477</v>
      </c>
      <c r="G176" s="321">
        <v>469.9</v>
      </c>
      <c r="H176" s="321">
        <v>492.9</v>
      </c>
      <c r="I176" s="321">
        <v>500</v>
      </c>
      <c r="J176" s="321">
        <v>504.4</v>
      </c>
      <c r="K176" s="320">
        <v>495.6</v>
      </c>
      <c r="L176" s="320">
        <v>484.1</v>
      </c>
      <c r="M176" s="320">
        <v>1.40446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800.4</v>
      </c>
      <c r="D177" s="321">
        <v>792.25</v>
      </c>
      <c r="E177" s="321">
        <v>780.8</v>
      </c>
      <c r="F177" s="321">
        <v>761.19999999999993</v>
      </c>
      <c r="G177" s="321">
        <v>749.74999999999989</v>
      </c>
      <c r="H177" s="321">
        <v>811.85</v>
      </c>
      <c r="I177" s="321">
        <v>823.30000000000007</v>
      </c>
      <c r="J177" s="321">
        <v>842.90000000000009</v>
      </c>
      <c r="K177" s="320">
        <v>803.7</v>
      </c>
      <c r="L177" s="320">
        <v>772.65</v>
      </c>
      <c r="M177" s="320">
        <v>10.30275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493.05</v>
      </c>
      <c r="D178" s="321">
        <v>493.75</v>
      </c>
      <c r="E178" s="321">
        <v>489.2</v>
      </c>
      <c r="F178" s="321">
        <v>485.34999999999997</v>
      </c>
      <c r="G178" s="321">
        <v>480.79999999999995</v>
      </c>
      <c r="H178" s="321">
        <v>497.6</v>
      </c>
      <c r="I178" s="321">
        <v>502.15</v>
      </c>
      <c r="J178" s="321">
        <v>506.00000000000006</v>
      </c>
      <c r="K178" s="320">
        <v>498.3</v>
      </c>
      <c r="L178" s="320">
        <v>489.9</v>
      </c>
      <c r="M178" s="320">
        <v>0.68554000000000004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1575.65</v>
      </c>
      <c r="D179" s="321">
        <v>1577.2</v>
      </c>
      <c r="E179" s="321">
        <v>1561.45</v>
      </c>
      <c r="F179" s="321">
        <v>1547.25</v>
      </c>
      <c r="G179" s="321">
        <v>1531.5</v>
      </c>
      <c r="H179" s="321">
        <v>1591.4</v>
      </c>
      <c r="I179" s="321">
        <v>1607.15</v>
      </c>
      <c r="J179" s="321">
        <v>1621.3500000000001</v>
      </c>
      <c r="K179" s="320">
        <v>1592.95</v>
      </c>
      <c r="L179" s="320">
        <v>1563</v>
      </c>
      <c r="M179" s="320">
        <v>2.92957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85.7</v>
      </c>
      <c r="D180" s="321">
        <v>87</v>
      </c>
      <c r="E180" s="321">
        <v>84</v>
      </c>
      <c r="F180" s="321">
        <v>82.3</v>
      </c>
      <c r="G180" s="321">
        <v>79.3</v>
      </c>
      <c r="H180" s="321">
        <v>88.7</v>
      </c>
      <c r="I180" s="321">
        <v>91.7</v>
      </c>
      <c r="J180" s="321">
        <v>93.4</v>
      </c>
      <c r="K180" s="320">
        <v>90</v>
      </c>
      <c r="L180" s="320">
        <v>85.3</v>
      </c>
      <c r="M180" s="320">
        <v>8.72166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288.7</v>
      </c>
      <c r="D181" s="321">
        <v>289.56666666666666</v>
      </c>
      <c r="E181" s="321">
        <v>285.38333333333333</v>
      </c>
      <c r="F181" s="321">
        <v>282.06666666666666</v>
      </c>
      <c r="G181" s="321">
        <v>277.88333333333333</v>
      </c>
      <c r="H181" s="321">
        <v>292.88333333333333</v>
      </c>
      <c r="I181" s="321">
        <v>297.06666666666661</v>
      </c>
      <c r="J181" s="321">
        <v>300.38333333333333</v>
      </c>
      <c r="K181" s="320">
        <v>293.75</v>
      </c>
      <c r="L181" s="320">
        <v>286.25</v>
      </c>
      <c r="M181" s="320">
        <v>8.2549600000000005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550.70000000000005</v>
      </c>
      <c r="D182" s="321">
        <v>557.4666666666667</v>
      </c>
      <c r="E182" s="321">
        <v>540.68333333333339</v>
      </c>
      <c r="F182" s="321">
        <v>530.66666666666674</v>
      </c>
      <c r="G182" s="321">
        <v>513.88333333333344</v>
      </c>
      <c r="H182" s="321">
        <v>567.48333333333335</v>
      </c>
      <c r="I182" s="321">
        <v>584.26666666666665</v>
      </c>
      <c r="J182" s="321">
        <v>594.2833333333333</v>
      </c>
      <c r="K182" s="320">
        <v>574.25</v>
      </c>
      <c r="L182" s="320">
        <v>547.45000000000005</v>
      </c>
      <c r="M182" s="320">
        <v>10.269579999999999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1736.6</v>
      </c>
      <c r="D183" s="321">
        <v>1737.55</v>
      </c>
      <c r="E183" s="321">
        <v>1716.1</v>
      </c>
      <c r="F183" s="321">
        <v>1695.6</v>
      </c>
      <c r="G183" s="321">
        <v>1674.1499999999999</v>
      </c>
      <c r="H183" s="321">
        <v>1758.05</v>
      </c>
      <c r="I183" s="321">
        <v>1779.5000000000002</v>
      </c>
      <c r="J183" s="321">
        <v>1800</v>
      </c>
      <c r="K183" s="320">
        <v>1759</v>
      </c>
      <c r="L183" s="320">
        <v>1717.05</v>
      </c>
      <c r="M183" s="320">
        <v>6.7544500000000003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188.25</v>
      </c>
      <c r="D184" s="321">
        <v>190.20000000000002</v>
      </c>
      <c r="E184" s="321">
        <v>185.30000000000004</v>
      </c>
      <c r="F184" s="321">
        <v>182.35000000000002</v>
      </c>
      <c r="G184" s="321">
        <v>177.45000000000005</v>
      </c>
      <c r="H184" s="321">
        <v>193.15000000000003</v>
      </c>
      <c r="I184" s="321">
        <v>198.05</v>
      </c>
      <c r="J184" s="321">
        <v>201.00000000000003</v>
      </c>
      <c r="K184" s="320">
        <v>195.1</v>
      </c>
      <c r="L184" s="320">
        <v>187.25</v>
      </c>
      <c r="M184" s="320">
        <v>21.595099999999999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1696.6</v>
      </c>
      <c r="D185" s="321">
        <v>1703.0666666666666</v>
      </c>
      <c r="E185" s="321">
        <v>1666.1333333333332</v>
      </c>
      <c r="F185" s="321">
        <v>1635.6666666666665</v>
      </c>
      <c r="G185" s="321">
        <v>1598.7333333333331</v>
      </c>
      <c r="H185" s="321">
        <v>1733.5333333333333</v>
      </c>
      <c r="I185" s="321">
        <v>1770.4666666666667</v>
      </c>
      <c r="J185" s="321">
        <v>1800.9333333333334</v>
      </c>
      <c r="K185" s="320">
        <v>1740</v>
      </c>
      <c r="L185" s="320">
        <v>1672.6</v>
      </c>
      <c r="M185" s="320">
        <v>0.28405000000000002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177.9</v>
      </c>
      <c r="D186" s="321">
        <v>176.29999999999998</v>
      </c>
      <c r="E186" s="321">
        <v>173.09999999999997</v>
      </c>
      <c r="F186" s="321">
        <v>168.29999999999998</v>
      </c>
      <c r="G186" s="321">
        <v>165.09999999999997</v>
      </c>
      <c r="H186" s="321">
        <v>181.09999999999997</v>
      </c>
      <c r="I186" s="321">
        <v>184.29999999999995</v>
      </c>
      <c r="J186" s="321">
        <v>189.09999999999997</v>
      </c>
      <c r="K186" s="320">
        <v>179.5</v>
      </c>
      <c r="L186" s="320">
        <v>171.5</v>
      </c>
      <c r="M186" s="320">
        <v>42.636009999999999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280</v>
      </c>
      <c r="D187" s="321">
        <v>279.11666666666667</v>
      </c>
      <c r="E187" s="321">
        <v>275.28333333333336</v>
      </c>
      <c r="F187" s="321">
        <v>270.56666666666666</v>
      </c>
      <c r="G187" s="321">
        <v>266.73333333333335</v>
      </c>
      <c r="H187" s="321">
        <v>283.83333333333337</v>
      </c>
      <c r="I187" s="321">
        <v>287.66666666666663</v>
      </c>
      <c r="J187" s="321">
        <v>292.38333333333338</v>
      </c>
      <c r="K187" s="320">
        <v>282.95</v>
      </c>
      <c r="L187" s="320">
        <v>274.39999999999998</v>
      </c>
      <c r="M187" s="320">
        <v>7.58453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952.85</v>
      </c>
      <c r="D188" s="321">
        <v>935.35</v>
      </c>
      <c r="E188" s="321">
        <v>904.40000000000009</v>
      </c>
      <c r="F188" s="321">
        <v>855.95</v>
      </c>
      <c r="G188" s="321">
        <v>825.00000000000011</v>
      </c>
      <c r="H188" s="321">
        <v>983.80000000000007</v>
      </c>
      <c r="I188" s="321">
        <v>1014.7500000000001</v>
      </c>
      <c r="J188" s="321">
        <v>1063.2</v>
      </c>
      <c r="K188" s="320">
        <v>966.3</v>
      </c>
      <c r="L188" s="320">
        <v>886.9</v>
      </c>
      <c r="M188" s="320">
        <v>27.969639999999998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514.45000000000005</v>
      </c>
      <c r="D189" s="321">
        <v>514.51666666666665</v>
      </c>
      <c r="E189" s="321">
        <v>509.13333333333333</v>
      </c>
      <c r="F189" s="321">
        <v>503.81666666666666</v>
      </c>
      <c r="G189" s="321">
        <v>498.43333333333334</v>
      </c>
      <c r="H189" s="321">
        <v>519.83333333333326</v>
      </c>
      <c r="I189" s="321">
        <v>525.21666666666647</v>
      </c>
      <c r="J189" s="321">
        <v>530.5333333333333</v>
      </c>
      <c r="K189" s="320">
        <v>519.9</v>
      </c>
      <c r="L189" s="320">
        <v>509.2</v>
      </c>
      <c r="M189" s="320">
        <v>5.3534899999999999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1672.4</v>
      </c>
      <c r="D190" s="321">
        <v>1683.2166666666665</v>
      </c>
      <c r="E190" s="321">
        <v>1646.4333333333329</v>
      </c>
      <c r="F190" s="321">
        <v>1620.4666666666665</v>
      </c>
      <c r="G190" s="321">
        <v>1583.6833333333329</v>
      </c>
      <c r="H190" s="321">
        <v>1709.1833333333329</v>
      </c>
      <c r="I190" s="321">
        <v>1745.9666666666662</v>
      </c>
      <c r="J190" s="321">
        <v>1771.9333333333329</v>
      </c>
      <c r="K190" s="320">
        <v>1720</v>
      </c>
      <c r="L190" s="320">
        <v>1657.25</v>
      </c>
      <c r="M190" s="320">
        <v>5.7003500000000003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1015.6</v>
      </c>
      <c r="D191" s="321">
        <v>1024.45</v>
      </c>
      <c r="E191" s="321">
        <v>1001.4000000000001</v>
      </c>
      <c r="F191" s="321">
        <v>987.2</v>
      </c>
      <c r="G191" s="321">
        <v>964.15000000000009</v>
      </c>
      <c r="H191" s="321">
        <v>1038.6500000000001</v>
      </c>
      <c r="I191" s="321">
        <v>1061.6999999999998</v>
      </c>
      <c r="J191" s="321">
        <v>1075.9000000000001</v>
      </c>
      <c r="K191" s="320">
        <v>1047.5</v>
      </c>
      <c r="L191" s="320">
        <v>1010.25</v>
      </c>
      <c r="M191" s="320">
        <v>3.5705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20.25</v>
      </c>
      <c r="D192" s="321">
        <v>20.333333333333332</v>
      </c>
      <c r="E192" s="321">
        <v>19.966666666666665</v>
      </c>
      <c r="F192" s="321">
        <v>19.683333333333334</v>
      </c>
      <c r="G192" s="321">
        <v>19.316666666666666</v>
      </c>
      <c r="H192" s="321">
        <v>20.616666666666664</v>
      </c>
      <c r="I192" s="321">
        <v>20.983333333333331</v>
      </c>
      <c r="J192" s="321">
        <v>21.266666666666662</v>
      </c>
      <c r="K192" s="320">
        <v>20.7</v>
      </c>
      <c r="L192" s="320">
        <v>20.05</v>
      </c>
      <c r="M192" s="320">
        <v>66.568250000000006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1115.5</v>
      </c>
      <c r="D193" s="321">
        <v>1123.0666666666666</v>
      </c>
      <c r="E193" s="321">
        <v>1101.4333333333332</v>
      </c>
      <c r="F193" s="321">
        <v>1087.3666666666666</v>
      </c>
      <c r="G193" s="321">
        <v>1065.7333333333331</v>
      </c>
      <c r="H193" s="321">
        <v>1137.1333333333332</v>
      </c>
      <c r="I193" s="321">
        <v>1158.7666666666664</v>
      </c>
      <c r="J193" s="321">
        <v>1172.8333333333333</v>
      </c>
      <c r="K193" s="320">
        <v>1144.7</v>
      </c>
      <c r="L193" s="320">
        <v>1109</v>
      </c>
      <c r="M193" s="320">
        <v>0.81943999999999995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1299.3499999999999</v>
      </c>
      <c r="D194" s="321">
        <v>1293.9166666666667</v>
      </c>
      <c r="E194" s="321">
        <v>1283.1333333333334</v>
      </c>
      <c r="F194" s="321">
        <v>1266.9166666666667</v>
      </c>
      <c r="G194" s="321">
        <v>1256.1333333333334</v>
      </c>
      <c r="H194" s="321">
        <v>1310.1333333333334</v>
      </c>
      <c r="I194" s="321">
        <v>1320.9166666666667</v>
      </c>
      <c r="J194" s="321">
        <v>1337.1333333333334</v>
      </c>
      <c r="K194" s="320">
        <v>1304.7</v>
      </c>
      <c r="L194" s="320">
        <v>1277.7</v>
      </c>
      <c r="M194" s="320">
        <v>7.32477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1089.4000000000001</v>
      </c>
      <c r="D195" s="321">
        <v>1082.9666666666665</v>
      </c>
      <c r="E195" s="321">
        <v>1071.133333333333</v>
      </c>
      <c r="F195" s="321">
        <v>1052.8666666666666</v>
      </c>
      <c r="G195" s="321">
        <v>1041.0333333333331</v>
      </c>
      <c r="H195" s="321">
        <v>1101.2333333333329</v>
      </c>
      <c r="I195" s="321">
        <v>1113.0666666666664</v>
      </c>
      <c r="J195" s="321">
        <v>1131.3333333333328</v>
      </c>
      <c r="K195" s="320">
        <v>1094.8</v>
      </c>
      <c r="L195" s="320">
        <v>1064.7</v>
      </c>
      <c r="M195" s="320">
        <v>25.733180000000001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2180.1999999999998</v>
      </c>
      <c r="D196" s="321">
        <v>2171.0333333333333</v>
      </c>
      <c r="E196" s="321">
        <v>2153.1666666666665</v>
      </c>
      <c r="F196" s="321">
        <v>2126.1333333333332</v>
      </c>
      <c r="G196" s="321">
        <v>2108.2666666666664</v>
      </c>
      <c r="H196" s="321">
        <v>2198.0666666666666</v>
      </c>
      <c r="I196" s="321">
        <v>2215.9333333333334</v>
      </c>
      <c r="J196" s="321">
        <v>2242.9666666666667</v>
      </c>
      <c r="K196" s="320">
        <v>2188.9</v>
      </c>
      <c r="L196" s="320">
        <v>2144</v>
      </c>
      <c r="M196" s="320">
        <v>54.348439999999997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2096.65</v>
      </c>
      <c r="D197" s="321">
        <v>2110.8833333333332</v>
      </c>
      <c r="E197" s="321">
        <v>2071.7666666666664</v>
      </c>
      <c r="F197" s="321">
        <v>2046.8833333333332</v>
      </c>
      <c r="G197" s="321">
        <v>2007.7666666666664</v>
      </c>
      <c r="H197" s="321">
        <v>2135.7666666666664</v>
      </c>
      <c r="I197" s="321">
        <v>2174.8833333333332</v>
      </c>
      <c r="J197" s="321">
        <v>2199.7666666666664</v>
      </c>
      <c r="K197" s="320">
        <v>2150</v>
      </c>
      <c r="L197" s="320">
        <v>2086</v>
      </c>
      <c r="M197" s="320">
        <v>2.4486300000000001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1354.3</v>
      </c>
      <c r="D198" s="321">
        <v>1349.85</v>
      </c>
      <c r="E198" s="321">
        <v>1339.7999999999997</v>
      </c>
      <c r="F198" s="321">
        <v>1325.2999999999997</v>
      </c>
      <c r="G198" s="321">
        <v>1315.2499999999995</v>
      </c>
      <c r="H198" s="321">
        <v>1364.35</v>
      </c>
      <c r="I198" s="321">
        <v>1374.4</v>
      </c>
      <c r="J198" s="321">
        <v>1388.9</v>
      </c>
      <c r="K198" s="320">
        <v>1359.9</v>
      </c>
      <c r="L198" s="320">
        <v>1335.35</v>
      </c>
      <c r="M198" s="320">
        <v>246.62868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559.29999999999995</v>
      </c>
      <c r="D199" s="321">
        <v>553.68333333333328</v>
      </c>
      <c r="E199" s="321">
        <v>546.61666666666656</v>
      </c>
      <c r="F199" s="321">
        <v>533.93333333333328</v>
      </c>
      <c r="G199" s="321">
        <v>526.86666666666656</v>
      </c>
      <c r="H199" s="321">
        <v>566.36666666666656</v>
      </c>
      <c r="I199" s="321">
        <v>573.43333333333339</v>
      </c>
      <c r="J199" s="321">
        <v>586.11666666666656</v>
      </c>
      <c r="K199" s="320">
        <v>560.75</v>
      </c>
      <c r="L199" s="320">
        <v>541</v>
      </c>
      <c r="M199" s="320">
        <v>32.782020000000003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1337.6</v>
      </c>
      <c r="D200" s="321">
        <v>1336.0333333333333</v>
      </c>
      <c r="E200" s="321">
        <v>1322.0666666666666</v>
      </c>
      <c r="F200" s="321">
        <v>1306.5333333333333</v>
      </c>
      <c r="G200" s="321">
        <v>1292.5666666666666</v>
      </c>
      <c r="H200" s="321">
        <v>1351.5666666666666</v>
      </c>
      <c r="I200" s="321">
        <v>1365.5333333333333</v>
      </c>
      <c r="J200" s="321">
        <v>1381.0666666666666</v>
      </c>
      <c r="K200" s="320">
        <v>1350</v>
      </c>
      <c r="L200" s="320">
        <v>1320.5</v>
      </c>
      <c r="M200" s="320">
        <v>2.32396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204.65</v>
      </c>
      <c r="D201" s="321">
        <v>203.6</v>
      </c>
      <c r="E201" s="321">
        <v>201.1</v>
      </c>
      <c r="F201" s="321">
        <v>197.55</v>
      </c>
      <c r="G201" s="321">
        <v>195.05</v>
      </c>
      <c r="H201" s="321">
        <v>207.14999999999998</v>
      </c>
      <c r="I201" s="321">
        <v>209.64999999999998</v>
      </c>
      <c r="J201" s="321">
        <v>213.19999999999996</v>
      </c>
      <c r="K201" s="320">
        <v>206.1</v>
      </c>
      <c r="L201" s="320">
        <v>200.05</v>
      </c>
      <c r="M201" s="320">
        <v>1.95238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118.95</v>
      </c>
      <c r="D202" s="321">
        <v>119.68333333333332</v>
      </c>
      <c r="E202" s="321">
        <v>117.86666666666665</v>
      </c>
      <c r="F202" s="321">
        <v>116.78333333333332</v>
      </c>
      <c r="G202" s="321">
        <v>114.96666666666664</v>
      </c>
      <c r="H202" s="321">
        <v>120.76666666666665</v>
      </c>
      <c r="I202" s="321">
        <v>122.58333333333334</v>
      </c>
      <c r="J202" s="321">
        <v>123.66666666666666</v>
      </c>
      <c r="K202" s="320">
        <v>121.5</v>
      </c>
      <c r="L202" s="320">
        <v>118.6</v>
      </c>
      <c r="M202" s="320">
        <v>5.6941600000000001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2274.85</v>
      </c>
      <c r="D203" s="321">
        <v>2283.8333333333335</v>
      </c>
      <c r="E203" s="321">
        <v>2252.666666666667</v>
      </c>
      <c r="F203" s="321">
        <v>2230.4833333333336</v>
      </c>
      <c r="G203" s="321">
        <v>2199.3166666666671</v>
      </c>
      <c r="H203" s="321">
        <v>2306.0166666666669</v>
      </c>
      <c r="I203" s="321">
        <v>2337.1833333333338</v>
      </c>
      <c r="J203" s="321">
        <v>2359.3666666666668</v>
      </c>
      <c r="K203" s="320">
        <v>2315</v>
      </c>
      <c r="L203" s="320">
        <v>2261.65</v>
      </c>
      <c r="M203" s="320">
        <v>4.2446099999999998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77.7</v>
      </c>
      <c r="D204" s="321">
        <v>77.86666666666666</v>
      </c>
      <c r="E204" s="321">
        <v>76.73333333333332</v>
      </c>
      <c r="F204" s="321">
        <v>75.766666666666666</v>
      </c>
      <c r="G204" s="321">
        <v>74.633333333333326</v>
      </c>
      <c r="H204" s="321">
        <v>78.833333333333314</v>
      </c>
      <c r="I204" s="321">
        <v>79.966666666666669</v>
      </c>
      <c r="J204" s="321">
        <v>80.933333333333309</v>
      </c>
      <c r="K204" s="320">
        <v>79</v>
      </c>
      <c r="L204" s="320">
        <v>76.900000000000006</v>
      </c>
      <c r="M204" s="320">
        <v>92.005409999999998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1080.5</v>
      </c>
      <c r="D205" s="321">
        <v>1091.4666666666665</v>
      </c>
      <c r="E205" s="321">
        <v>1063.083333333333</v>
      </c>
      <c r="F205" s="321">
        <v>1045.6666666666665</v>
      </c>
      <c r="G205" s="321">
        <v>1017.2833333333331</v>
      </c>
      <c r="H205" s="321">
        <v>1108.883333333333</v>
      </c>
      <c r="I205" s="321">
        <v>1137.2666666666667</v>
      </c>
      <c r="J205" s="321">
        <v>1154.6833333333329</v>
      </c>
      <c r="K205" s="320">
        <v>1119.8499999999999</v>
      </c>
      <c r="L205" s="320">
        <v>1074.05</v>
      </c>
      <c r="M205" s="320">
        <v>0.48829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415.3</v>
      </c>
      <c r="D206" s="321">
        <v>419.09999999999997</v>
      </c>
      <c r="E206" s="321">
        <v>410.19999999999993</v>
      </c>
      <c r="F206" s="321">
        <v>405.09999999999997</v>
      </c>
      <c r="G206" s="321">
        <v>396.19999999999993</v>
      </c>
      <c r="H206" s="321">
        <v>424.19999999999993</v>
      </c>
      <c r="I206" s="321">
        <v>433.09999999999991</v>
      </c>
      <c r="J206" s="321">
        <v>438.19999999999993</v>
      </c>
      <c r="K206" s="320">
        <v>428</v>
      </c>
      <c r="L206" s="320">
        <v>414</v>
      </c>
      <c r="M206" s="320">
        <v>0.79527000000000003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545</v>
      </c>
      <c r="D207" s="321">
        <v>543.5333333333333</v>
      </c>
      <c r="E207" s="321">
        <v>538.06666666666661</v>
      </c>
      <c r="F207" s="321">
        <v>531.13333333333333</v>
      </c>
      <c r="G207" s="321">
        <v>525.66666666666663</v>
      </c>
      <c r="H207" s="321">
        <v>550.46666666666658</v>
      </c>
      <c r="I207" s="321">
        <v>555.93333333333328</v>
      </c>
      <c r="J207" s="321">
        <v>562.86666666666656</v>
      </c>
      <c r="K207" s="320">
        <v>549</v>
      </c>
      <c r="L207" s="320">
        <v>536.6</v>
      </c>
      <c r="M207" s="320">
        <v>47.25779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121.3</v>
      </c>
      <c r="D208" s="321">
        <v>122.61666666666667</v>
      </c>
      <c r="E208" s="321">
        <v>119.23333333333335</v>
      </c>
      <c r="F208" s="321">
        <v>117.16666666666667</v>
      </c>
      <c r="G208" s="321">
        <v>113.78333333333335</v>
      </c>
      <c r="H208" s="321">
        <v>124.68333333333335</v>
      </c>
      <c r="I208" s="321">
        <v>128.06666666666666</v>
      </c>
      <c r="J208" s="321">
        <v>130.13333333333335</v>
      </c>
      <c r="K208" s="320">
        <v>126</v>
      </c>
      <c r="L208" s="320">
        <v>120.55</v>
      </c>
      <c r="M208" s="320">
        <v>60.563749999999999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299.7</v>
      </c>
      <c r="D209" s="321">
        <v>298.48333333333329</v>
      </c>
      <c r="E209" s="321">
        <v>293.81666666666661</v>
      </c>
      <c r="F209" s="321">
        <v>287.93333333333334</v>
      </c>
      <c r="G209" s="321">
        <v>283.26666666666665</v>
      </c>
      <c r="H209" s="321">
        <v>304.36666666666656</v>
      </c>
      <c r="I209" s="321">
        <v>309.03333333333319</v>
      </c>
      <c r="J209" s="321">
        <v>314.91666666666652</v>
      </c>
      <c r="K209" s="320">
        <v>303.14999999999998</v>
      </c>
      <c r="L209" s="320">
        <v>292.60000000000002</v>
      </c>
      <c r="M209" s="320">
        <v>49.492260000000002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2164.9499999999998</v>
      </c>
      <c r="D210" s="321">
        <v>2142.1</v>
      </c>
      <c r="E210" s="321">
        <v>2115.5499999999997</v>
      </c>
      <c r="F210" s="321">
        <v>2066.1499999999996</v>
      </c>
      <c r="G210" s="321">
        <v>2039.5999999999995</v>
      </c>
      <c r="H210" s="321">
        <v>2191.5</v>
      </c>
      <c r="I210" s="321">
        <v>2218.0500000000002</v>
      </c>
      <c r="J210" s="321">
        <v>2267.4500000000003</v>
      </c>
      <c r="K210" s="320">
        <v>2168.65</v>
      </c>
      <c r="L210" s="320">
        <v>2092.6999999999998</v>
      </c>
      <c r="M210" s="320">
        <v>15.118040000000001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347.45</v>
      </c>
      <c r="D211" s="321">
        <v>346.46666666666664</v>
      </c>
      <c r="E211" s="321">
        <v>343.0333333333333</v>
      </c>
      <c r="F211" s="321">
        <v>338.61666666666667</v>
      </c>
      <c r="G211" s="321">
        <v>335.18333333333334</v>
      </c>
      <c r="H211" s="321">
        <v>350.88333333333327</v>
      </c>
      <c r="I211" s="321">
        <v>354.31666666666655</v>
      </c>
      <c r="J211" s="321">
        <v>358.73333333333323</v>
      </c>
      <c r="K211" s="320">
        <v>349.9</v>
      </c>
      <c r="L211" s="320">
        <v>342.05</v>
      </c>
      <c r="M211" s="320">
        <v>5.3445200000000002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728.5</v>
      </c>
      <c r="D212" s="321">
        <v>732.06666666666661</v>
      </c>
      <c r="E212" s="321">
        <v>712.43333333333317</v>
      </c>
      <c r="F212" s="321">
        <v>696.36666666666656</v>
      </c>
      <c r="G212" s="321">
        <v>676.73333333333312</v>
      </c>
      <c r="H212" s="321">
        <v>748.13333333333321</v>
      </c>
      <c r="I212" s="321">
        <v>767.76666666666665</v>
      </c>
      <c r="J212" s="321">
        <v>783.83333333333326</v>
      </c>
      <c r="K212" s="320">
        <v>751.7</v>
      </c>
      <c r="L212" s="320">
        <v>716</v>
      </c>
      <c r="M212" s="320">
        <v>0.36493999999999999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40318.5</v>
      </c>
      <c r="D213" s="321">
        <v>40152.799999999996</v>
      </c>
      <c r="E213" s="321">
        <v>39715.69999999999</v>
      </c>
      <c r="F213" s="321">
        <v>39112.899999999994</v>
      </c>
      <c r="G213" s="321">
        <v>38675.799999999988</v>
      </c>
      <c r="H213" s="321">
        <v>40755.599999999991</v>
      </c>
      <c r="I213" s="321">
        <v>41192.699999999997</v>
      </c>
      <c r="J213" s="321">
        <v>41795.499999999993</v>
      </c>
      <c r="K213" s="320">
        <v>40589.9</v>
      </c>
      <c r="L213" s="320">
        <v>39550</v>
      </c>
      <c r="M213" s="320">
        <v>9.264E-2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35.950000000000003</v>
      </c>
      <c r="D214" s="321">
        <v>36.033333333333331</v>
      </c>
      <c r="E214" s="321">
        <v>35.516666666666666</v>
      </c>
      <c r="F214" s="321">
        <v>35.083333333333336</v>
      </c>
      <c r="G214" s="321">
        <v>34.56666666666667</v>
      </c>
      <c r="H214" s="321">
        <v>36.466666666666661</v>
      </c>
      <c r="I214" s="321">
        <v>36.983333333333327</v>
      </c>
      <c r="J214" s="321">
        <v>37.416666666666657</v>
      </c>
      <c r="K214" s="320">
        <v>36.549999999999997</v>
      </c>
      <c r="L214" s="320">
        <v>35.6</v>
      </c>
      <c r="M214" s="320">
        <v>12.357989999999999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99.6</v>
      </c>
      <c r="D215" s="321">
        <v>99.05</v>
      </c>
      <c r="E215" s="321">
        <v>96.449999999999989</v>
      </c>
      <c r="F215" s="321">
        <v>93.3</v>
      </c>
      <c r="G215" s="321">
        <v>90.699999999999989</v>
      </c>
      <c r="H215" s="321">
        <v>102.19999999999999</v>
      </c>
      <c r="I215" s="321">
        <v>104.79999999999998</v>
      </c>
      <c r="J215" s="321">
        <v>107.94999999999999</v>
      </c>
      <c r="K215" s="320">
        <v>101.65</v>
      </c>
      <c r="L215" s="320">
        <v>95.9</v>
      </c>
      <c r="M215" s="320">
        <v>190.11532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158.35</v>
      </c>
      <c r="D216" s="321">
        <v>158.03333333333333</v>
      </c>
      <c r="E216" s="321">
        <v>155.66666666666666</v>
      </c>
      <c r="F216" s="321">
        <v>152.98333333333332</v>
      </c>
      <c r="G216" s="321">
        <v>150.61666666666665</v>
      </c>
      <c r="H216" s="321">
        <v>160.71666666666667</v>
      </c>
      <c r="I216" s="321">
        <v>163.08333333333334</v>
      </c>
      <c r="J216" s="321">
        <v>165.76666666666668</v>
      </c>
      <c r="K216" s="320">
        <v>160.4</v>
      </c>
      <c r="L216" s="320">
        <v>155.35</v>
      </c>
      <c r="M216" s="320">
        <v>77.740729999999999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755.55</v>
      </c>
      <c r="D217" s="321">
        <v>759.7833333333333</v>
      </c>
      <c r="E217" s="321">
        <v>749.56666666666661</v>
      </c>
      <c r="F217" s="321">
        <v>743.58333333333326</v>
      </c>
      <c r="G217" s="321">
        <v>733.36666666666656</v>
      </c>
      <c r="H217" s="321">
        <v>765.76666666666665</v>
      </c>
      <c r="I217" s="321">
        <v>775.98333333333335</v>
      </c>
      <c r="J217" s="321">
        <v>781.9666666666667</v>
      </c>
      <c r="K217" s="320">
        <v>770</v>
      </c>
      <c r="L217" s="320">
        <v>753.8</v>
      </c>
      <c r="M217" s="320">
        <v>159.84201999999999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1363.1</v>
      </c>
      <c r="D218" s="321">
        <v>1358.5333333333333</v>
      </c>
      <c r="E218" s="321">
        <v>1342.0666666666666</v>
      </c>
      <c r="F218" s="321">
        <v>1321.0333333333333</v>
      </c>
      <c r="G218" s="321">
        <v>1304.5666666666666</v>
      </c>
      <c r="H218" s="321">
        <v>1379.5666666666666</v>
      </c>
      <c r="I218" s="321">
        <v>1396.0333333333333</v>
      </c>
      <c r="J218" s="321">
        <v>1417.0666666666666</v>
      </c>
      <c r="K218" s="320">
        <v>1375</v>
      </c>
      <c r="L218" s="320">
        <v>1337.5</v>
      </c>
      <c r="M218" s="320">
        <v>3.9869400000000002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526.25</v>
      </c>
      <c r="D219" s="321">
        <v>521.9666666666667</v>
      </c>
      <c r="E219" s="321">
        <v>516.38333333333344</v>
      </c>
      <c r="F219" s="321">
        <v>506.51666666666677</v>
      </c>
      <c r="G219" s="321">
        <v>500.93333333333351</v>
      </c>
      <c r="H219" s="321">
        <v>531.83333333333337</v>
      </c>
      <c r="I219" s="321">
        <v>537.41666666666663</v>
      </c>
      <c r="J219" s="321">
        <v>547.2833333333333</v>
      </c>
      <c r="K219" s="320">
        <v>527.54999999999995</v>
      </c>
      <c r="L219" s="320">
        <v>512.1</v>
      </c>
      <c r="M219" s="320">
        <v>12.442640000000001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171.55</v>
      </c>
      <c r="D220" s="321">
        <v>172.78333333333333</v>
      </c>
      <c r="E220" s="321">
        <v>168.86666666666667</v>
      </c>
      <c r="F220" s="321">
        <v>166.18333333333334</v>
      </c>
      <c r="G220" s="321">
        <v>162.26666666666668</v>
      </c>
      <c r="H220" s="321">
        <v>175.46666666666667</v>
      </c>
      <c r="I220" s="321">
        <v>179.38333333333335</v>
      </c>
      <c r="J220" s="321">
        <v>182.06666666666666</v>
      </c>
      <c r="K220" s="320">
        <v>176.7</v>
      </c>
      <c r="L220" s="320">
        <v>170.1</v>
      </c>
      <c r="M220" s="320">
        <v>3.1395599999999999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46.55</v>
      </c>
      <c r="D221" s="321">
        <v>46.35</v>
      </c>
      <c r="E221" s="321">
        <v>45.85</v>
      </c>
      <c r="F221" s="321">
        <v>45.15</v>
      </c>
      <c r="G221" s="321">
        <v>44.65</v>
      </c>
      <c r="H221" s="321">
        <v>47.050000000000004</v>
      </c>
      <c r="I221" s="321">
        <v>47.550000000000004</v>
      </c>
      <c r="J221" s="321">
        <v>48.250000000000007</v>
      </c>
      <c r="K221" s="320">
        <v>46.85</v>
      </c>
      <c r="L221" s="320">
        <v>45.65</v>
      </c>
      <c r="M221" s="320">
        <v>45.371510000000001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</v>
      </c>
      <c r="D222" s="321">
        <v>10</v>
      </c>
      <c r="E222" s="321">
        <v>9.85</v>
      </c>
      <c r="F222" s="321">
        <v>9.6999999999999993</v>
      </c>
      <c r="G222" s="321">
        <v>9.5499999999999989</v>
      </c>
      <c r="H222" s="321">
        <v>10.15</v>
      </c>
      <c r="I222" s="321">
        <v>10.299999999999999</v>
      </c>
      <c r="J222" s="321">
        <v>10.450000000000001</v>
      </c>
      <c r="K222" s="320">
        <v>10.15</v>
      </c>
      <c r="L222" s="320">
        <v>9.85</v>
      </c>
      <c r="M222" s="320">
        <v>1086.6366499999999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58.35</v>
      </c>
      <c r="D223" s="321">
        <v>58.300000000000004</v>
      </c>
      <c r="E223" s="321">
        <v>57.750000000000007</v>
      </c>
      <c r="F223" s="321">
        <v>57.150000000000006</v>
      </c>
      <c r="G223" s="321">
        <v>56.600000000000009</v>
      </c>
      <c r="H223" s="321">
        <v>58.900000000000006</v>
      </c>
      <c r="I223" s="321">
        <v>59.45</v>
      </c>
      <c r="J223" s="321">
        <v>60.050000000000004</v>
      </c>
      <c r="K223" s="320">
        <v>58.85</v>
      </c>
      <c r="L223" s="320">
        <v>57.7</v>
      </c>
      <c r="M223" s="320">
        <v>67.161280000000005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40.1</v>
      </c>
      <c r="D224" s="321">
        <v>40.083333333333336</v>
      </c>
      <c r="E224" s="321">
        <v>39.716666666666669</v>
      </c>
      <c r="F224" s="321">
        <v>39.333333333333336</v>
      </c>
      <c r="G224" s="321">
        <v>38.966666666666669</v>
      </c>
      <c r="H224" s="321">
        <v>40.466666666666669</v>
      </c>
      <c r="I224" s="321">
        <v>40.833333333333329</v>
      </c>
      <c r="J224" s="321">
        <v>41.216666666666669</v>
      </c>
      <c r="K224" s="320">
        <v>40.450000000000003</v>
      </c>
      <c r="L224" s="320">
        <v>39.700000000000003</v>
      </c>
      <c r="M224" s="320">
        <v>222.75703999999999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232.05</v>
      </c>
      <c r="D225" s="321">
        <v>231.53333333333333</v>
      </c>
      <c r="E225" s="321">
        <v>228.66666666666666</v>
      </c>
      <c r="F225" s="321">
        <v>225.28333333333333</v>
      </c>
      <c r="G225" s="321">
        <v>222.41666666666666</v>
      </c>
      <c r="H225" s="321">
        <v>234.91666666666666</v>
      </c>
      <c r="I225" s="321">
        <v>237.78333333333333</v>
      </c>
      <c r="J225" s="321">
        <v>241.16666666666666</v>
      </c>
      <c r="K225" s="320">
        <v>234.4</v>
      </c>
      <c r="L225" s="320">
        <v>228.15</v>
      </c>
      <c r="M225" s="320">
        <v>63.741370000000003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954.2</v>
      </c>
      <c r="D226" s="321">
        <v>957.18333333333339</v>
      </c>
      <c r="E226" s="321">
        <v>929.06666666666683</v>
      </c>
      <c r="F226" s="321">
        <v>903.93333333333339</v>
      </c>
      <c r="G226" s="321">
        <v>875.81666666666683</v>
      </c>
      <c r="H226" s="321">
        <v>982.31666666666683</v>
      </c>
      <c r="I226" s="321">
        <v>1010.4333333333334</v>
      </c>
      <c r="J226" s="321">
        <v>1035.5666666666668</v>
      </c>
      <c r="K226" s="320">
        <v>985.3</v>
      </c>
      <c r="L226" s="320">
        <v>932.05</v>
      </c>
      <c r="M226" s="320">
        <v>0.15118000000000001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375.5</v>
      </c>
      <c r="D227" s="321">
        <v>378.36666666666662</v>
      </c>
      <c r="E227" s="321">
        <v>370.13333333333321</v>
      </c>
      <c r="F227" s="321">
        <v>364.76666666666659</v>
      </c>
      <c r="G227" s="321">
        <v>356.53333333333319</v>
      </c>
      <c r="H227" s="321">
        <v>383.73333333333323</v>
      </c>
      <c r="I227" s="321">
        <v>391.9666666666667</v>
      </c>
      <c r="J227" s="321">
        <v>397.33333333333326</v>
      </c>
      <c r="K227" s="320">
        <v>386.6</v>
      </c>
      <c r="L227" s="320">
        <v>373</v>
      </c>
      <c r="M227" s="320">
        <v>26.423970000000001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359.6</v>
      </c>
      <c r="D228" s="321">
        <v>361.7166666666667</v>
      </c>
      <c r="E228" s="321">
        <v>351.88333333333338</v>
      </c>
      <c r="F228" s="321">
        <v>344.16666666666669</v>
      </c>
      <c r="G228" s="321">
        <v>334.33333333333337</v>
      </c>
      <c r="H228" s="321">
        <v>369.43333333333339</v>
      </c>
      <c r="I228" s="321">
        <v>379.26666666666665</v>
      </c>
      <c r="J228" s="321">
        <v>386.98333333333341</v>
      </c>
      <c r="K228" s="320">
        <v>371.55</v>
      </c>
      <c r="L228" s="320">
        <v>354</v>
      </c>
      <c r="M228" s="320">
        <v>8.84253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1805.5</v>
      </c>
      <c r="D229" s="321">
        <v>1825.2</v>
      </c>
      <c r="E229" s="321">
        <v>1775.4</v>
      </c>
      <c r="F229" s="321">
        <v>1745.3</v>
      </c>
      <c r="G229" s="321">
        <v>1695.5</v>
      </c>
      <c r="H229" s="321">
        <v>1855.3000000000002</v>
      </c>
      <c r="I229" s="321">
        <v>1905.1</v>
      </c>
      <c r="J229" s="321">
        <v>1935.2000000000003</v>
      </c>
      <c r="K229" s="320">
        <v>1875</v>
      </c>
      <c r="L229" s="320">
        <v>1795.1</v>
      </c>
      <c r="M229" s="320">
        <v>0.44624000000000003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237.6</v>
      </c>
      <c r="D230" s="321">
        <v>240.30000000000004</v>
      </c>
      <c r="E230" s="321">
        <v>231.10000000000008</v>
      </c>
      <c r="F230" s="321">
        <v>224.60000000000005</v>
      </c>
      <c r="G230" s="321">
        <v>215.40000000000009</v>
      </c>
      <c r="H230" s="321">
        <v>246.80000000000007</v>
      </c>
      <c r="I230" s="321">
        <v>256.00000000000006</v>
      </c>
      <c r="J230" s="321">
        <v>262.50000000000006</v>
      </c>
      <c r="K230" s="320">
        <v>249.5</v>
      </c>
      <c r="L230" s="320">
        <v>233.8</v>
      </c>
      <c r="M230" s="320">
        <v>93.600170000000006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210.8</v>
      </c>
      <c r="D231" s="321">
        <v>211.26666666666665</v>
      </c>
      <c r="E231" s="321">
        <v>206.83333333333331</v>
      </c>
      <c r="F231" s="321">
        <v>202.86666666666667</v>
      </c>
      <c r="G231" s="321">
        <v>198.43333333333334</v>
      </c>
      <c r="H231" s="321">
        <v>215.23333333333329</v>
      </c>
      <c r="I231" s="321">
        <v>219.66666666666663</v>
      </c>
      <c r="J231" s="321">
        <v>223.63333333333327</v>
      </c>
      <c r="K231" s="320">
        <v>215.7</v>
      </c>
      <c r="L231" s="320">
        <v>207.3</v>
      </c>
      <c r="M231" s="320">
        <v>30.670870000000001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4712.2</v>
      </c>
      <c r="D232" s="321">
        <v>4765.0666666666666</v>
      </c>
      <c r="E232" s="321">
        <v>4631.1333333333332</v>
      </c>
      <c r="F232" s="321">
        <v>4550.0666666666666</v>
      </c>
      <c r="G232" s="321">
        <v>4416.1333333333332</v>
      </c>
      <c r="H232" s="321">
        <v>4846.1333333333332</v>
      </c>
      <c r="I232" s="321">
        <v>4980.0666666666657</v>
      </c>
      <c r="J232" s="321">
        <v>5061.1333333333332</v>
      </c>
      <c r="K232" s="320">
        <v>4899</v>
      </c>
      <c r="L232" s="320">
        <v>4684</v>
      </c>
      <c r="M232" s="320">
        <v>0.83840000000000003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164.75</v>
      </c>
      <c r="D233" s="321">
        <v>163.88333333333335</v>
      </c>
      <c r="E233" s="321">
        <v>162.16666666666671</v>
      </c>
      <c r="F233" s="321">
        <v>159.58333333333337</v>
      </c>
      <c r="G233" s="321">
        <v>157.86666666666673</v>
      </c>
      <c r="H233" s="321">
        <v>166.4666666666667</v>
      </c>
      <c r="I233" s="321">
        <v>168.18333333333334</v>
      </c>
      <c r="J233" s="321">
        <v>170.76666666666668</v>
      </c>
      <c r="K233" s="320">
        <v>165.6</v>
      </c>
      <c r="L233" s="320">
        <v>161.30000000000001</v>
      </c>
      <c r="M233" s="320">
        <v>14.91916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1896.35</v>
      </c>
      <c r="D234" s="321">
        <v>1890.0166666666667</v>
      </c>
      <c r="E234" s="321">
        <v>1873.5333333333333</v>
      </c>
      <c r="F234" s="321">
        <v>1850.7166666666667</v>
      </c>
      <c r="G234" s="321">
        <v>1834.2333333333333</v>
      </c>
      <c r="H234" s="321">
        <v>1912.8333333333333</v>
      </c>
      <c r="I234" s="321">
        <v>1929.3166666666664</v>
      </c>
      <c r="J234" s="321">
        <v>1952.1333333333332</v>
      </c>
      <c r="K234" s="320">
        <v>1906.5</v>
      </c>
      <c r="L234" s="320">
        <v>1867.2</v>
      </c>
      <c r="M234" s="320">
        <v>4.4544899999999998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1595.15</v>
      </c>
      <c r="D235" s="321">
        <v>1596.3999999999999</v>
      </c>
      <c r="E235" s="321">
        <v>1578.7499999999998</v>
      </c>
      <c r="F235" s="321">
        <v>1562.35</v>
      </c>
      <c r="G235" s="321">
        <v>1544.6999999999998</v>
      </c>
      <c r="H235" s="321">
        <v>1612.7999999999997</v>
      </c>
      <c r="I235" s="321">
        <v>1630.4499999999998</v>
      </c>
      <c r="J235" s="321">
        <v>1646.8499999999997</v>
      </c>
      <c r="K235" s="320">
        <v>1614.05</v>
      </c>
      <c r="L235" s="320">
        <v>1580</v>
      </c>
      <c r="M235" s="320">
        <v>0.18090999999999999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378.5</v>
      </c>
      <c r="D236" s="321">
        <v>376.16666666666669</v>
      </c>
      <c r="E236" s="321">
        <v>370.33333333333337</v>
      </c>
      <c r="F236" s="321">
        <v>362.16666666666669</v>
      </c>
      <c r="G236" s="321">
        <v>356.33333333333337</v>
      </c>
      <c r="H236" s="321">
        <v>384.33333333333337</v>
      </c>
      <c r="I236" s="321">
        <v>390.16666666666674</v>
      </c>
      <c r="J236" s="321">
        <v>398.33333333333337</v>
      </c>
      <c r="K236" s="320">
        <v>382</v>
      </c>
      <c r="L236" s="320">
        <v>368</v>
      </c>
      <c r="M236" s="320">
        <v>0.98038999999999998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972.55</v>
      </c>
      <c r="D237" s="321">
        <v>969.26666666666677</v>
      </c>
      <c r="E237" s="321">
        <v>955.78333333333353</v>
      </c>
      <c r="F237" s="321">
        <v>939.01666666666677</v>
      </c>
      <c r="G237" s="321">
        <v>925.53333333333353</v>
      </c>
      <c r="H237" s="321">
        <v>986.03333333333353</v>
      </c>
      <c r="I237" s="321">
        <v>999.51666666666688</v>
      </c>
      <c r="J237" s="321">
        <v>1016.2833333333335</v>
      </c>
      <c r="K237" s="320">
        <v>982.75</v>
      </c>
      <c r="L237" s="320">
        <v>952.5</v>
      </c>
      <c r="M237" s="320">
        <v>24.215430000000001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216.95</v>
      </c>
      <c r="D238" s="321">
        <v>215.73333333333335</v>
      </c>
      <c r="E238" s="321">
        <v>213.9666666666667</v>
      </c>
      <c r="F238" s="321">
        <v>210.98333333333335</v>
      </c>
      <c r="G238" s="321">
        <v>209.2166666666667</v>
      </c>
      <c r="H238" s="321">
        <v>218.7166666666667</v>
      </c>
      <c r="I238" s="321">
        <v>220.48333333333335</v>
      </c>
      <c r="J238" s="321">
        <v>223.4666666666667</v>
      </c>
      <c r="K238" s="320">
        <v>217.5</v>
      </c>
      <c r="L238" s="320">
        <v>212.75</v>
      </c>
      <c r="M238" s="320">
        <v>18.471990000000002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</v>
      </c>
      <c r="D239" s="321">
        <v>19.149999999999999</v>
      </c>
      <c r="E239" s="321">
        <v>18.749999999999996</v>
      </c>
      <c r="F239" s="321">
        <v>18.499999999999996</v>
      </c>
      <c r="G239" s="321">
        <v>18.099999999999994</v>
      </c>
      <c r="H239" s="321">
        <v>19.399999999999999</v>
      </c>
      <c r="I239" s="321">
        <v>19.800000000000004</v>
      </c>
      <c r="J239" s="321">
        <v>20.05</v>
      </c>
      <c r="K239" s="320">
        <v>19.55</v>
      </c>
      <c r="L239" s="320">
        <v>18.899999999999999</v>
      </c>
      <c r="M239" s="320">
        <v>25.517130000000002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1587.7</v>
      </c>
      <c r="D240" s="321">
        <v>1582.3333333333333</v>
      </c>
      <c r="E240" s="321">
        <v>1568.3666666666666</v>
      </c>
      <c r="F240" s="321">
        <v>1549.0333333333333</v>
      </c>
      <c r="G240" s="321">
        <v>1535.0666666666666</v>
      </c>
      <c r="H240" s="321">
        <v>1601.6666666666665</v>
      </c>
      <c r="I240" s="321">
        <v>1615.6333333333332</v>
      </c>
      <c r="J240" s="321">
        <v>1634.9666666666665</v>
      </c>
      <c r="K240" s="320">
        <v>1596.3</v>
      </c>
      <c r="L240" s="320">
        <v>1563</v>
      </c>
      <c r="M240" s="320">
        <v>106.78747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1776.1</v>
      </c>
      <c r="D241" s="321">
        <v>1746.1000000000001</v>
      </c>
      <c r="E241" s="321">
        <v>1686.3000000000002</v>
      </c>
      <c r="F241" s="321">
        <v>1596.5</v>
      </c>
      <c r="G241" s="321">
        <v>1536.7</v>
      </c>
      <c r="H241" s="321">
        <v>1835.9000000000003</v>
      </c>
      <c r="I241" s="321">
        <v>1895.7</v>
      </c>
      <c r="J241" s="321">
        <v>1985.5000000000005</v>
      </c>
      <c r="K241" s="320">
        <v>1805.9</v>
      </c>
      <c r="L241" s="320">
        <v>1656.3</v>
      </c>
      <c r="M241" s="320">
        <v>1.1962699999999999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496.4</v>
      </c>
      <c r="D242" s="321">
        <v>497.73333333333335</v>
      </c>
      <c r="E242" s="321">
        <v>489.4666666666667</v>
      </c>
      <c r="F242" s="321">
        <v>482.53333333333336</v>
      </c>
      <c r="G242" s="321">
        <v>474.26666666666671</v>
      </c>
      <c r="H242" s="321">
        <v>504.66666666666669</v>
      </c>
      <c r="I242" s="321">
        <v>512.93333333333339</v>
      </c>
      <c r="J242" s="321">
        <v>519.86666666666667</v>
      </c>
      <c r="K242" s="320">
        <v>506</v>
      </c>
      <c r="L242" s="320">
        <v>490.8</v>
      </c>
      <c r="M242" s="320">
        <v>4.8020899999999997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836</v>
      </c>
      <c r="D243" s="321">
        <v>835.35</v>
      </c>
      <c r="E243" s="321">
        <v>823.7</v>
      </c>
      <c r="F243" s="321">
        <v>811.4</v>
      </c>
      <c r="G243" s="321">
        <v>799.75</v>
      </c>
      <c r="H243" s="321">
        <v>847.65000000000009</v>
      </c>
      <c r="I243" s="321">
        <v>859.3</v>
      </c>
      <c r="J243" s="321">
        <v>871.60000000000014</v>
      </c>
      <c r="K243" s="320">
        <v>847</v>
      </c>
      <c r="L243" s="320">
        <v>823.05</v>
      </c>
      <c r="M243" s="320">
        <v>3.81332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18.7</v>
      </c>
      <c r="D244" s="321">
        <v>18.733333333333331</v>
      </c>
      <c r="E244" s="321">
        <v>18.566666666666663</v>
      </c>
      <c r="F244" s="321">
        <v>18.433333333333334</v>
      </c>
      <c r="G244" s="321">
        <v>18.266666666666666</v>
      </c>
      <c r="H244" s="321">
        <v>18.86666666666666</v>
      </c>
      <c r="I244" s="321">
        <v>19.033333333333324</v>
      </c>
      <c r="J244" s="321">
        <v>19.166666666666657</v>
      </c>
      <c r="K244" s="320">
        <v>18.899999999999999</v>
      </c>
      <c r="L244" s="320">
        <v>18.600000000000001</v>
      </c>
      <c r="M244" s="320">
        <v>15.020709999999999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133.4</v>
      </c>
      <c r="D245" s="321">
        <v>132.78333333333333</v>
      </c>
      <c r="E245" s="321">
        <v>131.26666666666665</v>
      </c>
      <c r="F245" s="321">
        <v>129.13333333333333</v>
      </c>
      <c r="G245" s="321">
        <v>127.61666666666665</v>
      </c>
      <c r="H245" s="321">
        <v>134.91666666666666</v>
      </c>
      <c r="I245" s="321">
        <v>136.43333333333337</v>
      </c>
      <c r="J245" s="321">
        <v>138.56666666666666</v>
      </c>
      <c r="K245" s="320">
        <v>134.30000000000001</v>
      </c>
      <c r="L245" s="320">
        <v>130.65</v>
      </c>
      <c r="M245" s="320">
        <v>191.26711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448.3</v>
      </c>
      <c r="D246" s="321">
        <v>452.73333333333335</v>
      </c>
      <c r="E246" s="321">
        <v>440.51666666666671</v>
      </c>
      <c r="F246" s="321">
        <v>432.73333333333335</v>
      </c>
      <c r="G246" s="321">
        <v>420.51666666666671</v>
      </c>
      <c r="H246" s="321">
        <v>460.51666666666671</v>
      </c>
      <c r="I246" s="321">
        <v>472.73333333333341</v>
      </c>
      <c r="J246" s="321">
        <v>480.51666666666671</v>
      </c>
      <c r="K246" s="320">
        <v>464.95</v>
      </c>
      <c r="L246" s="320">
        <v>444.95</v>
      </c>
      <c r="M246" s="320">
        <v>2.0379200000000002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1026.1500000000001</v>
      </c>
      <c r="D247" s="321">
        <v>1029.2166666666667</v>
      </c>
      <c r="E247" s="321">
        <v>1004.9333333333334</v>
      </c>
      <c r="F247" s="321">
        <v>983.7166666666667</v>
      </c>
      <c r="G247" s="321">
        <v>959.43333333333339</v>
      </c>
      <c r="H247" s="321">
        <v>1050.4333333333334</v>
      </c>
      <c r="I247" s="321">
        <v>1074.7166666666667</v>
      </c>
      <c r="J247" s="321">
        <v>1095.9333333333334</v>
      </c>
      <c r="K247" s="320">
        <v>1053.5</v>
      </c>
      <c r="L247" s="320">
        <v>1008</v>
      </c>
      <c r="M247" s="320">
        <v>3.8285800000000001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238.45</v>
      </c>
      <c r="D248" s="321">
        <v>241.13333333333335</v>
      </c>
      <c r="E248" s="321">
        <v>232.8666666666667</v>
      </c>
      <c r="F248" s="321">
        <v>227.28333333333336</v>
      </c>
      <c r="G248" s="321">
        <v>219.01666666666671</v>
      </c>
      <c r="H248" s="321">
        <v>246.7166666666667</v>
      </c>
      <c r="I248" s="321">
        <v>254.98333333333335</v>
      </c>
      <c r="J248" s="321">
        <v>260.56666666666672</v>
      </c>
      <c r="K248" s="320">
        <v>249.4</v>
      </c>
      <c r="L248" s="320">
        <v>235.55</v>
      </c>
      <c r="M248" s="320">
        <v>11.04931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43.15</v>
      </c>
      <c r="D249" s="321">
        <v>43.016666666666673</v>
      </c>
      <c r="E249" s="321">
        <v>42.583333333333343</v>
      </c>
      <c r="F249" s="321">
        <v>42.016666666666673</v>
      </c>
      <c r="G249" s="321">
        <v>41.583333333333343</v>
      </c>
      <c r="H249" s="321">
        <v>43.583333333333343</v>
      </c>
      <c r="I249" s="321">
        <v>44.016666666666666</v>
      </c>
      <c r="J249" s="321">
        <v>44.583333333333343</v>
      </c>
      <c r="K249" s="320">
        <v>43.45</v>
      </c>
      <c r="L249" s="320">
        <v>42.45</v>
      </c>
      <c r="M249" s="320">
        <v>8.6075800000000005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747.6</v>
      </c>
      <c r="D250" s="321">
        <v>750.65</v>
      </c>
      <c r="E250" s="321">
        <v>739.8</v>
      </c>
      <c r="F250" s="321">
        <v>732</v>
      </c>
      <c r="G250" s="321">
        <v>721.15</v>
      </c>
      <c r="H250" s="321">
        <v>758.44999999999993</v>
      </c>
      <c r="I250" s="321">
        <v>769.30000000000007</v>
      </c>
      <c r="J250" s="321">
        <v>777.09999999999991</v>
      </c>
      <c r="K250" s="320">
        <v>761.5</v>
      </c>
      <c r="L250" s="320">
        <v>742.85</v>
      </c>
      <c r="M250" s="320">
        <v>21.493200000000002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</v>
      </c>
      <c r="D251" s="321">
        <v>22.05</v>
      </c>
      <c r="E251" s="321">
        <v>21.900000000000002</v>
      </c>
      <c r="F251" s="321">
        <v>21.8</v>
      </c>
      <c r="G251" s="321">
        <v>21.650000000000002</v>
      </c>
      <c r="H251" s="321">
        <v>22.150000000000002</v>
      </c>
      <c r="I251" s="321">
        <v>22.3</v>
      </c>
      <c r="J251" s="321">
        <v>22.400000000000002</v>
      </c>
      <c r="K251" s="320">
        <v>22.2</v>
      </c>
      <c r="L251" s="320">
        <v>21.95</v>
      </c>
      <c r="M251" s="320">
        <v>46.107759999999999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628.5</v>
      </c>
      <c r="D252" s="321">
        <v>629.5</v>
      </c>
      <c r="E252" s="321">
        <v>621</v>
      </c>
      <c r="F252" s="321">
        <v>613.5</v>
      </c>
      <c r="G252" s="321">
        <v>605</v>
      </c>
      <c r="H252" s="321">
        <v>637</v>
      </c>
      <c r="I252" s="321">
        <v>645.5</v>
      </c>
      <c r="J252" s="321">
        <v>653</v>
      </c>
      <c r="K252" s="320">
        <v>638</v>
      </c>
      <c r="L252" s="320">
        <v>622</v>
      </c>
      <c r="M252" s="320">
        <v>6.8094299999999999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259.55</v>
      </c>
      <c r="D253" s="321">
        <v>260.84999999999997</v>
      </c>
      <c r="E253" s="321">
        <v>256.24999999999994</v>
      </c>
      <c r="F253" s="321">
        <v>252.95</v>
      </c>
      <c r="G253" s="321">
        <v>248.34999999999997</v>
      </c>
      <c r="H253" s="321">
        <v>264.14999999999992</v>
      </c>
      <c r="I253" s="321">
        <v>268.74999999999994</v>
      </c>
      <c r="J253" s="321">
        <v>272.0499999999999</v>
      </c>
      <c r="K253" s="320">
        <v>265.45</v>
      </c>
      <c r="L253" s="320">
        <v>257.55</v>
      </c>
      <c r="M253" s="320">
        <v>245.10612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101.55</v>
      </c>
      <c r="D254" s="321">
        <v>101.85000000000001</v>
      </c>
      <c r="E254" s="321">
        <v>100.70000000000002</v>
      </c>
      <c r="F254" s="321">
        <v>99.850000000000009</v>
      </c>
      <c r="G254" s="321">
        <v>98.700000000000017</v>
      </c>
      <c r="H254" s="321">
        <v>102.70000000000002</v>
      </c>
      <c r="I254" s="321">
        <v>103.85000000000002</v>
      </c>
      <c r="J254" s="321">
        <v>104.70000000000002</v>
      </c>
      <c r="K254" s="320">
        <v>103</v>
      </c>
      <c r="L254" s="320">
        <v>101</v>
      </c>
      <c r="M254" s="320">
        <v>1.4416599999999999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111.55</v>
      </c>
      <c r="D255" s="321">
        <v>111.8</v>
      </c>
      <c r="E255" s="321">
        <v>107.64999999999999</v>
      </c>
      <c r="F255" s="321">
        <v>103.75</v>
      </c>
      <c r="G255" s="321">
        <v>99.6</v>
      </c>
      <c r="H255" s="321">
        <v>115.69999999999999</v>
      </c>
      <c r="I255" s="321">
        <v>119.85</v>
      </c>
      <c r="J255" s="321">
        <v>123.74999999999999</v>
      </c>
      <c r="K255" s="320">
        <v>115.95</v>
      </c>
      <c r="L255" s="320">
        <v>107.9</v>
      </c>
      <c r="M255" s="320">
        <v>50.129570000000001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1656.6</v>
      </c>
      <c r="D256" s="321">
        <v>1642.0666666666666</v>
      </c>
      <c r="E256" s="321">
        <v>1595.2333333333331</v>
      </c>
      <c r="F256" s="321">
        <v>1533.8666666666666</v>
      </c>
      <c r="G256" s="321">
        <v>1487.0333333333331</v>
      </c>
      <c r="H256" s="321">
        <v>1703.4333333333332</v>
      </c>
      <c r="I256" s="321">
        <v>1750.2666666666667</v>
      </c>
      <c r="J256" s="321">
        <v>1811.6333333333332</v>
      </c>
      <c r="K256" s="320">
        <v>1688.9</v>
      </c>
      <c r="L256" s="320">
        <v>1580.7</v>
      </c>
      <c r="M256" s="320">
        <v>0.97650000000000003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2034.05</v>
      </c>
      <c r="D257" s="321">
        <v>2080.6833333333334</v>
      </c>
      <c r="E257" s="321">
        <v>1981.3666666666668</v>
      </c>
      <c r="F257" s="321">
        <v>1928.6833333333334</v>
      </c>
      <c r="G257" s="321">
        <v>1829.3666666666668</v>
      </c>
      <c r="H257" s="321">
        <v>2133.3666666666668</v>
      </c>
      <c r="I257" s="321">
        <v>2232.6833333333334</v>
      </c>
      <c r="J257" s="321">
        <v>2285.3666666666668</v>
      </c>
      <c r="K257" s="320">
        <v>2180</v>
      </c>
      <c r="L257" s="320">
        <v>2028</v>
      </c>
      <c r="M257" s="320">
        <v>7.6139999999999999E-2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97.85</v>
      </c>
      <c r="D258" s="321">
        <v>98.533333333333346</v>
      </c>
      <c r="E258" s="321">
        <v>95.966666666666697</v>
      </c>
      <c r="F258" s="321">
        <v>94.083333333333357</v>
      </c>
      <c r="G258" s="321">
        <v>91.516666666666708</v>
      </c>
      <c r="H258" s="321">
        <v>100.41666666666669</v>
      </c>
      <c r="I258" s="321">
        <v>102.98333333333332</v>
      </c>
      <c r="J258" s="321">
        <v>104.86666666666667</v>
      </c>
      <c r="K258" s="320">
        <v>101.1</v>
      </c>
      <c r="L258" s="320">
        <v>96.65</v>
      </c>
      <c r="M258" s="320">
        <v>16.21452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556.95000000000005</v>
      </c>
      <c r="D259" s="321">
        <v>556.65</v>
      </c>
      <c r="E259" s="321">
        <v>550.04999999999995</v>
      </c>
      <c r="F259" s="321">
        <v>543.15</v>
      </c>
      <c r="G259" s="321">
        <v>536.54999999999995</v>
      </c>
      <c r="H259" s="321">
        <v>563.54999999999995</v>
      </c>
      <c r="I259" s="321">
        <v>570.15000000000009</v>
      </c>
      <c r="J259" s="321">
        <v>577.04999999999995</v>
      </c>
      <c r="K259" s="320">
        <v>563.25</v>
      </c>
      <c r="L259" s="320">
        <v>549.75</v>
      </c>
      <c r="M259" s="320">
        <v>47.826549999999997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2692.8</v>
      </c>
      <c r="D260" s="321">
        <v>2714.0666666666671</v>
      </c>
      <c r="E260" s="321">
        <v>2657.1333333333341</v>
      </c>
      <c r="F260" s="321">
        <v>2621.4666666666672</v>
      </c>
      <c r="G260" s="321">
        <v>2564.5333333333342</v>
      </c>
      <c r="H260" s="321">
        <v>2749.733333333334</v>
      </c>
      <c r="I260" s="321">
        <v>2806.6666666666674</v>
      </c>
      <c r="J260" s="321">
        <v>2842.3333333333339</v>
      </c>
      <c r="K260" s="320">
        <v>2771</v>
      </c>
      <c r="L260" s="320">
        <v>2678.4</v>
      </c>
      <c r="M260" s="320">
        <v>2.16459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445.9</v>
      </c>
      <c r="D261" s="321">
        <v>443.14999999999992</v>
      </c>
      <c r="E261" s="321">
        <v>435.84999999999985</v>
      </c>
      <c r="F261" s="321">
        <v>425.79999999999995</v>
      </c>
      <c r="G261" s="321">
        <v>418.49999999999989</v>
      </c>
      <c r="H261" s="321">
        <v>453.19999999999982</v>
      </c>
      <c r="I261" s="321">
        <v>460.49999999999989</v>
      </c>
      <c r="J261" s="321">
        <v>470.54999999999978</v>
      </c>
      <c r="K261" s="320">
        <v>450.45</v>
      </c>
      <c r="L261" s="320">
        <v>433.1</v>
      </c>
      <c r="M261" s="320">
        <v>2.62907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343.35</v>
      </c>
      <c r="D262" s="321">
        <v>347.51666666666665</v>
      </c>
      <c r="E262" s="321">
        <v>336.08333333333331</v>
      </c>
      <c r="F262" s="321">
        <v>328.81666666666666</v>
      </c>
      <c r="G262" s="321">
        <v>317.38333333333333</v>
      </c>
      <c r="H262" s="321">
        <v>354.7833333333333</v>
      </c>
      <c r="I262" s="321">
        <v>366.2166666666667</v>
      </c>
      <c r="J262" s="321">
        <v>373.48333333333329</v>
      </c>
      <c r="K262" s="320">
        <v>358.95</v>
      </c>
      <c r="L262" s="320">
        <v>340.25</v>
      </c>
      <c r="M262" s="320">
        <v>19.489619999999999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127.05</v>
      </c>
      <c r="D263" s="321">
        <v>126.46666666666668</v>
      </c>
      <c r="E263" s="321">
        <v>123.63333333333335</v>
      </c>
      <c r="F263" s="321">
        <v>120.21666666666667</v>
      </c>
      <c r="G263" s="321">
        <v>117.38333333333334</v>
      </c>
      <c r="H263" s="321">
        <v>129.88333333333338</v>
      </c>
      <c r="I263" s="321">
        <v>132.7166666666667</v>
      </c>
      <c r="J263" s="321">
        <v>136.13333333333338</v>
      </c>
      <c r="K263" s="320">
        <v>129.30000000000001</v>
      </c>
      <c r="L263" s="320">
        <v>123.05</v>
      </c>
      <c r="M263" s="320">
        <v>14.13951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69.349999999999994</v>
      </c>
      <c r="D264" s="321">
        <v>69.833333333333329</v>
      </c>
      <c r="E264" s="321">
        <v>68.466666666666654</v>
      </c>
      <c r="F264" s="321">
        <v>67.583333333333329</v>
      </c>
      <c r="G264" s="321">
        <v>66.216666666666654</v>
      </c>
      <c r="H264" s="321">
        <v>70.716666666666654</v>
      </c>
      <c r="I264" s="321">
        <v>72.083333333333329</v>
      </c>
      <c r="J264" s="321">
        <v>72.966666666666654</v>
      </c>
      <c r="K264" s="320">
        <v>71.2</v>
      </c>
      <c r="L264" s="320">
        <v>68.95</v>
      </c>
      <c r="M264" s="320">
        <v>6.3495900000000001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200</v>
      </c>
      <c r="D265" s="321">
        <v>201.81666666666669</v>
      </c>
      <c r="E265" s="321">
        <v>197.23333333333338</v>
      </c>
      <c r="F265" s="321">
        <v>194.4666666666667</v>
      </c>
      <c r="G265" s="321">
        <v>189.88333333333338</v>
      </c>
      <c r="H265" s="321">
        <v>204.58333333333337</v>
      </c>
      <c r="I265" s="321">
        <v>209.16666666666669</v>
      </c>
      <c r="J265" s="321">
        <v>211.93333333333337</v>
      </c>
      <c r="K265" s="320">
        <v>206.4</v>
      </c>
      <c r="L265" s="320">
        <v>199.05</v>
      </c>
      <c r="M265" s="320">
        <v>8.6000099999999993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384.45</v>
      </c>
      <c r="D266" s="321">
        <v>388.83333333333331</v>
      </c>
      <c r="E266" s="321">
        <v>379.01666666666665</v>
      </c>
      <c r="F266" s="321">
        <v>373.58333333333331</v>
      </c>
      <c r="G266" s="321">
        <v>363.76666666666665</v>
      </c>
      <c r="H266" s="321">
        <v>394.26666666666665</v>
      </c>
      <c r="I266" s="321">
        <v>404.08333333333337</v>
      </c>
      <c r="J266" s="321">
        <v>409.51666666666665</v>
      </c>
      <c r="K266" s="320">
        <v>398.65</v>
      </c>
      <c r="L266" s="320">
        <v>383.4</v>
      </c>
      <c r="M266" s="320">
        <v>0.90200999999999998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334.95</v>
      </c>
      <c r="D267" s="321">
        <v>334.85</v>
      </c>
      <c r="E267" s="321">
        <v>327.70000000000005</v>
      </c>
      <c r="F267" s="321">
        <v>320.45000000000005</v>
      </c>
      <c r="G267" s="321">
        <v>313.30000000000007</v>
      </c>
      <c r="H267" s="321">
        <v>342.1</v>
      </c>
      <c r="I267" s="321">
        <v>349.25</v>
      </c>
      <c r="J267" s="321">
        <v>356.5</v>
      </c>
      <c r="K267" s="320">
        <v>342</v>
      </c>
      <c r="L267" s="320">
        <v>327.60000000000002</v>
      </c>
      <c r="M267" s="320">
        <v>3.0988199999999999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738.85</v>
      </c>
      <c r="D268" s="321">
        <v>743.11666666666667</v>
      </c>
      <c r="E268" s="321">
        <v>728.23333333333335</v>
      </c>
      <c r="F268" s="321">
        <v>717.61666666666667</v>
      </c>
      <c r="G268" s="321">
        <v>702.73333333333335</v>
      </c>
      <c r="H268" s="321">
        <v>753.73333333333335</v>
      </c>
      <c r="I268" s="321">
        <v>768.61666666666679</v>
      </c>
      <c r="J268" s="321">
        <v>779.23333333333335</v>
      </c>
      <c r="K268" s="320">
        <v>758</v>
      </c>
      <c r="L268" s="320">
        <v>732.5</v>
      </c>
      <c r="M268" s="320">
        <v>46.799469999999999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551.70000000000005</v>
      </c>
      <c r="D269" s="321">
        <v>549.05000000000007</v>
      </c>
      <c r="E269" s="321">
        <v>541.30000000000018</v>
      </c>
      <c r="F269" s="321">
        <v>530.90000000000009</v>
      </c>
      <c r="G269" s="321">
        <v>523.1500000000002</v>
      </c>
      <c r="H269" s="321">
        <v>559.45000000000016</v>
      </c>
      <c r="I269" s="321">
        <v>567.19999999999993</v>
      </c>
      <c r="J269" s="321">
        <v>577.60000000000014</v>
      </c>
      <c r="K269" s="320">
        <v>556.79999999999995</v>
      </c>
      <c r="L269" s="320">
        <v>538.65</v>
      </c>
      <c r="M269" s="320">
        <v>32.358780000000003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510.55</v>
      </c>
      <c r="D270" s="321">
        <v>511.11666666666662</v>
      </c>
      <c r="E270" s="321">
        <v>502.53333333333319</v>
      </c>
      <c r="F270" s="321">
        <v>494.51666666666659</v>
      </c>
      <c r="G270" s="321">
        <v>485.93333333333317</v>
      </c>
      <c r="H270" s="321">
        <v>519.13333333333321</v>
      </c>
      <c r="I270" s="321">
        <v>527.71666666666658</v>
      </c>
      <c r="J270" s="321">
        <v>535.73333333333323</v>
      </c>
      <c r="K270" s="320">
        <v>519.70000000000005</v>
      </c>
      <c r="L270" s="320">
        <v>503.1</v>
      </c>
      <c r="M270" s="320">
        <v>5.7206200000000003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477.35</v>
      </c>
      <c r="D271" s="321">
        <v>477.8</v>
      </c>
      <c r="E271" s="321">
        <v>471.6</v>
      </c>
      <c r="F271" s="321">
        <v>465.85</v>
      </c>
      <c r="G271" s="321">
        <v>459.65000000000003</v>
      </c>
      <c r="H271" s="321">
        <v>483.55</v>
      </c>
      <c r="I271" s="321">
        <v>489.74999999999994</v>
      </c>
      <c r="J271" s="321">
        <v>495.5</v>
      </c>
      <c r="K271" s="320">
        <v>484</v>
      </c>
      <c r="L271" s="320">
        <v>472.05</v>
      </c>
      <c r="M271" s="320">
        <v>2.8671899999999999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894.45</v>
      </c>
      <c r="D272" s="321">
        <v>907.5</v>
      </c>
      <c r="E272" s="321">
        <v>875</v>
      </c>
      <c r="F272" s="321">
        <v>855.55</v>
      </c>
      <c r="G272" s="321">
        <v>823.05</v>
      </c>
      <c r="H272" s="321">
        <v>926.95</v>
      </c>
      <c r="I272" s="321">
        <v>959.45</v>
      </c>
      <c r="J272" s="321">
        <v>978.90000000000009</v>
      </c>
      <c r="K272" s="320">
        <v>940</v>
      </c>
      <c r="L272" s="320">
        <v>888.05</v>
      </c>
      <c r="M272" s="320">
        <v>20.580549999999999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156.30000000000001</v>
      </c>
      <c r="D273" s="321">
        <v>157.31666666666669</v>
      </c>
      <c r="E273" s="321">
        <v>152.73333333333338</v>
      </c>
      <c r="F273" s="321">
        <v>149.16666666666669</v>
      </c>
      <c r="G273" s="321">
        <v>144.58333333333337</v>
      </c>
      <c r="H273" s="321">
        <v>160.88333333333338</v>
      </c>
      <c r="I273" s="321">
        <v>165.4666666666667</v>
      </c>
      <c r="J273" s="321">
        <v>169.03333333333339</v>
      </c>
      <c r="K273" s="320">
        <v>161.9</v>
      </c>
      <c r="L273" s="320">
        <v>153.75</v>
      </c>
      <c r="M273" s="320">
        <v>5.7045500000000002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1031.0999999999999</v>
      </c>
      <c r="D274" s="321">
        <v>1033.0833333333333</v>
      </c>
      <c r="E274" s="321">
        <v>1013.5166666666664</v>
      </c>
      <c r="F274" s="321">
        <v>995.93333333333317</v>
      </c>
      <c r="G274" s="321">
        <v>976.36666666666633</v>
      </c>
      <c r="H274" s="321">
        <v>1050.6666666666665</v>
      </c>
      <c r="I274" s="321">
        <v>1070.2333333333336</v>
      </c>
      <c r="J274" s="321">
        <v>1087.8166666666666</v>
      </c>
      <c r="K274" s="320">
        <v>1052.6500000000001</v>
      </c>
      <c r="L274" s="320">
        <v>1015.5</v>
      </c>
      <c r="M274" s="320">
        <v>1.0235000000000001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379.25</v>
      </c>
      <c r="D275" s="321">
        <v>382.43333333333334</v>
      </c>
      <c r="E275" s="321">
        <v>373.06666666666666</v>
      </c>
      <c r="F275" s="321">
        <v>366.88333333333333</v>
      </c>
      <c r="G275" s="321">
        <v>357.51666666666665</v>
      </c>
      <c r="H275" s="321">
        <v>388.61666666666667</v>
      </c>
      <c r="I275" s="321">
        <v>397.98333333333335</v>
      </c>
      <c r="J275" s="321">
        <v>404.16666666666669</v>
      </c>
      <c r="K275" s="320">
        <v>391.8</v>
      </c>
      <c r="L275" s="320">
        <v>376.25</v>
      </c>
      <c r="M275" s="320">
        <v>1.2409300000000001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63.05</v>
      </c>
      <c r="D276" s="321">
        <v>63.6</v>
      </c>
      <c r="E276" s="321">
        <v>62.25</v>
      </c>
      <c r="F276" s="321">
        <v>61.449999999999996</v>
      </c>
      <c r="G276" s="321">
        <v>60.099999999999994</v>
      </c>
      <c r="H276" s="321">
        <v>64.400000000000006</v>
      </c>
      <c r="I276" s="321">
        <v>65.750000000000014</v>
      </c>
      <c r="J276" s="321">
        <v>66.550000000000011</v>
      </c>
      <c r="K276" s="320">
        <v>64.95</v>
      </c>
      <c r="L276" s="320">
        <v>62.8</v>
      </c>
      <c r="M276" s="320">
        <v>8.2896699999999992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471.6</v>
      </c>
      <c r="D277" s="321">
        <v>472.2166666666667</v>
      </c>
      <c r="E277" s="321">
        <v>466.43333333333339</v>
      </c>
      <c r="F277" s="321">
        <v>461.26666666666671</v>
      </c>
      <c r="G277" s="321">
        <v>455.48333333333341</v>
      </c>
      <c r="H277" s="321">
        <v>477.38333333333338</v>
      </c>
      <c r="I277" s="321">
        <v>483.16666666666669</v>
      </c>
      <c r="J277" s="321">
        <v>488.33333333333337</v>
      </c>
      <c r="K277" s="320">
        <v>478</v>
      </c>
      <c r="L277" s="320">
        <v>467.05</v>
      </c>
      <c r="M277" s="320">
        <v>2.0338500000000002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50.1</v>
      </c>
      <c r="D278" s="321">
        <v>50.550000000000004</v>
      </c>
      <c r="E278" s="321">
        <v>49.250000000000007</v>
      </c>
      <c r="F278" s="321">
        <v>48.400000000000006</v>
      </c>
      <c r="G278" s="321">
        <v>47.100000000000009</v>
      </c>
      <c r="H278" s="321">
        <v>51.400000000000006</v>
      </c>
      <c r="I278" s="321">
        <v>52.7</v>
      </c>
      <c r="J278" s="321">
        <v>53.550000000000004</v>
      </c>
      <c r="K278" s="320">
        <v>51.85</v>
      </c>
      <c r="L278" s="320">
        <v>49.7</v>
      </c>
      <c r="M278" s="320">
        <v>21.52854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399.75</v>
      </c>
      <c r="D279" s="321">
        <v>401.81666666666666</v>
      </c>
      <c r="E279" s="321">
        <v>396.13333333333333</v>
      </c>
      <c r="F279" s="321">
        <v>392.51666666666665</v>
      </c>
      <c r="G279" s="321">
        <v>386.83333333333331</v>
      </c>
      <c r="H279" s="321">
        <v>405.43333333333334</v>
      </c>
      <c r="I279" s="321">
        <v>411.11666666666662</v>
      </c>
      <c r="J279" s="321">
        <v>414.73333333333335</v>
      </c>
      <c r="K279" s="320">
        <v>407.5</v>
      </c>
      <c r="L279" s="320">
        <v>398.2</v>
      </c>
      <c r="M279" s="320">
        <v>2.2598099999999999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1194.3499999999999</v>
      </c>
      <c r="D280" s="321">
        <v>1197.8166666666666</v>
      </c>
      <c r="E280" s="321">
        <v>1168.6333333333332</v>
      </c>
      <c r="F280" s="321">
        <v>1142.9166666666665</v>
      </c>
      <c r="G280" s="321">
        <v>1113.7333333333331</v>
      </c>
      <c r="H280" s="321">
        <v>1223.5333333333333</v>
      </c>
      <c r="I280" s="321">
        <v>1252.7166666666667</v>
      </c>
      <c r="J280" s="321">
        <v>1278.4333333333334</v>
      </c>
      <c r="K280" s="320">
        <v>1227</v>
      </c>
      <c r="L280" s="320">
        <v>1172.0999999999999</v>
      </c>
      <c r="M280" s="320">
        <v>1.8366499999999999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273.85000000000002</v>
      </c>
      <c r="D281" s="321">
        <v>275.2833333333333</v>
      </c>
      <c r="E281" s="321">
        <v>270.61666666666662</v>
      </c>
      <c r="F281" s="321">
        <v>267.38333333333333</v>
      </c>
      <c r="G281" s="321">
        <v>262.71666666666664</v>
      </c>
      <c r="H281" s="321">
        <v>278.51666666666659</v>
      </c>
      <c r="I281" s="321">
        <v>283.18333333333334</v>
      </c>
      <c r="J281" s="321">
        <v>286.41666666666657</v>
      </c>
      <c r="K281" s="320">
        <v>279.95</v>
      </c>
      <c r="L281" s="320">
        <v>272.05</v>
      </c>
      <c r="M281" s="320">
        <v>0.95898000000000005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1721.3</v>
      </c>
      <c r="D282" s="321">
        <v>1710.5666666666668</v>
      </c>
      <c r="E282" s="321">
        <v>1694.1333333333337</v>
      </c>
      <c r="F282" s="321">
        <v>1666.9666666666669</v>
      </c>
      <c r="G282" s="321">
        <v>1650.5333333333338</v>
      </c>
      <c r="H282" s="321">
        <v>1737.7333333333336</v>
      </c>
      <c r="I282" s="321">
        <v>1754.1666666666665</v>
      </c>
      <c r="J282" s="321">
        <v>1781.3333333333335</v>
      </c>
      <c r="K282" s="320">
        <v>1727</v>
      </c>
      <c r="L282" s="320">
        <v>1683.4</v>
      </c>
      <c r="M282" s="320">
        <v>32.015450000000001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544.65</v>
      </c>
      <c r="D283" s="321">
        <v>548.11666666666667</v>
      </c>
      <c r="E283" s="321">
        <v>537.5333333333333</v>
      </c>
      <c r="F283" s="321">
        <v>530.41666666666663</v>
      </c>
      <c r="G283" s="321">
        <v>519.83333333333326</v>
      </c>
      <c r="H283" s="321">
        <v>555.23333333333335</v>
      </c>
      <c r="I283" s="321">
        <v>565.81666666666661</v>
      </c>
      <c r="J283" s="321">
        <v>572.93333333333339</v>
      </c>
      <c r="K283" s="320">
        <v>558.70000000000005</v>
      </c>
      <c r="L283" s="320">
        <v>541</v>
      </c>
      <c r="M283" s="320">
        <v>6.6080199999999998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645.70000000000005</v>
      </c>
      <c r="D284" s="321">
        <v>649.31666666666672</v>
      </c>
      <c r="E284" s="321">
        <v>636.38333333333344</v>
      </c>
      <c r="F284" s="321">
        <v>627.06666666666672</v>
      </c>
      <c r="G284" s="321">
        <v>614.13333333333344</v>
      </c>
      <c r="H284" s="321">
        <v>658.63333333333344</v>
      </c>
      <c r="I284" s="321">
        <v>671.56666666666661</v>
      </c>
      <c r="J284" s="321">
        <v>680.88333333333344</v>
      </c>
      <c r="K284" s="320">
        <v>662.25</v>
      </c>
      <c r="L284" s="320">
        <v>640</v>
      </c>
      <c r="M284" s="320">
        <v>10.35909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246.4</v>
      </c>
      <c r="D285" s="321">
        <v>247.16666666666666</v>
      </c>
      <c r="E285" s="321">
        <v>243.83333333333331</v>
      </c>
      <c r="F285" s="321">
        <v>241.26666666666665</v>
      </c>
      <c r="G285" s="321">
        <v>237.93333333333331</v>
      </c>
      <c r="H285" s="321">
        <v>249.73333333333332</v>
      </c>
      <c r="I285" s="321">
        <v>253.06666666666663</v>
      </c>
      <c r="J285" s="321">
        <v>255.63333333333333</v>
      </c>
      <c r="K285" s="320">
        <v>250.5</v>
      </c>
      <c r="L285" s="320">
        <v>244.6</v>
      </c>
      <c r="M285" s="320">
        <v>7.2722800000000003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1382.85</v>
      </c>
      <c r="D286" s="321">
        <v>1364.05</v>
      </c>
      <c r="E286" s="321">
        <v>1336.9499999999998</v>
      </c>
      <c r="F286" s="321">
        <v>1291.05</v>
      </c>
      <c r="G286" s="321">
        <v>1263.9499999999998</v>
      </c>
      <c r="H286" s="321">
        <v>1409.9499999999998</v>
      </c>
      <c r="I286" s="321">
        <v>1437.0499999999997</v>
      </c>
      <c r="J286" s="321">
        <v>1482.9499999999998</v>
      </c>
      <c r="K286" s="320">
        <v>1391.15</v>
      </c>
      <c r="L286" s="320">
        <v>1318.15</v>
      </c>
      <c r="M286" s="320">
        <v>0.75961999999999996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601.54999999999995</v>
      </c>
      <c r="D287" s="321">
        <v>605.85</v>
      </c>
      <c r="E287" s="321">
        <v>592.1</v>
      </c>
      <c r="F287" s="321">
        <v>582.65</v>
      </c>
      <c r="G287" s="321">
        <v>568.9</v>
      </c>
      <c r="H287" s="321">
        <v>615.30000000000007</v>
      </c>
      <c r="I287" s="321">
        <v>629.05000000000007</v>
      </c>
      <c r="J287" s="321">
        <v>638.50000000000011</v>
      </c>
      <c r="K287" s="320">
        <v>619.6</v>
      </c>
      <c r="L287" s="320">
        <v>596.4</v>
      </c>
      <c r="M287" s="320">
        <v>0.97170000000000001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80.95</v>
      </c>
      <c r="D288" s="321">
        <v>81.016666666666666</v>
      </c>
      <c r="E288" s="321">
        <v>80.033333333333331</v>
      </c>
      <c r="F288" s="321">
        <v>79.11666666666666</v>
      </c>
      <c r="G288" s="321">
        <v>78.133333333333326</v>
      </c>
      <c r="H288" s="321">
        <v>81.933333333333337</v>
      </c>
      <c r="I288" s="321">
        <v>82.916666666666657</v>
      </c>
      <c r="J288" s="321">
        <v>83.833333333333343</v>
      </c>
      <c r="K288" s="320">
        <v>82</v>
      </c>
      <c r="L288" s="320">
        <v>80.099999999999994</v>
      </c>
      <c r="M288" s="320">
        <v>42.859110000000001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2727.4</v>
      </c>
      <c r="D289" s="321">
        <v>2747.9</v>
      </c>
      <c r="E289" s="321">
        <v>2685.55</v>
      </c>
      <c r="F289" s="321">
        <v>2643.7000000000003</v>
      </c>
      <c r="G289" s="321">
        <v>2581.3500000000004</v>
      </c>
      <c r="H289" s="321">
        <v>2789.75</v>
      </c>
      <c r="I289" s="321">
        <v>2852.0999999999995</v>
      </c>
      <c r="J289" s="321">
        <v>2893.95</v>
      </c>
      <c r="K289" s="320">
        <v>2810.25</v>
      </c>
      <c r="L289" s="320">
        <v>2706.05</v>
      </c>
      <c r="M289" s="320">
        <v>2.9371499999999999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379.1</v>
      </c>
      <c r="D290" s="321">
        <v>378.35000000000008</v>
      </c>
      <c r="E290" s="321">
        <v>371.85000000000014</v>
      </c>
      <c r="F290" s="321">
        <v>364.60000000000008</v>
      </c>
      <c r="G290" s="321">
        <v>358.10000000000014</v>
      </c>
      <c r="H290" s="321">
        <v>385.60000000000014</v>
      </c>
      <c r="I290" s="321">
        <v>392.1</v>
      </c>
      <c r="J290" s="321">
        <v>399.35000000000014</v>
      </c>
      <c r="K290" s="320">
        <v>384.85</v>
      </c>
      <c r="L290" s="320">
        <v>371.1</v>
      </c>
      <c r="M290" s="320">
        <v>1.86141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606.1</v>
      </c>
      <c r="D291" s="321">
        <v>604.19999999999993</v>
      </c>
      <c r="E291" s="321">
        <v>596.49999999999989</v>
      </c>
      <c r="F291" s="321">
        <v>586.9</v>
      </c>
      <c r="G291" s="321">
        <v>579.19999999999993</v>
      </c>
      <c r="H291" s="321">
        <v>613.79999999999984</v>
      </c>
      <c r="I291" s="321">
        <v>621.49999999999989</v>
      </c>
      <c r="J291" s="321">
        <v>631.0999999999998</v>
      </c>
      <c r="K291" s="320">
        <v>611.9</v>
      </c>
      <c r="L291" s="320">
        <v>594.6</v>
      </c>
      <c r="M291" s="320">
        <v>14.429740000000001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9663.7000000000007</v>
      </c>
      <c r="D292" s="321">
        <v>9734</v>
      </c>
      <c r="E292" s="321">
        <v>9548.7000000000007</v>
      </c>
      <c r="F292" s="321">
        <v>9433.7000000000007</v>
      </c>
      <c r="G292" s="321">
        <v>9248.4000000000015</v>
      </c>
      <c r="H292" s="321">
        <v>9849</v>
      </c>
      <c r="I292" s="321">
        <v>10034.299999999999</v>
      </c>
      <c r="J292" s="321">
        <v>10149.299999999999</v>
      </c>
      <c r="K292" s="320">
        <v>9919.2999999999993</v>
      </c>
      <c r="L292" s="320">
        <v>9619</v>
      </c>
      <c r="M292" s="320">
        <v>5.5230000000000001E-2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65.95</v>
      </c>
      <c r="D293" s="321">
        <v>65.61666666666666</v>
      </c>
      <c r="E293" s="321">
        <v>64.48333333333332</v>
      </c>
      <c r="F293" s="321">
        <v>63.016666666666666</v>
      </c>
      <c r="G293" s="321">
        <v>61.883333333333326</v>
      </c>
      <c r="H293" s="321">
        <v>67.083333333333314</v>
      </c>
      <c r="I293" s="321">
        <v>68.216666666666669</v>
      </c>
      <c r="J293" s="321">
        <v>69.683333333333309</v>
      </c>
      <c r="K293" s="320">
        <v>66.75</v>
      </c>
      <c r="L293" s="320">
        <v>64.150000000000006</v>
      </c>
      <c r="M293" s="320">
        <v>56.527920000000002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376.1</v>
      </c>
      <c r="D294" s="321">
        <v>377.11666666666662</v>
      </c>
      <c r="E294" s="321">
        <v>371.78333333333325</v>
      </c>
      <c r="F294" s="321">
        <v>367.46666666666664</v>
      </c>
      <c r="G294" s="321">
        <v>362.13333333333327</v>
      </c>
      <c r="H294" s="321">
        <v>381.43333333333322</v>
      </c>
      <c r="I294" s="321">
        <v>386.76666666666659</v>
      </c>
      <c r="J294" s="321">
        <v>391.0833333333332</v>
      </c>
      <c r="K294" s="320">
        <v>382.45</v>
      </c>
      <c r="L294" s="320">
        <v>372.8</v>
      </c>
      <c r="M294" s="320">
        <v>31.335170000000002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3499.1</v>
      </c>
      <c r="D295" s="321">
        <v>3538.6333333333332</v>
      </c>
      <c r="E295" s="321">
        <v>3440.5666666666666</v>
      </c>
      <c r="F295" s="321">
        <v>3382.0333333333333</v>
      </c>
      <c r="G295" s="321">
        <v>3283.9666666666667</v>
      </c>
      <c r="H295" s="321">
        <v>3597.1666666666665</v>
      </c>
      <c r="I295" s="321">
        <v>3695.2333333333331</v>
      </c>
      <c r="J295" s="321">
        <v>3753.7666666666664</v>
      </c>
      <c r="K295" s="320">
        <v>3636.7</v>
      </c>
      <c r="L295" s="320">
        <v>3480.1</v>
      </c>
      <c r="M295" s="320">
        <v>1.10968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1004.55</v>
      </c>
      <c r="D296" s="321">
        <v>1018.3833333333333</v>
      </c>
      <c r="E296" s="321">
        <v>979.76666666666665</v>
      </c>
      <c r="F296" s="321">
        <v>954.98333333333335</v>
      </c>
      <c r="G296" s="321">
        <v>916.36666666666667</v>
      </c>
      <c r="H296" s="321">
        <v>1043.1666666666665</v>
      </c>
      <c r="I296" s="321">
        <v>1081.7833333333333</v>
      </c>
      <c r="J296" s="321">
        <v>1106.5666666666666</v>
      </c>
      <c r="K296" s="320">
        <v>1057</v>
      </c>
      <c r="L296" s="320">
        <v>993.6</v>
      </c>
      <c r="M296" s="320">
        <v>4.06501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1691.6</v>
      </c>
      <c r="D297" s="321">
        <v>1691.7833333333335</v>
      </c>
      <c r="E297" s="321">
        <v>1671.166666666667</v>
      </c>
      <c r="F297" s="321">
        <v>1650.7333333333333</v>
      </c>
      <c r="G297" s="321">
        <v>1630.1166666666668</v>
      </c>
      <c r="H297" s="321">
        <v>1712.2166666666672</v>
      </c>
      <c r="I297" s="321">
        <v>1732.8333333333335</v>
      </c>
      <c r="J297" s="321">
        <v>1753.2666666666673</v>
      </c>
      <c r="K297" s="320">
        <v>1712.4</v>
      </c>
      <c r="L297" s="320">
        <v>1671.35</v>
      </c>
      <c r="M297" s="320">
        <v>38.326169999999998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5170.3</v>
      </c>
      <c r="D298" s="321">
        <v>5243.416666666667</v>
      </c>
      <c r="E298" s="321">
        <v>5026.8833333333341</v>
      </c>
      <c r="F298" s="321">
        <v>4883.4666666666672</v>
      </c>
      <c r="G298" s="321">
        <v>4666.9333333333343</v>
      </c>
      <c r="H298" s="321">
        <v>5386.8333333333339</v>
      </c>
      <c r="I298" s="321">
        <v>5603.3666666666668</v>
      </c>
      <c r="J298" s="321">
        <v>5746.7833333333338</v>
      </c>
      <c r="K298" s="320">
        <v>5459.95</v>
      </c>
      <c r="L298" s="320">
        <v>5100</v>
      </c>
      <c r="M298" s="320">
        <v>16.810390000000002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4180.8</v>
      </c>
      <c r="D299" s="321">
        <v>4194.9333333333334</v>
      </c>
      <c r="E299" s="321">
        <v>4098.916666666667</v>
      </c>
      <c r="F299" s="321">
        <v>4017.0333333333338</v>
      </c>
      <c r="G299" s="321">
        <v>3921.0166666666673</v>
      </c>
      <c r="H299" s="321">
        <v>4276.8166666666666</v>
      </c>
      <c r="I299" s="321">
        <v>4372.833333333333</v>
      </c>
      <c r="J299" s="321">
        <v>4454.7166666666662</v>
      </c>
      <c r="K299" s="320">
        <v>4290.95</v>
      </c>
      <c r="L299" s="320">
        <v>4113.05</v>
      </c>
      <c r="M299" s="320">
        <v>4.5765200000000004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777.2</v>
      </c>
      <c r="D300" s="321">
        <v>781.56666666666661</v>
      </c>
      <c r="E300" s="321">
        <v>765.63333333333321</v>
      </c>
      <c r="F300" s="321">
        <v>754.06666666666661</v>
      </c>
      <c r="G300" s="321">
        <v>738.13333333333321</v>
      </c>
      <c r="H300" s="321">
        <v>793.13333333333321</v>
      </c>
      <c r="I300" s="321">
        <v>809.06666666666661</v>
      </c>
      <c r="J300" s="321">
        <v>820.63333333333321</v>
      </c>
      <c r="K300" s="320">
        <v>797.5</v>
      </c>
      <c r="L300" s="320">
        <v>770</v>
      </c>
      <c r="M300" s="320">
        <v>16.13702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2393.3000000000002</v>
      </c>
      <c r="D301" s="321">
        <v>2397.7000000000003</v>
      </c>
      <c r="E301" s="321">
        <v>2376.6000000000004</v>
      </c>
      <c r="F301" s="321">
        <v>2359.9</v>
      </c>
      <c r="G301" s="321">
        <v>2338.8000000000002</v>
      </c>
      <c r="H301" s="321">
        <v>2414.4000000000005</v>
      </c>
      <c r="I301" s="321">
        <v>2435.5</v>
      </c>
      <c r="J301" s="321">
        <v>2452.2000000000007</v>
      </c>
      <c r="K301" s="320">
        <v>2418.8000000000002</v>
      </c>
      <c r="L301" s="320">
        <v>2381</v>
      </c>
      <c r="M301" s="320">
        <v>0.31513999999999998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429.95</v>
      </c>
      <c r="D302" s="321">
        <v>429.55</v>
      </c>
      <c r="E302" s="321">
        <v>424.40000000000003</v>
      </c>
      <c r="F302" s="321">
        <v>418.85</v>
      </c>
      <c r="G302" s="321">
        <v>413.70000000000005</v>
      </c>
      <c r="H302" s="321">
        <v>435.1</v>
      </c>
      <c r="I302" s="321">
        <v>440.25</v>
      </c>
      <c r="J302" s="321">
        <v>445.8</v>
      </c>
      <c r="K302" s="320">
        <v>434.7</v>
      </c>
      <c r="L302" s="320">
        <v>424</v>
      </c>
      <c r="M302" s="320">
        <v>6.8020399999999999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881.25</v>
      </c>
      <c r="D303" s="321">
        <v>881.53333333333342</v>
      </c>
      <c r="E303" s="321">
        <v>873.16666666666686</v>
      </c>
      <c r="F303" s="321">
        <v>865.08333333333348</v>
      </c>
      <c r="G303" s="321">
        <v>856.71666666666692</v>
      </c>
      <c r="H303" s="321">
        <v>889.61666666666679</v>
      </c>
      <c r="I303" s="321">
        <v>897.98333333333335</v>
      </c>
      <c r="J303" s="321">
        <v>906.06666666666672</v>
      </c>
      <c r="K303" s="320">
        <v>889.9</v>
      </c>
      <c r="L303" s="320">
        <v>873.45</v>
      </c>
      <c r="M303" s="320">
        <v>22.087910000000001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176.15</v>
      </c>
      <c r="D304" s="321">
        <v>177.58333333333334</v>
      </c>
      <c r="E304" s="321">
        <v>174.2166666666667</v>
      </c>
      <c r="F304" s="321">
        <v>172.28333333333336</v>
      </c>
      <c r="G304" s="321">
        <v>168.91666666666671</v>
      </c>
      <c r="H304" s="321">
        <v>179.51666666666668</v>
      </c>
      <c r="I304" s="321">
        <v>182.8833333333333</v>
      </c>
      <c r="J304" s="321">
        <v>184.81666666666666</v>
      </c>
      <c r="K304" s="320">
        <v>180.95</v>
      </c>
      <c r="L304" s="320">
        <v>175.65</v>
      </c>
      <c r="M304" s="320">
        <v>22.575500000000002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18.25</v>
      </c>
      <c r="D305" s="321">
        <v>18.166666666666668</v>
      </c>
      <c r="E305" s="321">
        <v>17.933333333333337</v>
      </c>
      <c r="F305" s="321">
        <v>17.616666666666671</v>
      </c>
      <c r="G305" s="321">
        <v>17.38333333333334</v>
      </c>
      <c r="H305" s="321">
        <v>18.483333333333334</v>
      </c>
      <c r="I305" s="321">
        <v>18.716666666666661</v>
      </c>
      <c r="J305" s="321">
        <v>19.033333333333331</v>
      </c>
      <c r="K305" s="320">
        <v>18.399999999999999</v>
      </c>
      <c r="L305" s="320">
        <v>17.850000000000001</v>
      </c>
      <c r="M305" s="320">
        <v>30.264700000000001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190.5</v>
      </c>
      <c r="D306" s="321">
        <v>190.48333333333335</v>
      </c>
      <c r="E306" s="321">
        <v>187.9666666666667</v>
      </c>
      <c r="F306" s="321">
        <v>185.43333333333334</v>
      </c>
      <c r="G306" s="321">
        <v>182.91666666666669</v>
      </c>
      <c r="H306" s="321">
        <v>193.01666666666671</v>
      </c>
      <c r="I306" s="321">
        <v>195.53333333333336</v>
      </c>
      <c r="J306" s="321">
        <v>198.06666666666672</v>
      </c>
      <c r="K306" s="320">
        <v>193</v>
      </c>
      <c r="L306" s="320">
        <v>187.95</v>
      </c>
      <c r="M306" s="320">
        <v>1.0852999999999999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491.45</v>
      </c>
      <c r="D307" s="321">
        <v>489.76666666666671</v>
      </c>
      <c r="E307" s="321">
        <v>480.78333333333342</v>
      </c>
      <c r="F307" s="321">
        <v>470.11666666666673</v>
      </c>
      <c r="G307" s="321">
        <v>461.13333333333344</v>
      </c>
      <c r="H307" s="321">
        <v>500.43333333333339</v>
      </c>
      <c r="I307" s="321">
        <v>509.41666666666663</v>
      </c>
      <c r="J307" s="321">
        <v>520.08333333333337</v>
      </c>
      <c r="K307" s="320">
        <v>498.75</v>
      </c>
      <c r="L307" s="320">
        <v>479.1</v>
      </c>
      <c r="M307" s="320">
        <v>1.11093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115.3</v>
      </c>
      <c r="D308" s="321">
        <v>116.16666666666667</v>
      </c>
      <c r="E308" s="321">
        <v>113.43333333333334</v>
      </c>
      <c r="F308" s="321">
        <v>111.56666666666666</v>
      </c>
      <c r="G308" s="321">
        <v>108.83333333333333</v>
      </c>
      <c r="H308" s="321">
        <v>118.03333333333335</v>
      </c>
      <c r="I308" s="321">
        <v>120.76666666666667</v>
      </c>
      <c r="J308" s="321">
        <v>122.63333333333335</v>
      </c>
      <c r="K308" s="320">
        <v>118.9</v>
      </c>
      <c r="L308" s="320">
        <v>114.3</v>
      </c>
      <c r="M308" s="320">
        <v>60.16189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510.65</v>
      </c>
      <c r="D309" s="321">
        <v>509</v>
      </c>
      <c r="E309" s="321">
        <v>503.65</v>
      </c>
      <c r="F309" s="321">
        <v>496.65</v>
      </c>
      <c r="G309" s="321">
        <v>491.29999999999995</v>
      </c>
      <c r="H309" s="321">
        <v>516</v>
      </c>
      <c r="I309" s="321">
        <v>521.35</v>
      </c>
      <c r="J309" s="321">
        <v>528.35</v>
      </c>
      <c r="K309" s="320">
        <v>514.35</v>
      </c>
      <c r="L309" s="320">
        <v>502</v>
      </c>
      <c r="M309" s="320">
        <v>15.996729999999999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7666.7</v>
      </c>
      <c r="D310" s="321">
        <v>7612.7666666666673</v>
      </c>
      <c r="E310" s="321">
        <v>7526.5333333333347</v>
      </c>
      <c r="F310" s="321">
        <v>7386.3666666666677</v>
      </c>
      <c r="G310" s="321">
        <v>7300.133333333335</v>
      </c>
      <c r="H310" s="321">
        <v>7752.9333333333343</v>
      </c>
      <c r="I310" s="321">
        <v>7839.1666666666661</v>
      </c>
      <c r="J310" s="321">
        <v>7979.3333333333339</v>
      </c>
      <c r="K310" s="320">
        <v>7699</v>
      </c>
      <c r="L310" s="320">
        <v>7472.6</v>
      </c>
      <c r="M310" s="320">
        <v>5.4262199999999998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2793.65</v>
      </c>
      <c r="D311" s="321">
        <v>2820.6333333333332</v>
      </c>
      <c r="E311" s="321">
        <v>2743.2666666666664</v>
      </c>
      <c r="F311" s="321">
        <v>2692.8833333333332</v>
      </c>
      <c r="G311" s="321">
        <v>2615.5166666666664</v>
      </c>
      <c r="H311" s="321">
        <v>2871.0166666666664</v>
      </c>
      <c r="I311" s="321">
        <v>2948.3833333333332</v>
      </c>
      <c r="J311" s="321">
        <v>2998.7666666666664</v>
      </c>
      <c r="K311" s="320">
        <v>2898</v>
      </c>
      <c r="L311" s="320">
        <v>2770.25</v>
      </c>
      <c r="M311" s="320">
        <v>1.67103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408.95</v>
      </c>
      <c r="D312" s="321">
        <v>399.7</v>
      </c>
      <c r="E312" s="321">
        <v>381.65</v>
      </c>
      <c r="F312" s="321">
        <v>354.34999999999997</v>
      </c>
      <c r="G312" s="321">
        <v>336.29999999999995</v>
      </c>
      <c r="H312" s="321">
        <v>427</v>
      </c>
      <c r="I312" s="321">
        <v>445.05000000000007</v>
      </c>
      <c r="J312" s="321">
        <v>472.35</v>
      </c>
      <c r="K312" s="320">
        <v>417.75</v>
      </c>
      <c r="L312" s="320">
        <v>372.4</v>
      </c>
      <c r="M312" s="320">
        <v>101.26984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314.3</v>
      </c>
      <c r="D313" s="321">
        <v>316.26666666666665</v>
      </c>
      <c r="E313" s="321">
        <v>309.0333333333333</v>
      </c>
      <c r="F313" s="321">
        <v>303.76666666666665</v>
      </c>
      <c r="G313" s="321">
        <v>296.5333333333333</v>
      </c>
      <c r="H313" s="321">
        <v>321.5333333333333</v>
      </c>
      <c r="I313" s="321">
        <v>328.76666666666665</v>
      </c>
      <c r="J313" s="321">
        <v>334.0333333333333</v>
      </c>
      <c r="K313" s="320">
        <v>323.5</v>
      </c>
      <c r="L313" s="320">
        <v>311</v>
      </c>
      <c r="M313" s="320">
        <v>12.260479999999999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863.1</v>
      </c>
      <c r="D314" s="321">
        <v>864.81666666666672</v>
      </c>
      <c r="E314" s="321">
        <v>856.43333333333339</v>
      </c>
      <c r="F314" s="321">
        <v>849.76666666666665</v>
      </c>
      <c r="G314" s="321">
        <v>841.38333333333333</v>
      </c>
      <c r="H314" s="321">
        <v>871.48333333333346</v>
      </c>
      <c r="I314" s="321">
        <v>879.8666666666669</v>
      </c>
      <c r="J314" s="321">
        <v>886.53333333333353</v>
      </c>
      <c r="K314" s="320">
        <v>873.2</v>
      </c>
      <c r="L314" s="320">
        <v>858.15</v>
      </c>
      <c r="M314" s="320">
        <v>9.7810299999999994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1343.25</v>
      </c>
      <c r="D315" s="321">
        <v>1345.6666666666667</v>
      </c>
      <c r="E315" s="321">
        <v>1324.5833333333335</v>
      </c>
      <c r="F315" s="321">
        <v>1305.9166666666667</v>
      </c>
      <c r="G315" s="321">
        <v>1284.8333333333335</v>
      </c>
      <c r="H315" s="321">
        <v>1364.3333333333335</v>
      </c>
      <c r="I315" s="321">
        <v>1385.416666666667</v>
      </c>
      <c r="J315" s="321">
        <v>1404.0833333333335</v>
      </c>
      <c r="K315" s="320">
        <v>1366.75</v>
      </c>
      <c r="L315" s="320">
        <v>1327</v>
      </c>
      <c r="M315" s="320">
        <v>1.80019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2460.65</v>
      </c>
      <c r="D316" s="321">
        <v>2478.8833333333332</v>
      </c>
      <c r="E316" s="321">
        <v>2431.7666666666664</v>
      </c>
      <c r="F316" s="321">
        <v>2402.8833333333332</v>
      </c>
      <c r="G316" s="321">
        <v>2355.7666666666664</v>
      </c>
      <c r="H316" s="321">
        <v>2507.7666666666664</v>
      </c>
      <c r="I316" s="321">
        <v>2554.8833333333332</v>
      </c>
      <c r="J316" s="321">
        <v>2583.7666666666664</v>
      </c>
      <c r="K316" s="320">
        <v>2526</v>
      </c>
      <c r="L316" s="320">
        <v>2450</v>
      </c>
      <c r="M316" s="320">
        <v>2.7616200000000002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740.2</v>
      </c>
      <c r="D317" s="321">
        <v>740.95000000000016</v>
      </c>
      <c r="E317" s="321">
        <v>732.95000000000027</v>
      </c>
      <c r="F317" s="321">
        <v>725.70000000000016</v>
      </c>
      <c r="G317" s="321">
        <v>717.70000000000027</v>
      </c>
      <c r="H317" s="321">
        <v>748.20000000000027</v>
      </c>
      <c r="I317" s="321">
        <v>756.2</v>
      </c>
      <c r="J317" s="321">
        <v>763.45000000000027</v>
      </c>
      <c r="K317" s="320">
        <v>748.95</v>
      </c>
      <c r="L317" s="320">
        <v>733.7</v>
      </c>
      <c r="M317" s="320">
        <v>4.55199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811.5</v>
      </c>
      <c r="D318" s="321">
        <v>810.86666666666667</v>
      </c>
      <c r="E318" s="321">
        <v>799.73333333333335</v>
      </c>
      <c r="F318" s="321">
        <v>787.9666666666667</v>
      </c>
      <c r="G318" s="321">
        <v>776.83333333333337</v>
      </c>
      <c r="H318" s="321">
        <v>822.63333333333333</v>
      </c>
      <c r="I318" s="321">
        <v>833.76666666666677</v>
      </c>
      <c r="J318" s="321">
        <v>845.5333333333333</v>
      </c>
      <c r="K318" s="320">
        <v>822</v>
      </c>
      <c r="L318" s="320">
        <v>799.1</v>
      </c>
      <c r="M318" s="320">
        <v>2.4622199999999999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252.7</v>
      </c>
      <c r="D319" s="321">
        <v>252.83333333333334</v>
      </c>
      <c r="E319" s="321">
        <v>247.76666666666671</v>
      </c>
      <c r="F319" s="321">
        <v>242.83333333333337</v>
      </c>
      <c r="G319" s="321">
        <v>237.76666666666674</v>
      </c>
      <c r="H319" s="321">
        <v>257.76666666666665</v>
      </c>
      <c r="I319" s="321">
        <v>262.83333333333337</v>
      </c>
      <c r="J319" s="321">
        <v>267.76666666666665</v>
      </c>
      <c r="K319" s="320">
        <v>257.89999999999998</v>
      </c>
      <c r="L319" s="320">
        <v>247.9</v>
      </c>
      <c r="M319" s="320">
        <v>5.6937100000000003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204.25</v>
      </c>
      <c r="D320" s="321">
        <v>203.7833333333333</v>
      </c>
      <c r="E320" s="321">
        <v>200.1666666666666</v>
      </c>
      <c r="F320" s="321">
        <v>196.08333333333329</v>
      </c>
      <c r="G320" s="321">
        <v>192.46666666666658</v>
      </c>
      <c r="H320" s="321">
        <v>207.86666666666662</v>
      </c>
      <c r="I320" s="321">
        <v>211.48333333333329</v>
      </c>
      <c r="J320" s="321">
        <v>215.56666666666663</v>
      </c>
      <c r="K320" s="320">
        <v>207.4</v>
      </c>
      <c r="L320" s="320">
        <v>199.7</v>
      </c>
      <c r="M320" s="320">
        <v>11.01093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264.64999999999998</v>
      </c>
      <c r="D321" s="321">
        <v>261.46666666666664</v>
      </c>
      <c r="E321" s="321">
        <v>254.18333333333328</v>
      </c>
      <c r="F321" s="321">
        <v>243.71666666666664</v>
      </c>
      <c r="G321" s="321">
        <v>236.43333333333328</v>
      </c>
      <c r="H321" s="321">
        <v>271.93333333333328</v>
      </c>
      <c r="I321" s="321">
        <v>279.2166666666667</v>
      </c>
      <c r="J321" s="321">
        <v>289.68333333333328</v>
      </c>
      <c r="K321" s="320">
        <v>268.75</v>
      </c>
      <c r="L321" s="320">
        <v>251</v>
      </c>
      <c r="M321" s="320">
        <v>33.872720000000001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928.7</v>
      </c>
      <c r="D322" s="321">
        <v>922.9</v>
      </c>
      <c r="E322" s="321">
        <v>905.8</v>
      </c>
      <c r="F322" s="321">
        <v>882.9</v>
      </c>
      <c r="G322" s="321">
        <v>865.8</v>
      </c>
      <c r="H322" s="321">
        <v>945.8</v>
      </c>
      <c r="I322" s="321">
        <v>962.90000000000009</v>
      </c>
      <c r="J322" s="321">
        <v>985.8</v>
      </c>
      <c r="K322" s="320">
        <v>940</v>
      </c>
      <c r="L322" s="320">
        <v>900</v>
      </c>
      <c r="M322" s="320">
        <v>1.9734100000000001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3668.35</v>
      </c>
      <c r="D323" s="321">
        <v>3659.5833333333335</v>
      </c>
      <c r="E323" s="321">
        <v>3599.166666666667</v>
      </c>
      <c r="F323" s="321">
        <v>3529.9833333333336</v>
      </c>
      <c r="G323" s="321">
        <v>3469.5666666666671</v>
      </c>
      <c r="H323" s="321">
        <v>3728.7666666666669</v>
      </c>
      <c r="I323" s="321">
        <v>3789.1833333333338</v>
      </c>
      <c r="J323" s="321">
        <v>3858.3666666666668</v>
      </c>
      <c r="K323" s="320">
        <v>3720</v>
      </c>
      <c r="L323" s="320">
        <v>3590.4</v>
      </c>
      <c r="M323" s="320">
        <v>16.64742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52.45</v>
      </c>
      <c r="D324" s="321">
        <v>52.883333333333333</v>
      </c>
      <c r="E324" s="321">
        <v>51.666666666666664</v>
      </c>
      <c r="F324" s="321">
        <v>50.883333333333333</v>
      </c>
      <c r="G324" s="321">
        <v>49.666666666666664</v>
      </c>
      <c r="H324" s="321">
        <v>53.666666666666664</v>
      </c>
      <c r="I324" s="321">
        <v>54.883333333333333</v>
      </c>
      <c r="J324" s="321">
        <v>55.666666666666664</v>
      </c>
      <c r="K324" s="320">
        <v>54.1</v>
      </c>
      <c r="L324" s="320">
        <v>52.1</v>
      </c>
      <c r="M324" s="320">
        <v>46.498899999999999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185.05</v>
      </c>
      <c r="D325" s="321">
        <v>186.16666666666666</v>
      </c>
      <c r="E325" s="321">
        <v>182.88333333333333</v>
      </c>
      <c r="F325" s="321">
        <v>180.71666666666667</v>
      </c>
      <c r="G325" s="321">
        <v>177.43333333333334</v>
      </c>
      <c r="H325" s="321">
        <v>188.33333333333331</v>
      </c>
      <c r="I325" s="321">
        <v>191.61666666666667</v>
      </c>
      <c r="J325" s="321">
        <v>193.7833333333333</v>
      </c>
      <c r="K325" s="320">
        <v>189.45</v>
      </c>
      <c r="L325" s="320">
        <v>184</v>
      </c>
      <c r="M325" s="320">
        <v>4.1823600000000001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890.05</v>
      </c>
      <c r="D326" s="321">
        <v>895.6</v>
      </c>
      <c r="E326" s="321">
        <v>878.45</v>
      </c>
      <c r="F326" s="321">
        <v>866.85</v>
      </c>
      <c r="G326" s="321">
        <v>849.7</v>
      </c>
      <c r="H326" s="321">
        <v>907.2</v>
      </c>
      <c r="I326" s="321">
        <v>924.34999999999991</v>
      </c>
      <c r="J326" s="321">
        <v>935.95</v>
      </c>
      <c r="K326" s="320">
        <v>912.75</v>
      </c>
      <c r="L326" s="320">
        <v>884</v>
      </c>
      <c r="M326" s="320">
        <v>1.09409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2886.05</v>
      </c>
      <c r="D327" s="321">
        <v>2891.0666666666671</v>
      </c>
      <c r="E327" s="321">
        <v>2822.983333333334</v>
      </c>
      <c r="F327" s="321">
        <v>2759.916666666667</v>
      </c>
      <c r="G327" s="321">
        <v>2691.8333333333339</v>
      </c>
      <c r="H327" s="321">
        <v>2954.1333333333341</v>
      </c>
      <c r="I327" s="321">
        <v>3022.2166666666672</v>
      </c>
      <c r="J327" s="321">
        <v>3085.2833333333342</v>
      </c>
      <c r="K327" s="320">
        <v>2959.15</v>
      </c>
      <c r="L327" s="320">
        <v>2828</v>
      </c>
      <c r="M327" s="320">
        <v>5.3524000000000003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67670.399999999994</v>
      </c>
      <c r="D328" s="321">
        <v>67508.083333333328</v>
      </c>
      <c r="E328" s="321">
        <v>66663.916666666657</v>
      </c>
      <c r="F328" s="321">
        <v>65657.433333333334</v>
      </c>
      <c r="G328" s="321">
        <v>64813.266666666663</v>
      </c>
      <c r="H328" s="321">
        <v>68514.566666666651</v>
      </c>
      <c r="I328" s="321">
        <v>69358.733333333308</v>
      </c>
      <c r="J328" s="321">
        <v>70365.216666666645</v>
      </c>
      <c r="K328" s="320">
        <v>68352.25</v>
      </c>
      <c r="L328" s="320">
        <v>66501.600000000006</v>
      </c>
      <c r="M328" s="320">
        <v>9.7210000000000005E-2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67.900000000000006</v>
      </c>
      <c r="D329" s="321">
        <v>65.183333333333337</v>
      </c>
      <c r="E329" s="321">
        <v>61.216666666666669</v>
      </c>
      <c r="F329" s="321">
        <v>54.533333333333331</v>
      </c>
      <c r="G329" s="321">
        <v>50.566666666666663</v>
      </c>
      <c r="H329" s="321">
        <v>71.866666666666674</v>
      </c>
      <c r="I329" s="321">
        <v>75.833333333333343</v>
      </c>
      <c r="J329" s="321">
        <v>82.51666666666668</v>
      </c>
      <c r="K329" s="320">
        <v>69.150000000000006</v>
      </c>
      <c r="L329" s="320">
        <v>58.5</v>
      </c>
      <c r="M329" s="320">
        <v>1096.9125200000001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1316.15</v>
      </c>
      <c r="D330" s="321">
        <v>1312.3500000000001</v>
      </c>
      <c r="E330" s="321">
        <v>1304.3500000000004</v>
      </c>
      <c r="F330" s="321">
        <v>1292.5500000000002</v>
      </c>
      <c r="G330" s="321">
        <v>1284.5500000000004</v>
      </c>
      <c r="H330" s="321">
        <v>1324.1500000000003</v>
      </c>
      <c r="I330" s="321">
        <v>1332.1499999999999</v>
      </c>
      <c r="J330" s="321">
        <v>1343.9500000000003</v>
      </c>
      <c r="K330" s="320">
        <v>1320.35</v>
      </c>
      <c r="L330" s="320">
        <v>1300.55</v>
      </c>
      <c r="M330" s="320">
        <v>4.2057099999999998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324.60000000000002</v>
      </c>
      <c r="D331" s="321">
        <v>326.06666666666666</v>
      </c>
      <c r="E331" s="321">
        <v>319.73333333333335</v>
      </c>
      <c r="F331" s="321">
        <v>314.86666666666667</v>
      </c>
      <c r="G331" s="321">
        <v>308.53333333333336</v>
      </c>
      <c r="H331" s="321">
        <v>330.93333333333334</v>
      </c>
      <c r="I331" s="321">
        <v>337.26666666666671</v>
      </c>
      <c r="J331" s="321">
        <v>342.13333333333333</v>
      </c>
      <c r="K331" s="320">
        <v>332.4</v>
      </c>
      <c r="L331" s="320">
        <v>321.2</v>
      </c>
      <c r="M331" s="320">
        <v>3.4776899999999999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777.95</v>
      </c>
      <c r="D332" s="321">
        <v>784.18333333333339</v>
      </c>
      <c r="E332" s="321">
        <v>769.36666666666679</v>
      </c>
      <c r="F332" s="321">
        <v>760.78333333333342</v>
      </c>
      <c r="G332" s="321">
        <v>745.96666666666681</v>
      </c>
      <c r="H332" s="321">
        <v>792.76666666666677</v>
      </c>
      <c r="I332" s="321">
        <v>807.58333333333337</v>
      </c>
      <c r="J332" s="321">
        <v>816.16666666666674</v>
      </c>
      <c r="K332" s="320">
        <v>799</v>
      </c>
      <c r="L332" s="320">
        <v>775.6</v>
      </c>
      <c r="M332" s="320">
        <v>1.5483499999999999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119.25</v>
      </c>
      <c r="D333" s="321">
        <v>119.55</v>
      </c>
      <c r="E333" s="321">
        <v>118</v>
      </c>
      <c r="F333" s="321">
        <v>116.75</v>
      </c>
      <c r="G333" s="321">
        <v>115.2</v>
      </c>
      <c r="H333" s="321">
        <v>120.8</v>
      </c>
      <c r="I333" s="321">
        <v>122.34999999999998</v>
      </c>
      <c r="J333" s="321">
        <v>123.6</v>
      </c>
      <c r="K333" s="320">
        <v>121.1</v>
      </c>
      <c r="L333" s="320">
        <v>118.3</v>
      </c>
      <c r="M333" s="320">
        <v>184.52028000000001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4643.05</v>
      </c>
      <c r="D334" s="321">
        <v>4649.8166666666666</v>
      </c>
      <c r="E334" s="321">
        <v>4590.6333333333332</v>
      </c>
      <c r="F334" s="321">
        <v>4538.2166666666662</v>
      </c>
      <c r="G334" s="321">
        <v>4479.0333333333328</v>
      </c>
      <c r="H334" s="321">
        <v>4702.2333333333336</v>
      </c>
      <c r="I334" s="321">
        <v>4761.4166666666661</v>
      </c>
      <c r="J334" s="321">
        <v>4813.8333333333339</v>
      </c>
      <c r="K334" s="320">
        <v>4709</v>
      </c>
      <c r="L334" s="320">
        <v>4597.3999999999996</v>
      </c>
      <c r="M334" s="320">
        <v>1.7047300000000001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3899.4</v>
      </c>
      <c r="D335" s="321">
        <v>3921.7666666666664</v>
      </c>
      <c r="E335" s="321">
        <v>3834.0333333333328</v>
      </c>
      <c r="F335" s="321">
        <v>3768.6666666666665</v>
      </c>
      <c r="G335" s="321">
        <v>3680.9333333333329</v>
      </c>
      <c r="H335" s="321">
        <v>3987.1333333333328</v>
      </c>
      <c r="I335" s="321">
        <v>4074.8666666666663</v>
      </c>
      <c r="J335" s="321">
        <v>4140.2333333333327</v>
      </c>
      <c r="K335" s="320">
        <v>4009.5</v>
      </c>
      <c r="L335" s="320">
        <v>3856.4</v>
      </c>
      <c r="M335" s="320">
        <v>0.99363000000000001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1568.8</v>
      </c>
      <c r="D336" s="321">
        <v>1577.6000000000001</v>
      </c>
      <c r="E336" s="321">
        <v>1556.2000000000003</v>
      </c>
      <c r="F336" s="321">
        <v>1543.6000000000001</v>
      </c>
      <c r="G336" s="321">
        <v>1522.2000000000003</v>
      </c>
      <c r="H336" s="321">
        <v>1590.2000000000003</v>
      </c>
      <c r="I336" s="321">
        <v>1611.6000000000004</v>
      </c>
      <c r="J336" s="321">
        <v>1624.2000000000003</v>
      </c>
      <c r="K336" s="320">
        <v>1599</v>
      </c>
      <c r="L336" s="320">
        <v>1565</v>
      </c>
      <c r="M336" s="320">
        <v>1.01372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39.15</v>
      </c>
      <c r="D337" s="321">
        <v>39.116666666666667</v>
      </c>
      <c r="E337" s="321">
        <v>38.833333333333336</v>
      </c>
      <c r="F337" s="321">
        <v>38.516666666666666</v>
      </c>
      <c r="G337" s="321">
        <v>38.233333333333334</v>
      </c>
      <c r="H337" s="321">
        <v>39.433333333333337</v>
      </c>
      <c r="I337" s="321">
        <v>39.716666666666669</v>
      </c>
      <c r="J337" s="321">
        <v>40.033333333333339</v>
      </c>
      <c r="K337" s="320">
        <v>39.4</v>
      </c>
      <c r="L337" s="320">
        <v>38.799999999999997</v>
      </c>
      <c r="M337" s="320">
        <v>32.299590000000002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69.349999999999994</v>
      </c>
      <c r="D338" s="321">
        <v>70</v>
      </c>
      <c r="E338" s="321">
        <v>68.400000000000006</v>
      </c>
      <c r="F338" s="321">
        <v>67.45</v>
      </c>
      <c r="G338" s="321">
        <v>65.850000000000009</v>
      </c>
      <c r="H338" s="321">
        <v>70.95</v>
      </c>
      <c r="I338" s="321">
        <v>72.55</v>
      </c>
      <c r="J338" s="321">
        <v>73.5</v>
      </c>
      <c r="K338" s="320">
        <v>71.599999999999994</v>
      </c>
      <c r="L338" s="320">
        <v>69.05</v>
      </c>
      <c r="M338" s="320">
        <v>44.362639999999999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591.70000000000005</v>
      </c>
      <c r="D339" s="321">
        <v>590.19999999999993</v>
      </c>
      <c r="E339" s="321">
        <v>585.39999999999986</v>
      </c>
      <c r="F339" s="321">
        <v>579.09999999999991</v>
      </c>
      <c r="G339" s="321">
        <v>574.29999999999984</v>
      </c>
      <c r="H339" s="321">
        <v>596.49999999999989</v>
      </c>
      <c r="I339" s="321">
        <v>601.29999999999984</v>
      </c>
      <c r="J339" s="321">
        <v>607.59999999999991</v>
      </c>
      <c r="K339" s="320">
        <v>595</v>
      </c>
      <c r="L339" s="320">
        <v>583.9</v>
      </c>
      <c r="M339" s="320">
        <v>0.49193999999999999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18305.2</v>
      </c>
      <c r="D340" s="321">
        <v>18238.033333333336</v>
      </c>
      <c r="E340" s="321">
        <v>18057.116666666672</v>
      </c>
      <c r="F340" s="321">
        <v>17809.033333333336</v>
      </c>
      <c r="G340" s="321">
        <v>17628.116666666672</v>
      </c>
      <c r="H340" s="321">
        <v>18486.116666666672</v>
      </c>
      <c r="I340" s="321">
        <v>18667.033333333336</v>
      </c>
      <c r="J340" s="321">
        <v>18915.116666666672</v>
      </c>
      <c r="K340" s="320">
        <v>18418.95</v>
      </c>
      <c r="L340" s="320">
        <v>17989.95</v>
      </c>
      <c r="M340" s="320">
        <v>0.88177000000000005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101.55</v>
      </c>
      <c r="D341" s="321">
        <v>101.58333333333333</v>
      </c>
      <c r="E341" s="321">
        <v>99.466666666666654</v>
      </c>
      <c r="F341" s="321">
        <v>97.383333333333326</v>
      </c>
      <c r="G341" s="321">
        <v>95.266666666666652</v>
      </c>
      <c r="H341" s="321">
        <v>103.66666666666666</v>
      </c>
      <c r="I341" s="321">
        <v>105.78333333333333</v>
      </c>
      <c r="J341" s="321">
        <v>107.86666666666666</v>
      </c>
      <c r="K341" s="320">
        <v>103.7</v>
      </c>
      <c r="L341" s="320">
        <v>99.5</v>
      </c>
      <c r="M341" s="320">
        <v>35.11674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60.05</v>
      </c>
      <c r="D342" s="321">
        <v>60.199999999999996</v>
      </c>
      <c r="E342" s="321">
        <v>59.449999999999989</v>
      </c>
      <c r="F342" s="321">
        <v>58.849999999999994</v>
      </c>
      <c r="G342" s="321">
        <v>58.099999999999987</v>
      </c>
      <c r="H342" s="321">
        <v>60.79999999999999</v>
      </c>
      <c r="I342" s="321">
        <v>61.550000000000004</v>
      </c>
      <c r="J342" s="321">
        <v>62.149999999999991</v>
      </c>
      <c r="K342" s="320">
        <v>60.95</v>
      </c>
      <c r="L342" s="320">
        <v>59.6</v>
      </c>
      <c r="M342" s="320">
        <v>20.009889999999999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714.25</v>
      </c>
      <c r="D343" s="321">
        <v>720.94999999999993</v>
      </c>
      <c r="E343" s="321">
        <v>703.29999999999984</v>
      </c>
      <c r="F343" s="321">
        <v>692.34999999999991</v>
      </c>
      <c r="G343" s="321">
        <v>674.69999999999982</v>
      </c>
      <c r="H343" s="321">
        <v>731.89999999999986</v>
      </c>
      <c r="I343" s="321">
        <v>749.55</v>
      </c>
      <c r="J343" s="321">
        <v>760.49999999999989</v>
      </c>
      <c r="K343" s="320">
        <v>738.6</v>
      </c>
      <c r="L343" s="320">
        <v>710</v>
      </c>
      <c r="M343" s="320">
        <v>1.0948100000000001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34.9</v>
      </c>
      <c r="D344" s="321">
        <v>34.766666666666666</v>
      </c>
      <c r="E344" s="321">
        <v>34.133333333333333</v>
      </c>
      <c r="F344" s="321">
        <v>33.366666666666667</v>
      </c>
      <c r="G344" s="321">
        <v>32.733333333333334</v>
      </c>
      <c r="H344" s="321">
        <v>35.533333333333331</v>
      </c>
      <c r="I344" s="321">
        <v>36.166666666666657</v>
      </c>
      <c r="J344" s="321">
        <v>36.93333333333333</v>
      </c>
      <c r="K344" s="320">
        <v>35.4</v>
      </c>
      <c r="L344" s="320">
        <v>34</v>
      </c>
      <c r="M344" s="320">
        <v>203.53038000000001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115.4</v>
      </c>
      <c r="D345" s="321">
        <v>115.25</v>
      </c>
      <c r="E345" s="321">
        <v>114.6</v>
      </c>
      <c r="F345" s="321">
        <v>113.8</v>
      </c>
      <c r="G345" s="321">
        <v>113.14999999999999</v>
      </c>
      <c r="H345" s="321">
        <v>116.05</v>
      </c>
      <c r="I345" s="321">
        <v>116.7</v>
      </c>
      <c r="J345" s="321">
        <v>117.5</v>
      </c>
      <c r="K345" s="320">
        <v>115.9</v>
      </c>
      <c r="L345" s="320">
        <v>114.45</v>
      </c>
      <c r="M345" s="320">
        <v>2.7846500000000001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2053.8000000000002</v>
      </c>
      <c r="D346" s="321">
        <v>2070.9500000000003</v>
      </c>
      <c r="E346" s="321">
        <v>1973.8500000000004</v>
      </c>
      <c r="F346" s="321">
        <v>1893.9</v>
      </c>
      <c r="G346" s="321">
        <v>1796.8000000000002</v>
      </c>
      <c r="H346" s="321">
        <v>2150.9000000000005</v>
      </c>
      <c r="I346" s="321">
        <v>2248</v>
      </c>
      <c r="J346" s="321">
        <v>2327.9500000000007</v>
      </c>
      <c r="K346" s="320">
        <v>2168.0500000000002</v>
      </c>
      <c r="L346" s="320">
        <v>1991</v>
      </c>
      <c r="M346" s="320">
        <v>0.49708999999999998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77.7</v>
      </c>
      <c r="D347" s="321">
        <v>78.333333333333329</v>
      </c>
      <c r="E347" s="321">
        <v>75.86666666666666</v>
      </c>
      <c r="F347" s="321">
        <v>74.033333333333331</v>
      </c>
      <c r="G347" s="321">
        <v>71.566666666666663</v>
      </c>
      <c r="H347" s="321">
        <v>80.166666666666657</v>
      </c>
      <c r="I347" s="321">
        <v>82.633333333333326</v>
      </c>
      <c r="J347" s="321">
        <v>84.466666666666654</v>
      </c>
      <c r="K347" s="320">
        <v>80.8</v>
      </c>
      <c r="L347" s="320">
        <v>76.5</v>
      </c>
      <c r="M347" s="320">
        <v>187.86084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170</v>
      </c>
      <c r="D348" s="321">
        <v>169.96666666666667</v>
      </c>
      <c r="E348" s="321">
        <v>168.33333333333334</v>
      </c>
      <c r="F348" s="321">
        <v>166.66666666666669</v>
      </c>
      <c r="G348" s="321">
        <v>165.03333333333336</v>
      </c>
      <c r="H348" s="321">
        <v>171.63333333333333</v>
      </c>
      <c r="I348" s="321">
        <v>173.26666666666665</v>
      </c>
      <c r="J348" s="321">
        <v>174.93333333333331</v>
      </c>
      <c r="K348" s="320">
        <v>171.6</v>
      </c>
      <c r="L348" s="320">
        <v>168.3</v>
      </c>
      <c r="M348" s="320">
        <v>96.64161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225.45</v>
      </c>
      <c r="D349" s="321">
        <v>226.38333333333333</v>
      </c>
      <c r="E349" s="321">
        <v>223.46666666666664</v>
      </c>
      <c r="F349" s="321">
        <v>221.48333333333332</v>
      </c>
      <c r="G349" s="321">
        <v>218.56666666666663</v>
      </c>
      <c r="H349" s="321">
        <v>228.36666666666665</v>
      </c>
      <c r="I349" s="321">
        <v>231.28333333333333</v>
      </c>
      <c r="J349" s="321">
        <v>233.26666666666665</v>
      </c>
      <c r="K349" s="320">
        <v>229.3</v>
      </c>
      <c r="L349" s="320">
        <v>224.4</v>
      </c>
      <c r="M349" s="320">
        <v>2.37235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160.5</v>
      </c>
      <c r="D350" s="321">
        <v>160.9</v>
      </c>
      <c r="E350" s="321">
        <v>158.60000000000002</v>
      </c>
      <c r="F350" s="321">
        <v>156.70000000000002</v>
      </c>
      <c r="G350" s="321">
        <v>154.40000000000003</v>
      </c>
      <c r="H350" s="321">
        <v>162.80000000000001</v>
      </c>
      <c r="I350" s="321">
        <v>165.10000000000002</v>
      </c>
      <c r="J350" s="321">
        <v>167</v>
      </c>
      <c r="K350" s="320">
        <v>163.19999999999999</v>
      </c>
      <c r="L350" s="320">
        <v>159</v>
      </c>
      <c r="M350" s="320">
        <v>200.47692000000001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964.1</v>
      </c>
      <c r="D351" s="321">
        <v>969.63333333333333</v>
      </c>
      <c r="E351" s="321">
        <v>952.4666666666667</v>
      </c>
      <c r="F351" s="321">
        <v>940.83333333333337</v>
      </c>
      <c r="G351" s="321">
        <v>923.66666666666674</v>
      </c>
      <c r="H351" s="321">
        <v>981.26666666666665</v>
      </c>
      <c r="I351" s="321">
        <v>998.43333333333339</v>
      </c>
      <c r="J351" s="321">
        <v>1010.0666666666666</v>
      </c>
      <c r="K351" s="320">
        <v>986.8</v>
      </c>
      <c r="L351" s="320">
        <v>958</v>
      </c>
      <c r="M351" s="320">
        <v>4.0769000000000002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3518.5</v>
      </c>
      <c r="D352" s="321">
        <v>3537.5833333333335</v>
      </c>
      <c r="E352" s="321">
        <v>3491.0666666666671</v>
      </c>
      <c r="F352" s="321">
        <v>3463.6333333333337</v>
      </c>
      <c r="G352" s="321">
        <v>3417.1166666666672</v>
      </c>
      <c r="H352" s="321">
        <v>3565.0166666666669</v>
      </c>
      <c r="I352" s="321">
        <v>3611.5333333333333</v>
      </c>
      <c r="J352" s="321">
        <v>3638.9666666666667</v>
      </c>
      <c r="K352" s="320">
        <v>3584.1</v>
      </c>
      <c r="L352" s="320">
        <v>3510.15</v>
      </c>
      <c r="M352" s="320">
        <v>0.31572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241.7</v>
      </c>
      <c r="D353" s="321">
        <v>243.44999999999996</v>
      </c>
      <c r="E353" s="321">
        <v>238.04999999999993</v>
      </c>
      <c r="F353" s="321">
        <v>234.39999999999998</v>
      </c>
      <c r="G353" s="321">
        <v>228.99999999999994</v>
      </c>
      <c r="H353" s="321">
        <v>247.09999999999991</v>
      </c>
      <c r="I353" s="321">
        <v>252.49999999999994</v>
      </c>
      <c r="J353" s="321">
        <v>256.14999999999986</v>
      </c>
      <c r="K353" s="320">
        <v>248.85</v>
      </c>
      <c r="L353" s="320">
        <v>239.8</v>
      </c>
      <c r="M353" s="320">
        <v>27.544229999999999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175.5</v>
      </c>
      <c r="D354" s="321">
        <v>175.88333333333335</v>
      </c>
      <c r="E354" s="321">
        <v>174.41666666666671</v>
      </c>
      <c r="F354" s="321">
        <v>173.33333333333337</v>
      </c>
      <c r="G354" s="321">
        <v>171.86666666666673</v>
      </c>
      <c r="H354" s="321">
        <v>176.9666666666667</v>
      </c>
      <c r="I354" s="321">
        <v>178.43333333333334</v>
      </c>
      <c r="J354" s="321">
        <v>179.51666666666668</v>
      </c>
      <c r="K354" s="320">
        <v>177.35</v>
      </c>
      <c r="L354" s="320">
        <v>174.8</v>
      </c>
      <c r="M354" s="320">
        <v>100.76403000000001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330.2</v>
      </c>
      <c r="D355" s="321">
        <v>329.48333333333335</v>
      </c>
      <c r="E355" s="321">
        <v>326.16666666666669</v>
      </c>
      <c r="F355" s="321">
        <v>322.13333333333333</v>
      </c>
      <c r="G355" s="321">
        <v>318.81666666666666</v>
      </c>
      <c r="H355" s="321">
        <v>333.51666666666671</v>
      </c>
      <c r="I355" s="321">
        <v>336.83333333333331</v>
      </c>
      <c r="J355" s="321">
        <v>340.86666666666673</v>
      </c>
      <c r="K355" s="320">
        <v>332.8</v>
      </c>
      <c r="L355" s="320">
        <v>325.45</v>
      </c>
      <c r="M355" s="320">
        <v>1.2682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45121.85</v>
      </c>
      <c r="D356" s="321">
        <v>45320.85</v>
      </c>
      <c r="E356" s="321">
        <v>44810.799999999996</v>
      </c>
      <c r="F356" s="321">
        <v>44499.75</v>
      </c>
      <c r="G356" s="321">
        <v>43989.7</v>
      </c>
      <c r="H356" s="321">
        <v>45631.899999999994</v>
      </c>
      <c r="I356" s="321">
        <v>46141.95</v>
      </c>
      <c r="J356" s="321">
        <v>46452.999999999993</v>
      </c>
      <c r="K356" s="320">
        <v>45830.9</v>
      </c>
      <c r="L356" s="320">
        <v>45009.8</v>
      </c>
      <c r="M356" s="320">
        <v>0.10866000000000001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112.1</v>
      </c>
      <c r="D357" s="321">
        <v>111.81666666666668</v>
      </c>
      <c r="E357" s="321">
        <v>109.18333333333335</v>
      </c>
      <c r="F357" s="321">
        <v>106.26666666666668</v>
      </c>
      <c r="G357" s="321">
        <v>103.63333333333335</v>
      </c>
      <c r="H357" s="321">
        <v>114.73333333333335</v>
      </c>
      <c r="I357" s="321">
        <v>117.36666666666667</v>
      </c>
      <c r="J357" s="321">
        <v>120.28333333333335</v>
      </c>
      <c r="K357" s="320">
        <v>114.45</v>
      </c>
      <c r="L357" s="320">
        <v>108.9</v>
      </c>
      <c r="M357" s="320">
        <v>18.768560000000001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2224.9</v>
      </c>
      <c r="D358" s="321">
        <v>2224.9166666666665</v>
      </c>
      <c r="E358" s="321">
        <v>2194.833333333333</v>
      </c>
      <c r="F358" s="321">
        <v>2164.7666666666664</v>
      </c>
      <c r="G358" s="321">
        <v>2134.6833333333329</v>
      </c>
      <c r="H358" s="321">
        <v>2254.9833333333331</v>
      </c>
      <c r="I358" s="321">
        <v>2285.0666666666662</v>
      </c>
      <c r="J358" s="321">
        <v>2315.1333333333332</v>
      </c>
      <c r="K358" s="320">
        <v>2255</v>
      </c>
      <c r="L358" s="320">
        <v>2194.85</v>
      </c>
      <c r="M358" s="320">
        <v>3.9823499999999998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3985.75</v>
      </c>
      <c r="D359" s="321">
        <v>4062.1833333333338</v>
      </c>
      <c r="E359" s="321">
        <v>3866.6666666666679</v>
      </c>
      <c r="F359" s="321">
        <v>3747.5833333333339</v>
      </c>
      <c r="G359" s="321">
        <v>3552.066666666668</v>
      </c>
      <c r="H359" s="321">
        <v>4181.2666666666682</v>
      </c>
      <c r="I359" s="321">
        <v>4376.7833333333328</v>
      </c>
      <c r="J359" s="321">
        <v>4495.8666666666677</v>
      </c>
      <c r="K359" s="320">
        <v>4257.7</v>
      </c>
      <c r="L359" s="320">
        <v>3943.1</v>
      </c>
      <c r="M359" s="320">
        <v>4.2786200000000001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206.75</v>
      </c>
      <c r="D360" s="321">
        <v>205.26666666666665</v>
      </c>
      <c r="E360" s="321">
        <v>203.5333333333333</v>
      </c>
      <c r="F360" s="321">
        <v>200.31666666666666</v>
      </c>
      <c r="G360" s="321">
        <v>198.58333333333331</v>
      </c>
      <c r="H360" s="321">
        <v>208.48333333333329</v>
      </c>
      <c r="I360" s="321">
        <v>210.21666666666664</v>
      </c>
      <c r="J360" s="321">
        <v>213.43333333333328</v>
      </c>
      <c r="K360" s="320">
        <v>207</v>
      </c>
      <c r="L360" s="320">
        <v>202.05</v>
      </c>
      <c r="M360" s="320">
        <v>69.390479999999997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117.9</v>
      </c>
      <c r="D361" s="321">
        <v>118.01666666666665</v>
      </c>
      <c r="E361" s="321">
        <v>116.73333333333331</v>
      </c>
      <c r="F361" s="321">
        <v>115.56666666666665</v>
      </c>
      <c r="G361" s="321">
        <v>114.2833333333333</v>
      </c>
      <c r="H361" s="321">
        <v>119.18333333333331</v>
      </c>
      <c r="I361" s="321">
        <v>120.46666666666667</v>
      </c>
      <c r="J361" s="321">
        <v>121.63333333333331</v>
      </c>
      <c r="K361" s="320">
        <v>119.3</v>
      </c>
      <c r="L361" s="320">
        <v>116.85</v>
      </c>
      <c r="M361" s="320">
        <v>32.232379999999999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4460.75</v>
      </c>
      <c r="D362" s="321">
        <v>4465.583333333333</v>
      </c>
      <c r="E362" s="321">
        <v>4436.1666666666661</v>
      </c>
      <c r="F362" s="321">
        <v>4411.583333333333</v>
      </c>
      <c r="G362" s="321">
        <v>4382.1666666666661</v>
      </c>
      <c r="H362" s="321">
        <v>4490.1666666666661</v>
      </c>
      <c r="I362" s="321">
        <v>4519.5833333333321</v>
      </c>
      <c r="J362" s="321">
        <v>4544.1666666666661</v>
      </c>
      <c r="K362" s="320">
        <v>4495</v>
      </c>
      <c r="L362" s="320">
        <v>4441</v>
      </c>
      <c r="M362" s="320">
        <v>0.13650999999999999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14445.35</v>
      </c>
      <c r="D363" s="321">
        <v>14503.566666666666</v>
      </c>
      <c r="E363" s="321">
        <v>14285.383333333331</v>
      </c>
      <c r="F363" s="321">
        <v>14125.416666666666</v>
      </c>
      <c r="G363" s="321">
        <v>13907.233333333332</v>
      </c>
      <c r="H363" s="321">
        <v>14663.533333333331</v>
      </c>
      <c r="I363" s="321">
        <v>14881.716666666665</v>
      </c>
      <c r="J363" s="321">
        <v>15041.683333333331</v>
      </c>
      <c r="K363" s="320">
        <v>14721.75</v>
      </c>
      <c r="L363" s="320">
        <v>14343.6</v>
      </c>
      <c r="M363" s="320">
        <v>0.14996000000000001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4296.45</v>
      </c>
      <c r="D364" s="321">
        <v>4302.8500000000004</v>
      </c>
      <c r="E364" s="321">
        <v>4205.7000000000007</v>
      </c>
      <c r="F364" s="321">
        <v>4114.9500000000007</v>
      </c>
      <c r="G364" s="321">
        <v>4017.8000000000011</v>
      </c>
      <c r="H364" s="321">
        <v>4393.6000000000004</v>
      </c>
      <c r="I364" s="321">
        <v>4490.75</v>
      </c>
      <c r="J364" s="321">
        <v>4581.5</v>
      </c>
      <c r="K364" s="320">
        <v>4400</v>
      </c>
      <c r="L364" s="320">
        <v>4212.1000000000004</v>
      </c>
      <c r="M364" s="320">
        <v>0.18518000000000001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1044.45</v>
      </c>
      <c r="D365" s="321">
        <v>1032.0833333333333</v>
      </c>
      <c r="E365" s="321">
        <v>1005.1666666666665</v>
      </c>
      <c r="F365" s="321">
        <v>965.88333333333321</v>
      </c>
      <c r="G365" s="321">
        <v>938.96666666666647</v>
      </c>
      <c r="H365" s="321">
        <v>1071.3666666666666</v>
      </c>
      <c r="I365" s="321">
        <v>1098.2833333333331</v>
      </c>
      <c r="J365" s="321">
        <v>1137.5666666666666</v>
      </c>
      <c r="K365" s="320">
        <v>1059</v>
      </c>
      <c r="L365" s="320">
        <v>992.8</v>
      </c>
      <c r="M365" s="320">
        <v>2.3910900000000002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2368.9</v>
      </c>
      <c r="D366" s="321">
        <v>2355.4</v>
      </c>
      <c r="E366" s="321">
        <v>2328.8000000000002</v>
      </c>
      <c r="F366" s="321">
        <v>2288.7000000000003</v>
      </c>
      <c r="G366" s="321">
        <v>2262.1000000000004</v>
      </c>
      <c r="H366" s="321">
        <v>2395.5</v>
      </c>
      <c r="I366" s="321">
        <v>2422.0999999999995</v>
      </c>
      <c r="J366" s="321">
        <v>2462.1999999999998</v>
      </c>
      <c r="K366" s="320">
        <v>2382</v>
      </c>
      <c r="L366" s="320">
        <v>2315.3000000000002</v>
      </c>
      <c r="M366" s="320">
        <v>3.5420199999999999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2874</v>
      </c>
      <c r="D367" s="321">
        <v>2884.9</v>
      </c>
      <c r="E367" s="321">
        <v>2849.8</v>
      </c>
      <c r="F367" s="321">
        <v>2825.6</v>
      </c>
      <c r="G367" s="321">
        <v>2790.5</v>
      </c>
      <c r="H367" s="321">
        <v>2909.1000000000004</v>
      </c>
      <c r="I367" s="321">
        <v>2944.2</v>
      </c>
      <c r="J367" s="321">
        <v>2968.4000000000005</v>
      </c>
      <c r="K367" s="320">
        <v>2920</v>
      </c>
      <c r="L367" s="320">
        <v>2860.7</v>
      </c>
      <c r="M367" s="320">
        <v>1.53701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35.700000000000003</v>
      </c>
      <c r="D368" s="321">
        <v>35.733333333333334</v>
      </c>
      <c r="E368" s="321">
        <v>35.416666666666671</v>
      </c>
      <c r="F368" s="321">
        <v>35.13333333333334</v>
      </c>
      <c r="G368" s="321">
        <v>34.816666666666677</v>
      </c>
      <c r="H368" s="321">
        <v>36.016666666666666</v>
      </c>
      <c r="I368" s="321">
        <v>36.333333333333329</v>
      </c>
      <c r="J368" s="321">
        <v>36.61666666666666</v>
      </c>
      <c r="K368" s="320">
        <v>36.049999999999997</v>
      </c>
      <c r="L368" s="320">
        <v>35.450000000000003</v>
      </c>
      <c r="M368" s="320">
        <v>247.65889999999999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393.85</v>
      </c>
      <c r="D369" s="321">
        <v>396.55</v>
      </c>
      <c r="E369" s="321">
        <v>388.3</v>
      </c>
      <c r="F369" s="321">
        <v>382.75</v>
      </c>
      <c r="G369" s="321">
        <v>374.5</v>
      </c>
      <c r="H369" s="321">
        <v>402.1</v>
      </c>
      <c r="I369" s="321">
        <v>410.35</v>
      </c>
      <c r="J369" s="321">
        <v>415.90000000000003</v>
      </c>
      <c r="K369" s="320">
        <v>404.8</v>
      </c>
      <c r="L369" s="320">
        <v>391</v>
      </c>
      <c r="M369" s="320">
        <v>2.2239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243.75</v>
      </c>
      <c r="D370" s="321">
        <v>245.58333333333334</v>
      </c>
      <c r="E370" s="321">
        <v>241.41666666666669</v>
      </c>
      <c r="F370" s="321">
        <v>239.08333333333334</v>
      </c>
      <c r="G370" s="321">
        <v>234.91666666666669</v>
      </c>
      <c r="H370" s="321">
        <v>247.91666666666669</v>
      </c>
      <c r="I370" s="321">
        <v>252.08333333333337</v>
      </c>
      <c r="J370" s="321">
        <v>254.41666666666669</v>
      </c>
      <c r="K370" s="320">
        <v>249.75</v>
      </c>
      <c r="L370" s="320">
        <v>243.25</v>
      </c>
      <c r="M370" s="320">
        <v>1.4649099999999999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2617.9</v>
      </c>
      <c r="D371" s="321">
        <v>2629.35</v>
      </c>
      <c r="E371" s="321">
        <v>2580.6</v>
      </c>
      <c r="F371" s="321">
        <v>2543.3000000000002</v>
      </c>
      <c r="G371" s="321">
        <v>2494.5500000000002</v>
      </c>
      <c r="H371" s="321">
        <v>2666.6499999999996</v>
      </c>
      <c r="I371" s="321">
        <v>2715.3999999999996</v>
      </c>
      <c r="J371" s="321">
        <v>2752.6999999999994</v>
      </c>
      <c r="K371" s="320">
        <v>2678.1</v>
      </c>
      <c r="L371" s="320">
        <v>2592.0500000000002</v>
      </c>
      <c r="M371" s="320">
        <v>2.8542900000000002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896.35</v>
      </c>
      <c r="D372" s="321">
        <v>905.61666666666667</v>
      </c>
      <c r="E372" s="321">
        <v>881.83333333333337</v>
      </c>
      <c r="F372" s="321">
        <v>867.31666666666672</v>
      </c>
      <c r="G372" s="321">
        <v>843.53333333333342</v>
      </c>
      <c r="H372" s="321">
        <v>920.13333333333333</v>
      </c>
      <c r="I372" s="321">
        <v>943.91666666666663</v>
      </c>
      <c r="J372" s="321">
        <v>958.43333333333328</v>
      </c>
      <c r="K372" s="320">
        <v>929.4</v>
      </c>
      <c r="L372" s="320">
        <v>891.1</v>
      </c>
      <c r="M372" s="320">
        <v>0.69037999999999999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2624.45</v>
      </c>
      <c r="D373" s="321">
        <v>2642.55</v>
      </c>
      <c r="E373" s="321">
        <v>2589.2000000000003</v>
      </c>
      <c r="F373" s="321">
        <v>2553.9500000000003</v>
      </c>
      <c r="G373" s="321">
        <v>2500.6000000000004</v>
      </c>
      <c r="H373" s="321">
        <v>2677.8</v>
      </c>
      <c r="I373" s="321">
        <v>2731.1500000000005</v>
      </c>
      <c r="J373" s="321">
        <v>2766.4</v>
      </c>
      <c r="K373" s="320">
        <v>2695.9</v>
      </c>
      <c r="L373" s="320">
        <v>2607.3000000000002</v>
      </c>
      <c r="M373" s="320">
        <v>1.3826799999999999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319.5</v>
      </c>
      <c r="D374" s="321">
        <v>320.08333333333331</v>
      </c>
      <c r="E374" s="321">
        <v>311.46666666666664</v>
      </c>
      <c r="F374" s="321">
        <v>303.43333333333334</v>
      </c>
      <c r="G374" s="321">
        <v>294.81666666666666</v>
      </c>
      <c r="H374" s="321">
        <v>328.11666666666662</v>
      </c>
      <c r="I374" s="321">
        <v>336.73333333333329</v>
      </c>
      <c r="J374" s="321">
        <v>344.76666666666659</v>
      </c>
      <c r="K374" s="320">
        <v>328.7</v>
      </c>
      <c r="L374" s="320">
        <v>312.05</v>
      </c>
      <c r="M374" s="320">
        <v>56.211640000000003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227</v>
      </c>
      <c r="D375" s="321">
        <v>226.48333333333335</v>
      </c>
      <c r="E375" s="321">
        <v>223.9666666666667</v>
      </c>
      <c r="F375" s="321">
        <v>220.93333333333334</v>
      </c>
      <c r="G375" s="321">
        <v>218.41666666666669</v>
      </c>
      <c r="H375" s="321">
        <v>229.51666666666671</v>
      </c>
      <c r="I375" s="321">
        <v>232.03333333333336</v>
      </c>
      <c r="J375" s="321">
        <v>235.06666666666672</v>
      </c>
      <c r="K375" s="320">
        <v>229</v>
      </c>
      <c r="L375" s="320">
        <v>223.45</v>
      </c>
      <c r="M375" s="320">
        <v>73.609809999999996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3304.3</v>
      </c>
      <c r="D376" s="321">
        <v>3308.1666666666665</v>
      </c>
      <c r="E376" s="321">
        <v>3247.5333333333328</v>
      </c>
      <c r="F376" s="321">
        <v>3190.7666666666664</v>
      </c>
      <c r="G376" s="321">
        <v>3130.1333333333328</v>
      </c>
      <c r="H376" s="321">
        <v>3364.9333333333329</v>
      </c>
      <c r="I376" s="321">
        <v>3425.5666666666671</v>
      </c>
      <c r="J376" s="321">
        <v>3482.333333333333</v>
      </c>
      <c r="K376" s="320">
        <v>3368.8</v>
      </c>
      <c r="L376" s="320">
        <v>3251.4</v>
      </c>
      <c r="M376" s="320">
        <v>0.38167000000000001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412.95</v>
      </c>
      <c r="D377" s="321">
        <v>415.11666666666662</v>
      </c>
      <c r="E377" s="321">
        <v>407.83333333333326</v>
      </c>
      <c r="F377" s="321">
        <v>402.71666666666664</v>
      </c>
      <c r="G377" s="321">
        <v>395.43333333333328</v>
      </c>
      <c r="H377" s="321">
        <v>420.23333333333323</v>
      </c>
      <c r="I377" s="321">
        <v>427.51666666666665</v>
      </c>
      <c r="J377" s="321">
        <v>432.63333333333321</v>
      </c>
      <c r="K377" s="320">
        <v>422.4</v>
      </c>
      <c r="L377" s="320">
        <v>410</v>
      </c>
      <c r="M377" s="320">
        <v>11.140599999999999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495.6</v>
      </c>
      <c r="D378" s="321">
        <v>493.68333333333334</v>
      </c>
      <c r="E378" s="321">
        <v>485.36666666666667</v>
      </c>
      <c r="F378" s="321">
        <v>475.13333333333333</v>
      </c>
      <c r="G378" s="321">
        <v>466.81666666666666</v>
      </c>
      <c r="H378" s="321">
        <v>503.91666666666669</v>
      </c>
      <c r="I378" s="321">
        <v>512.23333333333335</v>
      </c>
      <c r="J378" s="321">
        <v>522.4666666666667</v>
      </c>
      <c r="K378" s="320">
        <v>502</v>
      </c>
      <c r="L378" s="320">
        <v>483.45</v>
      </c>
      <c r="M378" s="320">
        <v>6.7539800000000003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681.3</v>
      </c>
      <c r="D379" s="321">
        <v>683.68333333333339</v>
      </c>
      <c r="E379" s="321">
        <v>674.41666666666674</v>
      </c>
      <c r="F379" s="321">
        <v>667.5333333333333</v>
      </c>
      <c r="G379" s="321">
        <v>658.26666666666665</v>
      </c>
      <c r="H379" s="321">
        <v>690.56666666666683</v>
      </c>
      <c r="I379" s="321">
        <v>699.83333333333348</v>
      </c>
      <c r="J379" s="321">
        <v>706.71666666666692</v>
      </c>
      <c r="K379" s="320">
        <v>692.95</v>
      </c>
      <c r="L379" s="320">
        <v>676.8</v>
      </c>
      <c r="M379" s="320">
        <v>1.2634099999999999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118.75</v>
      </c>
      <c r="D380" s="321">
        <v>119.7</v>
      </c>
      <c r="E380" s="321">
        <v>117.05000000000001</v>
      </c>
      <c r="F380" s="321">
        <v>115.35000000000001</v>
      </c>
      <c r="G380" s="321">
        <v>112.70000000000002</v>
      </c>
      <c r="H380" s="321">
        <v>121.4</v>
      </c>
      <c r="I380" s="321">
        <v>124.05000000000001</v>
      </c>
      <c r="J380" s="321">
        <v>125.75</v>
      </c>
      <c r="K380" s="320">
        <v>122.35</v>
      </c>
      <c r="L380" s="320">
        <v>118</v>
      </c>
      <c r="M380" s="320">
        <v>3.5058500000000001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1812.4</v>
      </c>
      <c r="D381" s="321">
        <v>1809.4666666666665</v>
      </c>
      <c r="E381" s="321">
        <v>1784.2833333333328</v>
      </c>
      <c r="F381" s="321">
        <v>1756.1666666666663</v>
      </c>
      <c r="G381" s="321">
        <v>1730.9833333333327</v>
      </c>
      <c r="H381" s="321">
        <v>1837.583333333333</v>
      </c>
      <c r="I381" s="321">
        <v>1862.7666666666669</v>
      </c>
      <c r="J381" s="321">
        <v>1890.8833333333332</v>
      </c>
      <c r="K381" s="320">
        <v>1834.65</v>
      </c>
      <c r="L381" s="320">
        <v>1781.35</v>
      </c>
      <c r="M381" s="320">
        <v>5.8049799999999996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634.04999999999995</v>
      </c>
      <c r="D382" s="321">
        <v>643.31666666666661</v>
      </c>
      <c r="E382" s="321">
        <v>618.73333333333323</v>
      </c>
      <c r="F382" s="321">
        <v>603.41666666666663</v>
      </c>
      <c r="G382" s="321">
        <v>578.83333333333326</v>
      </c>
      <c r="H382" s="321">
        <v>658.63333333333321</v>
      </c>
      <c r="I382" s="321">
        <v>683.2166666666667</v>
      </c>
      <c r="J382" s="321">
        <v>698.53333333333319</v>
      </c>
      <c r="K382" s="320">
        <v>667.9</v>
      </c>
      <c r="L382" s="320">
        <v>628</v>
      </c>
      <c r="M382" s="320">
        <v>1.33948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886.8</v>
      </c>
      <c r="D383" s="321">
        <v>895.85</v>
      </c>
      <c r="E383" s="321">
        <v>872.95</v>
      </c>
      <c r="F383" s="321">
        <v>859.1</v>
      </c>
      <c r="G383" s="321">
        <v>836.2</v>
      </c>
      <c r="H383" s="321">
        <v>909.7</v>
      </c>
      <c r="I383" s="321">
        <v>932.59999999999991</v>
      </c>
      <c r="J383" s="321">
        <v>946.45</v>
      </c>
      <c r="K383" s="320">
        <v>918.75</v>
      </c>
      <c r="L383" s="320">
        <v>882</v>
      </c>
      <c r="M383" s="320">
        <v>2.32443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110.65</v>
      </c>
      <c r="D384" s="321">
        <v>112.05</v>
      </c>
      <c r="E384" s="321">
        <v>108.6</v>
      </c>
      <c r="F384" s="321">
        <v>106.55</v>
      </c>
      <c r="G384" s="321">
        <v>103.1</v>
      </c>
      <c r="H384" s="321">
        <v>114.1</v>
      </c>
      <c r="I384" s="321">
        <v>117.55000000000001</v>
      </c>
      <c r="J384" s="321">
        <v>119.6</v>
      </c>
      <c r="K384" s="320">
        <v>115.5</v>
      </c>
      <c r="L384" s="320">
        <v>110</v>
      </c>
      <c r="M384" s="320">
        <v>18.534600000000001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179.4</v>
      </c>
      <c r="D385" s="321">
        <v>180.38333333333335</v>
      </c>
      <c r="E385" s="321">
        <v>177.2166666666667</v>
      </c>
      <c r="F385" s="321">
        <v>175.03333333333333</v>
      </c>
      <c r="G385" s="321">
        <v>171.86666666666667</v>
      </c>
      <c r="H385" s="321">
        <v>182.56666666666672</v>
      </c>
      <c r="I385" s="321">
        <v>185.73333333333341</v>
      </c>
      <c r="J385" s="321">
        <v>187.91666666666674</v>
      </c>
      <c r="K385" s="320">
        <v>183.55</v>
      </c>
      <c r="L385" s="320">
        <v>178.2</v>
      </c>
      <c r="M385" s="320">
        <v>11.149290000000001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638.70000000000005</v>
      </c>
      <c r="D386" s="321">
        <v>640.38333333333333</v>
      </c>
      <c r="E386" s="321">
        <v>633.31666666666661</v>
      </c>
      <c r="F386" s="321">
        <v>627.93333333333328</v>
      </c>
      <c r="G386" s="321">
        <v>620.86666666666656</v>
      </c>
      <c r="H386" s="321">
        <v>645.76666666666665</v>
      </c>
      <c r="I386" s="321">
        <v>652.83333333333348</v>
      </c>
      <c r="J386" s="321">
        <v>658.2166666666667</v>
      </c>
      <c r="K386" s="320">
        <v>647.45000000000005</v>
      </c>
      <c r="L386" s="320">
        <v>635</v>
      </c>
      <c r="M386" s="320">
        <v>0.96667000000000003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280</v>
      </c>
      <c r="D387" s="321">
        <v>281.18333333333334</v>
      </c>
      <c r="E387" s="321">
        <v>276.56666666666666</v>
      </c>
      <c r="F387" s="321">
        <v>273.13333333333333</v>
      </c>
      <c r="G387" s="321">
        <v>268.51666666666665</v>
      </c>
      <c r="H387" s="321">
        <v>284.61666666666667</v>
      </c>
      <c r="I387" s="321">
        <v>289.23333333333335</v>
      </c>
      <c r="J387" s="321">
        <v>292.66666666666669</v>
      </c>
      <c r="K387" s="320">
        <v>285.8</v>
      </c>
      <c r="L387" s="320">
        <v>277.75</v>
      </c>
      <c r="M387" s="320">
        <v>6.6138300000000001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805.4</v>
      </c>
      <c r="D388" s="321">
        <v>798</v>
      </c>
      <c r="E388" s="321">
        <v>785</v>
      </c>
      <c r="F388" s="321">
        <v>764.6</v>
      </c>
      <c r="G388" s="321">
        <v>751.6</v>
      </c>
      <c r="H388" s="321">
        <v>818.4</v>
      </c>
      <c r="I388" s="321">
        <v>831.4</v>
      </c>
      <c r="J388" s="321">
        <v>851.8</v>
      </c>
      <c r="K388" s="320">
        <v>811</v>
      </c>
      <c r="L388" s="320">
        <v>777.6</v>
      </c>
      <c r="M388" s="320">
        <v>4.3620400000000004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2397.4499999999998</v>
      </c>
      <c r="D389" s="321">
        <v>2426.7333333333331</v>
      </c>
      <c r="E389" s="321">
        <v>2354.4666666666662</v>
      </c>
      <c r="F389" s="321">
        <v>2311.4833333333331</v>
      </c>
      <c r="G389" s="321">
        <v>2239.2166666666662</v>
      </c>
      <c r="H389" s="321">
        <v>2469.7166666666662</v>
      </c>
      <c r="I389" s="321">
        <v>2541.9833333333336</v>
      </c>
      <c r="J389" s="321">
        <v>2584.9666666666662</v>
      </c>
      <c r="K389" s="320">
        <v>2499</v>
      </c>
      <c r="L389" s="320">
        <v>2383.75</v>
      </c>
      <c r="M389" s="320">
        <v>8.6910000000000001E-2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105.7</v>
      </c>
      <c r="D390" s="321">
        <v>105.73333333333333</v>
      </c>
      <c r="E390" s="321">
        <v>104.26666666666667</v>
      </c>
      <c r="F390" s="321">
        <v>102.83333333333333</v>
      </c>
      <c r="G390" s="321">
        <v>101.36666666666666</v>
      </c>
      <c r="H390" s="321">
        <v>107.16666666666667</v>
      </c>
      <c r="I390" s="321">
        <v>108.63333333333334</v>
      </c>
      <c r="J390" s="321">
        <v>110.06666666666668</v>
      </c>
      <c r="K390" s="320">
        <v>107.2</v>
      </c>
      <c r="L390" s="320">
        <v>104.3</v>
      </c>
      <c r="M390" s="320">
        <v>5.8754799999999996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124.05</v>
      </c>
      <c r="D391" s="321">
        <v>124.7</v>
      </c>
      <c r="E391" s="321">
        <v>122.25</v>
      </c>
      <c r="F391" s="321">
        <v>120.45</v>
      </c>
      <c r="G391" s="321">
        <v>118</v>
      </c>
      <c r="H391" s="321">
        <v>126.5</v>
      </c>
      <c r="I391" s="321">
        <v>128.95000000000002</v>
      </c>
      <c r="J391" s="321">
        <v>130.75</v>
      </c>
      <c r="K391" s="320">
        <v>127.15</v>
      </c>
      <c r="L391" s="320">
        <v>122.9</v>
      </c>
      <c r="M391" s="320">
        <v>145.31314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106.8</v>
      </c>
      <c r="D392" s="321">
        <v>106.68333333333332</v>
      </c>
      <c r="E392" s="321">
        <v>105.01666666666665</v>
      </c>
      <c r="F392" s="321">
        <v>103.23333333333333</v>
      </c>
      <c r="G392" s="321">
        <v>101.56666666666666</v>
      </c>
      <c r="H392" s="321">
        <v>108.46666666666664</v>
      </c>
      <c r="I392" s="321">
        <v>110.1333333333333</v>
      </c>
      <c r="J392" s="321">
        <v>111.91666666666663</v>
      </c>
      <c r="K392" s="320">
        <v>108.35</v>
      </c>
      <c r="L392" s="320">
        <v>104.9</v>
      </c>
      <c r="M392" s="320">
        <v>106.57553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128.55000000000001</v>
      </c>
      <c r="D393" s="321">
        <v>128.88333333333333</v>
      </c>
      <c r="E393" s="321">
        <v>127.51666666666665</v>
      </c>
      <c r="F393" s="321">
        <v>126.48333333333332</v>
      </c>
      <c r="G393" s="321">
        <v>125.11666666666665</v>
      </c>
      <c r="H393" s="321">
        <v>129.91666666666666</v>
      </c>
      <c r="I393" s="321">
        <v>131.28333333333333</v>
      </c>
      <c r="J393" s="321">
        <v>132.31666666666666</v>
      </c>
      <c r="K393" s="320">
        <v>130.25</v>
      </c>
      <c r="L393" s="320">
        <v>127.85</v>
      </c>
      <c r="M393" s="320">
        <v>23.31438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156.85</v>
      </c>
      <c r="D394" s="321">
        <v>158.35</v>
      </c>
      <c r="E394" s="321">
        <v>154.69999999999999</v>
      </c>
      <c r="F394" s="321">
        <v>152.54999999999998</v>
      </c>
      <c r="G394" s="321">
        <v>148.89999999999998</v>
      </c>
      <c r="H394" s="321">
        <v>160.5</v>
      </c>
      <c r="I394" s="321">
        <v>164.15000000000003</v>
      </c>
      <c r="J394" s="321">
        <v>166.3</v>
      </c>
      <c r="K394" s="320">
        <v>162</v>
      </c>
      <c r="L394" s="320">
        <v>156.19999999999999</v>
      </c>
      <c r="M394" s="320">
        <v>62.714919999999999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1111.45</v>
      </c>
      <c r="D395" s="321">
        <v>1112.9833333333333</v>
      </c>
      <c r="E395" s="321">
        <v>1098.4666666666667</v>
      </c>
      <c r="F395" s="321">
        <v>1085.4833333333333</v>
      </c>
      <c r="G395" s="321">
        <v>1070.9666666666667</v>
      </c>
      <c r="H395" s="321">
        <v>1125.9666666666667</v>
      </c>
      <c r="I395" s="321">
        <v>1140.4833333333336</v>
      </c>
      <c r="J395" s="321">
        <v>1153.4666666666667</v>
      </c>
      <c r="K395" s="320">
        <v>1127.5</v>
      </c>
      <c r="L395" s="320">
        <v>1100</v>
      </c>
      <c r="M395" s="320">
        <v>1.2142599999999999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2718.45</v>
      </c>
      <c r="D396" s="321">
        <v>2700.5166666666664</v>
      </c>
      <c r="E396" s="321">
        <v>2667.0333333333328</v>
      </c>
      <c r="F396" s="321">
        <v>2615.6166666666663</v>
      </c>
      <c r="G396" s="321">
        <v>2582.1333333333328</v>
      </c>
      <c r="H396" s="321">
        <v>2751.9333333333329</v>
      </c>
      <c r="I396" s="321">
        <v>2785.4166666666665</v>
      </c>
      <c r="J396" s="321">
        <v>2836.833333333333</v>
      </c>
      <c r="K396" s="320">
        <v>2734</v>
      </c>
      <c r="L396" s="320">
        <v>2649.1</v>
      </c>
      <c r="M396" s="320">
        <v>115.70835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617.29999999999995</v>
      </c>
      <c r="D397" s="321">
        <v>625.93333333333328</v>
      </c>
      <c r="E397" s="321">
        <v>601.86666666666656</v>
      </c>
      <c r="F397" s="321">
        <v>586.43333333333328</v>
      </c>
      <c r="G397" s="321">
        <v>562.36666666666656</v>
      </c>
      <c r="H397" s="321">
        <v>641.36666666666656</v>
      </c>
      <c r="I397" s="321">
        <v>665.43333333333339</v>
      </c>
      <c r="J397" s="321">
        <v>680.86666666666656</v>
      </c>
      <c r="K397" s="320">
        <v>650</v>
      </c>
      <c r="L397" s="320">
        <v>610.5</v>
      </c>
      <c r="M397" s="320">
        <v>2.5888200000000001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270</v>
      </c>
      <c r="D398" s="321">
        <v>271.15000000000003</v>
      </c>
      <c r="E398" s="321">
        <v>265.90000000000009</v>
      </c>
      <c r="F398" s="321">
        <v>261.80000000000007</v>
      </c>
      <c r="G398" s="321">
        <v>256.55000000000013</v>
      </c>
      <c r="H398" s="321">
        <v>275.25000000000006</v>
      </c>
      <c r="I398" s="321">
        <v>280.49999999999994</v>
      </c>
      <c r="J398" s="321">
        <v>284.60000000000002</v>
      </c>
      <c r="K398" s="320">
        <v>276.39999999999998</v>
      </c>
      <c r="L398" s="320">
        <v>267.05</v>
      </c>
      <c r="M398" s="320">
        <v>1.6241300000000001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944.9</v>
      </c>
      <c r="D399" s="321">
        <v>951.2833333333333</v>
      </c>
      <c r="E399" s="321">
        <v>933.61666666666656</v>
      </c>
      <c r="F399" s="321">
        <v>922.33333333333326</v>
      </c>
      <c r="G399" s="321">
        <v>904.66666666666652</v>
      </c>
      <c r="H399" s="321">
        <v>962.56666666666661</v>
      </c>
      <c r="I399" s="321">
        <v>980.23333333333335</v>
      </c>
      <c r="J399" s="321">
        <v>991.51666666666665</v>
      </c>
      <c r="K399" s="320">
        <v>968.95</v>
      </c>
      <c r="L399" s="320">
        <v>940</v>
      </c>
      <c r="M399" s="320">
        <v>0.39419999999999999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1548.35</v>
      </c>
      <c r="D400" s="321">
        <v>1548.7166666666665</v>
      </c>
      <c r="E400" s="321">
        <v>1523.4333333333329</v>
      </c>
      <c r="F400" s="321">
        <v>1498.5166666666664</v>
      </c>
      <c r="G400" s="321">
        <v>1473.2333333333329</v>
      </c>
      <c r="H400" s="321">
        <v>1573.633333333333</v>
      </c>
      <c r="I400" s="321">
        <v>1598.9166666666663</v>
      </c>
      <c r="J400" s="321">
        <v>1623.833333333333</v>
      </c>
      <c r="K400" s="320">
        <v>1574</v>
      </c>
      <c r="L400" s="320">
        <v>1523.8</v>
      </c>
      <c r="M400" s="320">
        <v>1.44374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35.4</v>
      </c>
      <c r="D401" s="321">
        <v>35.216666666666669</v>
      </c>
      <c r="E401" s="321">
        <v>34.683333333333337</v>
      </c>
      <c r="F401" s="321">
        <v>33.966666666666669</v>
      </c>
      <c r="G401" s="321">
        <v>33.433333333333337</v>
      </c>
      <c r="H401" s="321">
        <v>35.933333333333337</v>
      </c>
      <c r="I401" s="321">
        <v>36.466666666666669</v>
      </c>
      <c r="J401" s="321">
        <v>37.183333333333337</v>
      </c>
      <c r="K401" s="320">
        <v>35.75</v>
      </c>
      <c r="L401" s="320">
        <v>34.5</v>
      </c>
      <c r="M401" s="320">
        <v>46.191429999999997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101.9</v>
      </c>
      <c r="D402" s="321">
        <v>102.78333333333335</v>
      </c>
      <c r="E402" s="321">
        <v>100.76666666666669</v>
      </c>
      <c r="F402" s="321">
        <v>99.633333333333354</v>
      </c>
      <c r="G402" s="321">
        <v>97.616666666666703</v>
      </c>
      <c r="H402" s="321">
        <v>103.91666666666669</v>
      </c>
      <c r="I402" s="321">
        <v>105.93333333333334</v>
      </c>
      <c r="J402" s="321">
        <v>107.06666666666668</v>
      </c>
      <c r="K402" s="320">
        <v>104.8</v>
      </c>
      <c r="L402" s="320">
        <v>101.65</v>
      </c>
      <c r="M402" s="320">
        <v>268.25161000000003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7020.9</v>
      </c>
      <c r="D403" s="321">
        <v>7027.2333333333336</v>
      </c>
      <c r="E403" s="321">
        <v>6994.666666666667</v>
      </c>
      <c r="F403" s="321">
        <v>6968.4333333333334</v>
      </c>
      <c r="G403" s="321">
        <v>6935.8666666666668</v>
      </c>
      <c r="H403" s="321">
        <v>7053.4666666666672</v>
      </c>
      <c r="I403" s="321">
        <v>7086.0333333333328</v>
      </c>
      <c r="J403" s="321">
        <v>7112.2666666666673</v>
      </c>
      <c r="K403" s="320">
        <v>7059.8</v>
      </c>
      <c r="L403" s="320">
        <v>7001</v>
      </c>
      <c r="M403" s="320">
        <v>0.16672999999999999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794.55</v>
      </c>
      <c r="D404" s="321">
        <v>794.93333333333339</v>
      </c>
      <c r="E404" s="321">
        <v>786.86666666666679</v>
      </c>
      <c r="F404" s="321">
        <v>779.18333333333339</v>
      </c>
      <c r="G404" s="321">
        <v>771.11666666666679</v>
      </c>
      <c r="H404" s="321">
        <v>802.61666666666679</v>
      </c>
      <c r="I404" s="321">
        <v>810.68333333333339</v>
      </c>
      <c r="J404" s="321">
        <v>818.36666666666679</v>
      </c>
      <c r="K404" s="320">
        <v>803</v>
      </c>
      <c r="L404" s="320">
        <v>787.25</v>
      </c>
      <c r="M404" s="320">
        <v>13.19697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1128.3499999999999</v>
      </c>
      <c r="D405" s="321">
        <v>1127.25</v>
      </c>
      <c r="E405" s="321">
        <v>1118.8</v>
      </c>
      <c r="F405" s="321">
        <v>1109.25</v>
      </c>
      <c r="G405" s="321">
        <v>1100.8</v>
      </c>
      <c r="H405" s="321">
        <v>1136.8</v>
      </c>
      <c r="I405" s="321">
        <v>1145.2499999999998</v>
      </c>
      <c r="J405" s="321">
        <v>1154.8</v>
      </c>
      <c r="K405" s="320">
        <v>1135.7</v>
      </c>
      <c r="L405" s="320">
        <v>1117.7</v>
      </c>
      <c r="M405" s="320">
        <v>6.4563800000000002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509.3</v>
      </c>
      <c r="D406" s="321">
        <v>510</v>
      </c>
      <c r="E406" s="321">
        <v>506.29999999999995</v>
      </c>
      <c r="F406" s="321">
        <v>503.29999999999995</v>
      </c>
      <c r="G406" s="321">
        <v>499.59999999999991</v>
      </c>
      <c r="H406" s="321">
        <v>513</v>
      </c>
      <c r="I406" s="321">
        <v>516.70000000000005</v>
      </c>
      <c r="J406" s="321">
        <v>519.70000000000005</v>
      </c>
      <c r="K406" s="320">
        <v>513.70000000000005</v>
      </c>
      <c r="L406" s="320">
        <v>507</v>
      </c>
      <c r="M406" s="320">
        <v>118.81305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2044.95</v>
      </c>
      <c r="D407" s="321">
        <v>2039.2</v>
      </c>
      <c r="E407" s="321">
        <v>2021.4</v>
      </c>
      <c r="F407" s="321">
        <v>1997.8500000000001</v>
      </c>
      <c r="G407" s="321">
        <v>1980.0500000000002</v>
      </c>
      <c r="H407" s="321">
        <v>2062.75</v>
      </c>
      <c r="I407" s="321">
        <v>2080.5499999999997</v>
      </c>
      <c r="J407" s="321">
        <v>2104.1</v>
      </c>
      <c r="K407" s="320">
        <v>2057</v>
      </c>
      <c r="L407" s="320">
        <v>2015.65</v>
      </c>
      <c r="M407" s="320">
        <v>1.05525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126.75</v>
      </c>
      <c r="D408" s="321">
        <v>126.7</v>
      </c>
      <c r="E408" s="321">
        <v>124.4</v>
      </c>
      <c r="F408" s="321">
        <v>122.05</v>
      </c>
      <c r="G408" s="321">
        <v>119.75</v>
      </c>
      <c r="H408" s="321">
        <v>129.05000000000001</v>
      </c>
      <c r="I408" s="321">
        <v>131.35</v>
      </c>
      <c r="J408" s="321">
        <v>133.70000000000002</v>
      </c>
      <c r="K408" s="320">
        <v>129</v>
      </c>
      <c r="L408" s="320">
        <v>124.35</v>
      </c>
      <c r="M408" s="320">
        <v>5.0481199999999999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129.9</v>
      </c>
      <c r="D409" s="321">
        <v>130.5</v>
      </c>
      <c r="E409" s="321">
        <v>128.1</v>
      </c>
      <c r="F409" s="321">
        <v>126.29999999999998</v>
      </c>
      <c r="G409" s="321">
        <v>123.89999999999998</v>
      </c>
      <c r="H409" s="321">
        <v>132.30000000000001</v>
      </c>
      <c r="I409" s="321">
        <v>134.69999999999999</v>
      </c>
      <c r="J409" s="321">
        <v>136.50000000000003</v>
      </c>
      <c r="K409" s="320">
        <v>132.9</v>
      </c>
      <c r="L409" s="320">
        <v>128.69999999999999</v>
      </c>
      <c r="M409" s="320">
        <v>14.570220000000001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134.80000000000001</v>
      </c>
      <c r="D410" s="321">
        <v>135.56666666666669</v>
      </c>
      <c r="E410" s="321">
        <v>133.23333333333338</v>
      </c>
      <c r="F410" s="321">
        <v>131.66666666666669</v>
      </c>
      <c r="G410" s="321">
        <v>129.33333333333337</v>
      </c>
      <c r="H410" s="321">
        <v>137.13333333333338</v>
      </c>
      <c r="I410" s="321">
        <v>139.4666666666667</v>
      </c>
      <c r="J410" s="321">
        <v>141.03333333333339</v>
      </c>
      <c r="K410" s="320">
        <v>137.9</v>
      </c>
      <c r="L410" s="320">
        <v>134</v>
      </c>
      <c r="M410" s="320">
        <v>7.7268999999999997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3770</v>
      </c>
      <c r="D411" s="321">
        <v>3796.6833333333329</v>
      </c>
      <c r="E411" s="321">
        <v>3733.4166666666661</v>
      </c>
      <c r="F411" s="321">
        <v>3696.833333333333</v>
      </c>
      <c r="G411" s="321">
        <v>3633.5666666666662</v>
      </c>
      <c r="H411" s="321">
        <v>3833.266666666666</v>
      </c>
      <c r="I411" s="321">
        <v>3896.5333333333333</v>
      </c>
      <c r="J411" s="321">
        <v>3933.1166666666659</v>
      </c>
      <c r="K411" s="320">
        <v>3859.95</v>
      </c>
      <c r="L411" s="320">
        <v>3760.1</v>
      </c>
      <c r="M411" s="320">
        <v>0.19777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664.65</v>
      </c>
      <c r="D412" s="321">
        <v>670.5</v>
      </c>
      <c r="E412" s="321">
        <v>646.35</v>
      </c>
      <c r="F412" s="321">
        <v>628.05000000000007</v>
      </c>
      <c r="G412" s="321">
        <v>603.90000000000009</v>
      </c>
      <c r="H412" s="321">
        <v>688.8</v>
      </c>
      <c r="I412" s="321">
        <v>712.95</v>
      </c>
      <c r="J412" s="321">
        <v>731.24999999999989</v>
      </c>
      <c r="K412" s="320">
        <v>694.65</v>
      </c>
      <c r="L412" s="320">
        <v>652.20000000000005</v>
      </c>
      <c r="M412" s="320">
        <v>1.9552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461.45</v>
      </c>
      <c r="D413" s="321">
        <v>467.73333333333335</v>
      </c>
      <c r="E413" s="321">
        <v>450.7166666666667</v>
      </c>
      <c r="F413" s="321">
        <v>439.98333333333335</v>
      </c>
      <c r="G413" s="321">
        <v>422.9666666666667</v>
      </c>
      <c r="H413" s="321">
        <v>478.4666666666667</v>
      </c>
      <c r="I413" s="321">
        <v>495.48333333333335</v>
      </c>
      <c r="J413" s="321">
        <v>506.2166666666667</v>
      </c>
      <c r="K413" s="320">
        <v>484.75</v>
      </c>
      <c r="L413" s="320">
        <v>457</v>
      </c>
      <c r="M413" s="320">
        <v>1.9500999999999999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25713.85</v>
      </c>
      <c r="D414" s="321">
        <v>25456.3</v>
      </c>
      <c r="E414" s="321">
        <v>25137.599999999999</v>
      </c>
      <c r="F414" s="321">
        <v>24561.35</v>
      </c>
      <c r="G414" s="321">
        <v>24242.649999999998</v>
      </c>
      <c r="H414" s="321">
        <v>26032.55</v>
      </c>
      <c r="I414" s="321">
        <v>26351.250000000004</v>
      </c>
      <c r="J414" s="321">
        <v>26927.5</v>
      </c>
      <c r="K414" s="320">
        <v>25775</v>
      </c>
      <c r="L414" s="320">
        <v>24880.05</v>
      </c>
      <c r="M414" s="320">
        <v>0.46139999999999998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1595.05</v>
      </c>
      <c r="D415" s="321">
        <v>1619.3499999999997</v>
      </c>
      <c r="E415" s="321">
        <v>1558.7999999999993</v>
      </c>
      <c r="F415" s="321">
        <v>1522.5499999999995</v>
      </c>
      <c r="G415" s="321">
        <v>1461.9999999999991</v>
      </c>
      <c r="H415" s="321">
        <v>1655.5999999999995</v>
      </c>
      <c r="I415" s="321">
        <v>1716.15</v>
      </c>
      <c r="J415" s="321">
        <v>1752.3999999999996</v>
      </c>
      <c r="K415" s="320">
        <v>1679.9</v>
      </c>
      <c r="L415" s="320">
        <v>1583.1</v>
      </c>
      <c r="M415" s="320">
        <v>0.20724000000000001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2383.8000000000002</v>
      </c>
      <c r="D416" s="321">
        <v>2377.9500000000003</v>
      </c>
      <c r="E416" s="321">
        <v>2355.8500000000004</v>
      </c>
      <c r="F416" s="321">
        <v>2327.9</v>
      </c>
      <c r="G416" s="321">
        <v>2305.8000000000002</v>
      </c>
      <c r="H416" s="321">
        <v>2405.9000000000005</v>
      </c>
      <c r="I416" s="321">
        <v>2428</v>
      </c>
      <c r="J416" s="321">
        <v>2455.9500000000007</v>
      </c>
      <c r="K416" s="320">
        <v>2400.0500000000002</v>
      </c>
      <c r="L416" s="320">
        <v>2350</v>
      </c>
      <c r="M416" s="320">
        <v>1.8521700000000001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501.35</v>
      </c>
      <c r="D417" s="321">
        <v>501.5333333333333</v>
      </c>
      <c r="E417" s="321">
        <v>496.46666666666658</v>
      </c>
      <c r="F417" s="321">
        <v>491.58333333333326</v>
      </c>
      <c r="G417" s="321">
        <v>486.51666666666654</v>
      </c>
      <c r="H417" s="321">
        <v>506.41666666666663</v>
      </c>
      <c r="I417" s="321">
        <v>511.48333333333335</v>
      </c>
      <c r="J417" s="321">
        <v>516.36666666666667</v>
      </c>
      <c r="K417" s="320">
        <v>506.6</v>
      </c>
      <c r="L417" s="320">
        <v>496.65</v>
      </c>
      <c r="M417" s="320">
        <v>1.9575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29.4</v>
      </c>
      <c r="D418" s="321">
        <v>29.5</v>
      </c>
      <c r="E418" s="321">
        <v>29.1</v>
      </c>
      <c r="F418" s="321">
        <v>28.8</v>
      </c>
      <c r="G418" s="321">
        <v>28.400000000000002</v>
      </c>
      <c r="H418" s="321">
        <v>29.8</v>
      </c>
      <c r="I418" s="321">
        <v>30.2</v>
      </c>
      <c r="J418" s="321">
        <v>30.5</v>
      </c>
      <c r="K418" s="320">
        <v>29.9</v>
      </c>
      <c r="L418" s="320">
        <v>29.2</v>
      </c>
      <c r="M418" s="320">
        <v>46.153500000000001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3341.8</v>
      </c>
      <c r="D419" s="321">
        <v>3356.2333333333336</v>
      </c>
      <c r="E419" s="321">
        <v>3318.5666666666671</v>
      </c>
      <c r="F419" s="321">
        <v>3295.3333333333335</v>
      </c>
      <c r="G419" s="321">
        <v>3257.666666666667</v>
      </c>
      <c r="H419" s="321">
        <v>3379.4666666666672</v>
      </c>
      <c r="I419" s="321">
        <v>3417.1333333333332</v>
      </c>
      <c r="J419" s="321">
        <v>3440.3666666666672</v>
      </c>
      <c r="K419" s="320">
        <v>3393.9</v>
      </c>
      <c r="L419" s="320">
        <v>3333</v>
      </c>
      <c r="M419" s="320">
        <v>0.59797999999999996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682.1</v>
      </c>
      <c r="D420" s="321">
        <v>686.0333333333333</v>
      </c>
      <c r="E420" s="321">
        <v>671.21666666666658</v>
      </c>
      <c r="F420" s="321">
        <v>660.33333333333326</v>
      </c>
      <c r="G420" s="321">
        <v>645.51666666666654</v>
      </c>
      <c r="H420" s="321">
        <v>696.91666666666663</v>
      </c>
      <c r="I420" s="321">
        <v>711.73333333333323</v>
      </c>
      <c r="J420" s="321">
        <v>722.61666666666667</v>
      </c>
      <c r="K420" s="320">
        <v>700.85</v>
      </c>
      <c r="L420" s="320">
        <v>675.15</v>
      </c>
      <c r="M420" s="320">
        <v>2.19048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709.15</v>
      </c>
      <c r="D421" s="321">
        <v>716.7166666666667</v>
      </c>
      <c r="E421" s="321">
        <v>695.43333333333339</v>
      </c>
      <c r="F421" s="321">
        <v>681.7166666666667</v>
      </c>
      <c r="G421" s="321">
        <v>660.43333333333339</v>
      </c>
      <c r="H421" s="321">
        <v>730.43333333333339</v>
      </c>
      <c r="I421" s="321">
        <v>751.7166666666667</v>
      </c>
      <c r="J421" s="321">
        <v>765.43333333333339</v>
      </c>
      <c r="K421" s="320">
        <v>738</v>
      </c>
      <c r="L421" s="320">
        <v>703</v>
      </c>
      <c r="M421" s="320">
        <v>1.1321600000000001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2963.3</v>
      </c>
      <c r="D422" s="321">
        <v>2970.0499999999997</v>
      </c>
      <c r="E422" s="321">
        <v>2932.3499999999995</v>
      </c>
      <c r="F422" s="321">
        <v>2901.3999999999996</v>
      </c>
      <c r="G422" s="321">
        <v>2863.6999999999994</v>
      </c>
      <c r="H422" s="321">
        <v>3000.9999999999995</v>
      </c>
      <c r="I422" s="321">
        <v>3038.6999999999994</v>
      </c>
      <c r="J422" s="321">
        <v>3069.6499999999996</v>
      </c>
      <c r="K422" s="320">
        <v>3007.75</v>
      </c>
      <c r="L422" s="320">
        <v>2939.1</v>
      </c>
      <c r="M422" s="320">
        <v>0.14127000000000001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661.55</v>
      </c>
      <c r="D423" s="321">
        <v>654.58333333333337</v>
      </c>
      <c r="E423" s="321">
        <v>645.16666666666674</v>
      </c>
      <c r="F423" s="321">
        <v>628.78333333333342</v>
      </c>
      <c r="G423" s="321">
        <v>619.36666666666679</v>
      </c>
      <c r="H423" s="321">
        <v>670.9666666666667</v>
      </c>
      <c r="I423" s="321">
        <v>680.38333333333344</v>
      </c>
      <c r="J423" s="321">
        <v>696.76666666666665</v>
      </c>
      <c r="K423" s="320">
        <v>664</v>
      </c>
      <c r="L423" s="320">
        <v>638.20000000000005</v>
      </c>
      <c r="M423" s="320">
        <v>14.98343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798.5</v>
      </c>
      <c r="D424" s="321">
        <v>793.7833333333333</v>
      </c>
      <c r="E424" s="321">
        <v>784.56666666666661</v>
      </c>
      <c r="F424" s="321">
        <v>770.63333333333333</v>
      </c>
      <c r="G424" s="321">
        <v>761.41666666666663</v>
      </c>
      <c r="H424" s="321">
        <v>807.71666666666658</v>
      </c>
      <c r="I424" s="321">
        <v>816.93333333333328</v>
      </c>
      <c r="J424" s="321">
        <v>830.86666666666656</v>
      </c>
      <c r="K424" s="320">
        <v>803</v>
      </c>
      <c r="L424" s="320">
        <v>779.85</v>
      </c>
      <c r="M424" s="320">
        <v>1.81813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427.7</v>
      </c>
      <c r="D425" s="321">
        <v>433.7</v>
      </c>
      <c r="E425" s="321">
        <v>418.5</v>
      </c>
      <c r="F425" s="321">
        <v>409.3</v>
      </c>
      <c r="G425" s="321">
        <v>394.1</v>
      </c>
      <c r="H425" s="321">
        <v>442.9</v>
      </c>
      <c r="I425" s="321">
        <v>458.09999999999991</v>
      </c>
      <c r="J425" s="321">
        <v>467.29999999999995</v>
      </c>
      <c r="K425" s="320">
        <v>448.9</v>
      </c>
      <c r="L425" s="320">
        <v>424.5</v>
      </c>
      <c r="M425" s="320">
        <v>1.4412799999999999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275.14999999999998</v>
      </c>
      <c r="D426" s="321">
        <v>277.05</v>
      </c>
      <c r="E426" s="321">
        <v>271.10000000000002</v>
      </c>
      <c r="F426" s="321">
        <v>267.05</v>
      </c>
      <c r="G426" s="321">
        <v>261.10000000000002</v>
      </c>
      <c r="H426" s="321">
        <v>281.10000000000002</v>
      </c>
      <c r="I426" s="321">
        <v>287.04999999999995</v>
      </c>
      <c r="J426" s="321">
        <v>291.10000000000002</v>
      </c>
      <c r="K426" s="320">
        <v>283</v>
      </c>
      <c r="L426" s="320">
        <v>273</v>
      </c>
      <c r="M426" s="320">
        <v>4.2776300000000003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55.75</v>
      </c>
      <c r="D427" s="321">
        <v>56.133333333333333</v>
      </c>
      <c r="E427" s="321">
        <v>55.266666666666666</v>
      </c>
      <c r="F427" s="321">
        <v>54.783333333333331</v>
      </c>
      <c r="G427" s="321">
        <v>53.916666666666664</v>
      </c>
      <c r="H427" s="321">
        <v>56.616666666666667</v>
      </c>
      <c r="I427" s="321">
        <v>57.483333333333327</v>
      </c>
      <c r="J427" s="321">
        <v>57.966666666666669</v>
      </c>
      <c r="K427" s="320">
        <v>57</v>
      </c>
      <c r="L427" s="320">
        <v>55.65</v>
      </c>
      <c r="M427" s="320">
        <v>15.01266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2542.65</v>
      </c>
      <c r="D428" s="321">
        <v>2553.9833333333336</v>
      </c>
      <c r="E428" s="321">
        <v>2490.3166666666671</v>
      </c>
      <c r="F428" s="321">
        <v>2437.9833333333336</v>
      </c>
      <c r="G428" s="321">
        <v>2374.3166666666671</v>
      </c>
      <c r="H428" s="321">
        <v>2606.3166666666671</v>
      </c>
      <c r="I428" s="321">
        <v>2669.9833333333331</v>
      </c>
      <c r="J428" s="321">
        <v>2722.3166666666671</v>
      </c>
      <c r="K428" s="320">
        <v>2617.65</v>
      </c>
      <c r="L428" s="320">
        <v>2501.65</v>
      </c>
      <c r="M428" s="320">
        <v>9.2920200000000008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1114.25</v>
      </c>
      <c r="D429" s="321">
        <v>1113.3500000000001</v>
      </c>
      <c r="E429" s="321">
        <v>1092.9500000000003</v>
      </c>
      <c r="F429" s="321">
        <v>1071.6500000000001</v>
      </c>
      <c r="G429" s="321">
        <v>1051.2500000000002</v>
      </c>
      <c r="H429" s="321">
        <v>1134.6500000000003</v>
      </c>
      <c r="I429" s="321">
        <v>1155.0500000000004</v>
      </c>
      <c r="J429" s="321">
        <v>1176.3500000000004</v>
      </c>
      <c r="K429" s="320">
        <v>1133.75</v>
      </c>
      <c r="L429" s="320">
        <v>1092.05</v>
      </c>
      <c r="M429" s="320">
        <v>6.3907699999999998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337.55</v>
      </c>
      <c r="D430" s="321">
        <v>338.15000000000003</v>
      </c>
      <c r="E430" s="321">
        <v>332.45000000000005</v>
      </c>
      <c r="F430" s="321">
        <v>327.35000000000002</v>
      </c>
      <c r="G430" s="321">
        <v>321.65000000000003</v>
      </c>
      <c r="H430" s="321">
        <v>343.25000000000006</v>
      </c>
      <c r="I430" s="321">
        <v>348.95</v>
      </c>
      <c r="J430" s="321">
        <v>354.05000000000007</v>
      </c>
      <c r="K430" s="320">
        <v>343.85</v>
      </c>
      <c r="L430" s="320">
        <v>333.05</v>
      </c>
      <c r="M430" s="320">
        <v>6.2493400000000001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92.75</v>
      </c>
      <c r="D431" s="321">
        <v>93.45</v>
      </c>
      <c r="E431" s="321">
        <v>91.600000000000009</v>
      </c>
      <c r="F431" s="321">
        <v>90.45</v>
      </c>
      <c r="G431" s="321">
        <v>88.600000000000009</v>
      </c>
      <c r="H431" s="321">
        <v>94.600000000000009</v>
      </c>
      <c r="I431" s="321">
        <v>96.45</v>
      </c>
      <c r="J431" s="321">
        <v>97.600000000000009</v>
      </c>
      <c r="K431" s="320">
        <v>95.3</v>
      </c>
      <c r="L431" s="320">
        <v>92.3</v>
      </c>
      <c r="M431" s="320">
        <v>1.54115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203.1</v>
      </c>
      <c r="D432" s="321">
        <v>204.69999999999996</v>
      </c>
      <c r="E432" s="321">
        <v>199.69999999999993</v>
      </c>
      <c r="F432" s="321">
        <v>196.29999999999998</v>
      </c>
      <c r="G432" s="321">
        <v>191.29999999999995</v>
      </c>
      <c r="H432" s="321">
        <v>208.09999999999991</v>
      </c>
      <c r="I432" s="321">
        <v>213.09999999999997</v>
      </c>
      <c r="J432" s="321">
        <v>216.49999999999989</v>
      </c>
      <c r="K432" s="320">
        <v>209.7</v>
      </c>
      <c r="L432" s="320">
        <v>201.3</v>
      </c>
      <c r="M432" s="320">
        <v>8.0983900000000002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530.70000000000005</v>
      </c>
      <c r="D433" s="321">
        <v>532.38333333333333</v>
      </c>
      <c r="E433" s="321">
        <v>525.41666666666663</v>
      </c>
      <c r="F433" s="321">
        <v>520.13333333333333</v>
      </c>
      <c r="G433" s="321">
        <v>513.16666666666663</v>
      </c>
      <c r="H433" s="321">
        <v>537.66666666666663</v>
      </c>
      <c r="I433" s="321">
        <v>544.63333333333333</v>
      </c>
      <c r="J433" s="321">
        <v>549.91666666666663</v>
      </c>
      <c r="K433" s="320">
        <v>539.35</v>
      </c>
      <c r="L433" s="320">
        <v>527.1</v>
      </c>
      <c r="M433" s="320">
        <v>0.88314000000000004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420.1</v>
      </c>
      <c r="D434" s="321">
        <v>419.2166666666667</v>
      </c>
      <c r="E434" s="321">
        <v>413.43333333333339</v>
      </c>
      <c r="F434" s="321">
        <v>406.76666666666671</v>
      </c>
      <c r="G434" s="321">
        <v>400.98333333333341</v>
      </c>
      <c r="H434" s="321">
        <v>425.88333333333338</v>
      </c>
      <c r="I434" s="321">
        <v>431.66666666666669</v>
      </c>
      <c r="J434" s="321">
        <v>438.33333333333337</v>
      </c>
      <c r="K434" s="320">
        <v>425</v>
      </c>
      <c r="L434" s="320">
        <v>412.55</v>
      </c>
      <c r="M434" s="320">
        <v>2.1360999999999999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2025.6</v>
      </c>
      <c r="D435" s="321">
        <v>2036.3333333333333</v>
      </c>
      <c r="E435" s="321">
        <v>2005.3166666666666</v>
      </c>
      <c r="F435" s="321">
        <v>1985.0333333333333</v>
      </c>
      <c r="G435" s="321">
        <v>1954.0166666666667</v>
      </c>
      <c r="H435" s="321">
        <v>2056.6166666666668</v>
      </c>
      <c r="I435" s="321">
        <v>2087.6333333333332</v>
      </c>
      <c r="J435" s="321">
        <v>2107.9166666666665</v>
      </c>
      <c r="K435" s="320">
        <v>2067.35</v>
      </c>
      <c r="L435" s="320">
        <v>2016.05</v>
      </c>
      <c r="M435" s="320">
        <v>0.11959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852</v>
      </c>
      <c r="D436" s="321">
        <v>848.75</v>
      </c>
      <c r="E436" s="321">
        <v>834.35</v>
      </c>
      <c r="F436" s="321">
        <v>816.7</v>
      </c>
      <c r="G436" s="321">
        <v>802.30000000000007</v>
      </c>
      <c r="H436" s="321">
        <v>866.4</v>
      </c>
      <c r="I436" s="321">
        <v>880.80000000000007</v>
      </c>
      <c r="J436" s="321">
        <v>898.44999999999993</v>
      </c>
      <c r="K436" s="320">
        <v>863.15</v>
      </c>
      <c r="L436" s="320">
        <v>831.1</v>
      </c>
      <c r="M436" s="320">
        <v>0.83411999999999997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923.5</v>
      </c>
      <c r="D437" s="321">
        <v>923.51666666666677</v>
      </c>
      <c r="E437" s="321">
        <v>916.03333333333353</v>
      </c>
      <c r="F437" s="321">
        <v>908.56666666666672</v>
      </c>
      <c r="G437" s="321">
        <v>901.08333333333348</v>
      </c>
      <c r="H437" s="321">
        <v>930.98333333333358</v>
      </c>
      <c r="I437" s="321">
        <v>938.46666666666692</v>
      </c>
      <c r="J437" s="321">
        <v>945.93333333333362</v>
      </c>
      <c r="K437" s="320">
        <v>931</v>
      </c>
      <c r="L437" s="320">
        <v>916.05</v>
      </c>
      <c r="M437" s="320">
        <v>14.55897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490.95</v>
      </c>
      <c r="D438" s="321">
        <v>490.51666666666671</v>
      </c>
      <c r="E438" s="321">
        <v>476.53333333333342</v>
      </c>
      <c r="F438" s="321">
        <v>462.11666666666673</v>
      </c>
      <c r="G438" s="321">
        <v>448.13333333333344</v>
      </c>
      <c r="H438" s="321">
        <v>504.93333333333339</v>
      </c>
      <c r="I438" s="321">
        <v>518.91666666666663</v>
      </c>
      <c r="J438" s="321">
        <v>533.33333333333337</v>
      </c>
      <c r="K438" s="320">
        <v>504.5</v>
      </c>
      <c r="L438" s="320">
        <v>476.1</v>
      </c>
      <c r="M438" s="320">
        <v>11.48645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497.45</v>
      </c>
      <c r="D439" s="321">
        <v>499.45</v>
      </c>
      <c r="E439" s="321">
        <v>491.59999999999997</v>
      </c>
      <c r="F439" s="321">
        <v>485.75</v>
      </c>
      <c r="G439" s="321">
        <v>477.9</v>
      </c>
      <c r="H439" s="321">
        <v>505.29999999999995</v>
      </c>
      <c r="I439" s="321">
        <v>513.15</v>
      </c>
      <c r="J439" s="321">
        <v>519</v>
      </c>
      <c r="K439" s="320">
        <v>507.3</v>
      </c>
      <c r="L439" s="320">
        <v>493.6</v>
      </c>
      <c r="M439" s="320">
        <v>7.9330499999999997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380.2</v>
      </c>
      <c r="D441" s="321">
        <v>379.63333333333338</v>
      </c>
      <c r="E441" s="321">
        <v>374.26666666666677</v>
      </c>
      <c r="F441" s="321">
        <v>368.33333333333337</v>
      </c>
      <c r="G441" s="321">
        <v>362.96666666666675</v>
      </c>
      <c r="H441" s="321">
        <v>385.56666666666678</v>
      </c>
      <c r="I441" s="321">
        <v>390.93333333333345</v>
      </c>
      <c r="J441" s="321">
        <v>396.86666666666679</v>
      </c>
      <c r="K441" s="320">
        <v>385</v>
      </c>
      <c r="L441" s="320">
        <v>373.7</v>
      </c>
      <c r="M441" s="320">
        <v>1.34795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1996.85</v>
      </c>
      <c r="D442" s="321">
        <v>2000.6166666666668</v>
      </c>
      <c r="E442" s="321">
        <v>1981.2333333333336</v>
      </c>
      <c r="F442" s="321">
        <v>1965.6166666666668</v>
      </c>
      <c r="G442" s="321">
        <v>1946.2333333333336</v>
      </c>
      <c r="H442" s="321">
        <v>2016.2333333333336</v>
      </c>
      <c r="I442" s="321">
        <v>2035.6166666666668</v>
      </c>
      <c r="J442" s="321">
        <v>2051.2333333333336</v>
      </c>
      <c r="K442" s="320">
        <v>2020</v>
      </c>
      <c r="L442" s="320">
        <v>1985</v>
      </c>
      <c r="M442" s="320">
        <v>0.17846000000000001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576.5</v>
      </c>
      <c r="D443" s="321">
        <v>572.18333333333328</v>
      </c>
      <c r="E443" s="321">
        <v>562.36666666666656</v>
      </c>
      <c r="F443" s="321">
        <v>548.23333333333323</v>
      </c>
      <c r="G443" s="321">
        <v>538.41666666666652</v>
      </c>
      <c r="H443" s="321">
        <v>586.31666666666661</v>
      </c>
      <c r="I443" s="321">
        <v>596.13333333333344</v>
      </c>
      <c r="J443" s="321">
        <v>610.26666666666665</v>
      </c>
      <c r="K443" s="320">
        <v>582</v>
      </c>
      <c r="L443" s="320">
        <v>558.04999999999995</v>
      </c>
      <c r="M443" s="320">
        <v>2.0580099999999999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10.75</v>
      </c>
      <c r="D444" s="321">
        <v>10.800000000000002</v>
      </c>
      <c r="E444" s="321">
        <v>10.500000000000005</v>
      </c>
      <c r="F444" s="321">
        <v>10.250000000000004</v>
      </c>
      <c r="G444" s="321">
        <v>9.9500000000000064</v>
      </c>
      <c r="H444" s="321">
        <v>11.050000000000004</v>
      </c>
      <c r="I444" s="321">
        <v>11.350000000000001</v>
      </c>
      <c r="J444" s="321">
        <v>11.600000000000003</v>
      </c>
      <c r="K444" s="320">
        <v>11.1</v>
      </c>
      <c r="L444" s="320">
        <v>10.55</v>
      </c>
      <c r="M444" s="320">
        <v>263.67255999999998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373.55</v>
      </c>
      <c r="D445" s="321">
        <v>369.16666666666669</v>
      </c>
      <c r="E445" s="321">
        <v>362.13333333333338</v>
      </c>
      <c r="F445" s="321">
        <v>350.7166666666667</v>
      </c>
      <c r="G445" s="321">
        <v>343.68333333333339</v>
      </c>
      <c r="H445" s="321">
        <v>380.58333333333337</v>
      </c>
      <c r="I445" s="321">
        <v>387.61666666666667</v>
      </c>
      <c r="J445" s="321">
        <v>399.03333333333336</v>
      </c>
      <c r="K445" s="320">
        <v>376.2</v>
      </c>
      <c r="L445" s="320">
        <v>357.75</v>
      </c>
      <c r="M445" s="320">
        <v>13.050549999999999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1112</v>
      </c>
      <c r="D446" s="321">
        <v>1119.6666666666667</v>
      </c>
      <c r="E446" s="321">
        <v>1084.3333333333335</v>
      </c>
      <c r="F446" s="321">
        <v>1056.6666666666667</v>
      </c>
      <c r="G446" s="321">
        <v>1021.3333333333335</v>
      </c>
      <c r="H446" s="321">
        <v>1147.3333333333335</v>
      </c>
      <c r="I446" s="321">
        <v>1182.666666666667</v>
      </c>
      <c r="J446" s="321">
        <v>1210.3333333333335</v>
      </c>
      <c r="K446" s="320">
        <v>1155</v>
      </c>
      <c r="L446" s="320">
        <v>1092</v>
      </c>
      <c r="M446" s="320">
        <v>0.70208999999999999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627.45000000000005</v>
      </c>
      <c r="D447" s="321">
        <v>622.7166666666667</v>
      </c>
      <c r="E447" s="321">
        <v>614.68333333333339</v>
      </c>
      <c r="F447" s="321">
        <v>601.91666666666674</v>
      </c>
      <c r="G447" s="321">
        <v>593.88333333333344</v>
      </c>
      <c r="H447" s="321">
        <v>635.48333333333335</v>
      </c>
      <c r="I447" s="321">
        <v>643.51666666666665</v>
      </c>
      <c r="J447" s="321">
        <v>656.2833333333333</v>
      </c>
      <c r="K447" s="320">
        <v>630.75</v>
      </c>
      <c r="L447" s="320">
        <v>609.95000000000005</v>
      </c>
      <c r="M447" s="320">
        <v>1.8811899999999999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1477.35</v>
      </c>
      <c r="D448" s="321">
        <v>1482.4333333333334</v>
      </c>
      <c r="E448" s="321">
        <v>1455.8666666666668</v>
      </c>
      <c r="F448" s="321">
        <v>1434.3833333333334</v>
      </c>
      <c r="G448" s="321">
        <v>1407.8166666666668</v>
      </c>
      <c r="H448" s="321">
        <v>1503.9166666666667</v>
      </c>
      <c r="I448" s="321">
        <v>1530.4833333333333</v>
      </c>
      <c r="J448" s="321">
        <v>1551.9666666666667</v>
      </c>
      <c r="K448" s="320">
        <v>1509</v>
      </c>
      <c r="L448" s="320">
        <v>1460.95</v>
      </c>
      <c r="M448" s="320">
        <v>1.8509100000000001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11367.85</v>
      </c>
      <c r="D449" s="321">
        <v>11429.283333333333</v>
      </c>
      <c r="E449" s="321">
        <v>11238.566666666666</v>
      </c>
      <c r="F449" s="321">
        <v>11109.283333333333</v>
      </c>
      <c r="G449" s="321">
        <v>10918.566666666666</v>
      </c>
      <c r="H449" s="321">
        <v>11558.566666666666</v>
      </c>
      <c r="I449" s="321">
        <v>11749.283333333333</v>
      </c>
      <c r="J449" s="321">
        <v>11878.566666666666</v>
      </c>
      <c r="K449" s="320">
        <v>11620</v>
      </c>
      <c r="L449" s="320">
        <v>11300</v>
      </c>
      <c r="M449" s="320">
        <v>9.1400000000000006E-3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970.35</v>
      </c>
      <c r="D450" s="321">
        <v>972.0333333333333</v>
      </c>
      <c r="E450" s="321">
        <v>958.31666666666661</v>
      </c>
      <c r="F450" s="321">
        <v>946.2833333333333</v>
      </c>
      <c r="G450" s="321">
        <v>932.56666666666661</v>
      </c>
      <c r="H450" s="321">
        <v>984.06666666666661</v>
      </c>
      <c r="I450" s="321">
        <v>997.7833333333333</v>
      </c>
      <c r="J450" s="321">
        <v>1009.8166666666666</v>
      </c>
      <c r="K450" s="320">
        <v>985.75</v>
      </c>
      <c r="L450" s="320">
        <v>960</v>
      </c>
      <c r="M450" s="320">
        <v>7.5826900000000004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220.8</v>
      </c>
      <c r="D451" s="321">
        <v>219.18333333333337</v>
      </c>
      <c r="E451" s="321">
        <v>216.46666666666673</v>
      </c>
      <c r="F451" s="321">
        <v>212.13333333333335</v>
      </c>
      <c r="G451" s="321">
        <v>209.41666666666671</v>
      </c>
      <c r="H451" s="321">
        <v>223.51666666666674</v>
      </c>
      <c r="I451" s="321">
        <v>226.23333333333338</v>
      </c>
      <c r="J451" s="321">
        <v>230.56666666666675</v>
      </c>
      <c r="K451" s="320">
        <v>221.9</v>
      </c>
      <c r="L451" s="320">
        <v>214.85</v>
      </c>
      <c r="M451" s="320">
        <v>20.276240000000001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1312.35</v>
      </c>
      <c r="D452" s="321">
        <v>1299.1333333333332</v>
      </c>
      <c r="E452" s="321">
        <v>1279.1666666666665</v>
      </c>
      <c r="F452" s="321">
        <v>1245.9833333333333</v>
      </c>
      <c r="G452" s="321">
        <v>1226.0166666666667</v>
      </c>
      <c r="H452" s="321">
        <v>1332.3166666666664</v>
      </c>
      <c r="I452" s="321">
        <v>1352.2833333333331</v>
      </c>
      <c r="J452" s="321">
        <v>1385.4666666666662</v>
      </c>
      <c r="K452" s="320">
        <v>1319.1</v>
      </c>
      <c r="L452" s="320">
        <v>1265.95</v>
      </c>
      <c r="M452" s="320">
        <v>7.5498399999999997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810.45</v>
      </c>
      <c r="D453" s="321">
        <v>805.33333333333337</v>
      </c>
      <c r="E453" s="321">
        <v>797.2166666666667</v>
      </c>
      <c r="F453" s="321">
        <v>783.98333333333335</v>
      </c>
      <c r="G453" s="321">
        <v>775.86666666666667</v>
      </c>
      <c r="H453" s="321">
        <v>818.56666666666672</v>
      </c>
      <c r="I453" s="321">
        <v>826.68333333333328</v>
      </c>
      <c r="J453" s="321">
        <v>839.91666666666674</v>
      </c>
      <c r="K453" s="320">
        <v>813.45</v>
      </c>
      <c r="L453" s="320">
        <v>792.1</v>
      </c>
      <c r="M453" s="320">
        <v>15.22453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7807.7</v>
      </c>
      <c r="D454" s="321">
        <v>7838.583333333333</v>
      </c>
      <c r="E454" s="321">
        <v>7702.1666666666661</v>
      </c>
      <c r="F454" s="321">
        <v>7596.6333333333332</v>
      </c>
      <c r="G454" s="321">
        <v>7460.2166666666662</v>
      </c>
      <c r="H454" s="321">
        <v>7944.1166666666659</v>
      </c>
      <c r="I454" s="321">
        <v>8080.5333333333319</v>
      </c>
      <c r="J454" s="321">
        <v>8186.0666666666657</v>
      </c>
      <c r="K454" s="320">
        <v>7975</v>
      </c>
      <c r="L454" s="320">
        <v>7733.05</v>
      </c>
      <c r="M454" s="320">
        <v>6.7689700000000004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440.55</v>
      </c>
      <c r="D455" s="321">
        <v>436.83333333333331</v>
      </c>
      <c r="E455" s="321">
        <v>431.96666666666664</v>
      </c>
      <c r="F455" s="321">
        <v>423.38333333333333</v>
      </c>
      <c r="G455" s="321">
        <v>418.51666666666665</v>
      </c>
      <c r="H455" s="321">
        <v>445.41666666666663</v>
      </c>
      <c r="I455" s="321">
        <v>450.2833333333333</v>
      </c>
      <c r="J455" s="321">
        <v>458.86666666666662</v>
      </c>
      <c r="K455" s="320">
        <v>441.7</v>
      </c>
      <c r="L455" s="320">
        <v>428.25</v>
      </c>
      <c r="M455" s="320">
        <v>196.3929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220.85</v>
      </c>
      <c r="D456" s="321">
        <v>219.81666666666669</v>
      </c>
      <c r="E456" s="321">
        <v>217.23333333333338</v>
      </c>
      <c r="F456" s="321">
        <v>213.61666666666667</v>
      </c>
      <c r="G456" s="321">
        <v>211.03333333333336</v>
      </c>
      <c r="H456" s="321">
        <v>223.43333333333339</v>
      </c>
      <c r="I456" s="321">
        <v>226.01666666666671</v>
      </c>
      <c r="J456" s="321">
        <v>229.63333333333341</v>
      </c>
      <c r="K456" s="320">
        <v>222.4</v>
      </c>
      <c r="L456" s="320">
        <v>216.2</v>
      </c>
      <c r="M456" s="320">
        <v>22.992760000000001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249.65</v>
      </c>
      <c r="D457" s="321">
        <v>250.30000000000004</v>
      </c>
      <c r="E457" s="321">
        <v>245.90000000000009</v>
      </c>
      <c r="F457" s="321">
        <v>242.15000000000006</v>
      </c>
      <c r="G457" s="321">
        <v>237.75000000000011</v>
      </c>
      <c r="H457" s="321">
        <v>254.05000000000007</v>
      </c>
      <c r="I457" s="321">
        <v>258.45</v>
      </c>
      <c r="J457" s="321">
        <v>262.20000000000005</v>
      </c>
      <c r="K457" s="320">
        <v>254.7</v>
      </c>
      <c r="L457" s="320">
        <v>246.55</v>
      </c>
      <c r="M457" s="320">
        <v>415.73597999999998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1314.25</v>
      </c>
      <c r="D458" s="321">
        <v>1317.9166666666667</v>
      </c>
      <c r="E458" s="321">
        <v>1299.3833333333334</v>
      </c>
      <c r="F458" s="321">
        <v>1284.5166666666667</v>
      </c>
      <c r="G458" s="321">
        <v>1265.9833333333333</v>
      </c>
      <c r="H458" s="321">
        <v>1332.7833333333335</v>
      </c>
      <c r="I458" s="321">
        <v>1351.3166666666668</v>
      </c>
      <c r="J458" s="321">
        <v>1366.1833333333336</v>
      </c>
      <c r="K458" s="320">
        <v>1336.45</v>
      </c>
      <c r="L458" s="320">
        <v>1303.05</v>
      </c>
      <c r="M458" s="320">
        <v>54.100209999999997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747.35</v>
      </c>
      <c r="D459" s="321">
        <v>755.26666666666677</v>
      </c>
      <c r="E459" s="321">
        <v>733.08333333333348</v>
      </c>
      <c r="F459" s="321">
        <v>718.81666666666672</v>
      </c>
      <c r="G459" s="321">
        <v>696.63333333333344</v>
      </c>
      <c r="H459" s="321">
        <v>769.53333333333353</v>
      </c>
      <c r="I459" s="321">
        <v>791.7166666666667</v>
      </c>
      <c r="J459" s="321">
        <v>805.98333333333358</v>
      </c>
      <c r="K459" s="320">
        <v>777.45</v>
      </c>
      <c r="L459" s="320">
        <v>741</v>
      </c>
      <c r="M459" s="320">
        <v>4.2642199999999999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1821.25</v>
      </c>
      <c r="D460" s="321">
        <v>1801.7</v>
      </c>
      <c r="E460" s="321">
        <v>1759.45</v>
      </c>
      <c r="F460" s="321">
        <v>1697.65</v>
      </c>
      <c r="G460" s="321">
        <v>1655.4</v>
      </c>
      <c r="H460" s="321">
        <v>1863.5</v>
      </c>
      <c r="I460" s="321">
        <v>1905.75</v>
      </c>
      <c r="J460" s="321">
        <v>1967.55</v>
      </c>
      <c r="K460" s="320">
        <v>1843.95</v>
      </c>
      <c r="L460" s="320">
        <v>1739.9</v>
      </c>
      <c r="M460" s="320">
        <v>0.63797999999999999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863.85</v>
      </c>
      <c r="D461" s="321">
        <v>857.70000000000016</v>
      </c>
      <c r="E461" s="321">
        <v>842.60000000000036</v>
      </c>
      <c r="F461" s="321">
        <v>821.35000000000025</v>
      </c>
      <c r="G461" s="321">
        <v>806.25000000000045</v>
      </c>
      <c r="H461" s="321">
        <v>878.95000000000027</v>
      </c>
      <c r="I461" s="321">
        <v>894.05</v>
      </c>
      <c r="J461" s="321">
        <v>915.30000000000018</v>
      </c>
      <c r="K461" s="320">
        <v>872.8</v>
      </c>
      <c r="L461" s="320">
        <v>836.45</v>
      </c>
      <c r="M461" s="320">
        <v>0.39290999999999998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3556.8</v>
      </c>
      <c r="D462" s="321">
        <v>3535.3166666666671</v>
      </c>
      <c r="E462" s="321">
        <v>3501.483333333334</v>
      </c>
      <c r="F462" s="321">
        <v>3446.166666666667</v>
      </c>
      <c r="G462" s="321">
        <v>3412.3333333333339</v>
      </c>
      <c r="H462" s="321">
        <v>3590.6333333333341</v>
      </c>
      <c r="I462" s="321">
        <v>3624.4666666666672</v>
      </c>
      <c r="J462" s="321">
        <v>3679.7833333333342</v>
      </c>
      <c r="K462" s="320">
        <v>3569.15</v>
      </c>
      <c r="L462" s="320">
        <v>3480</v>
      </c>
      <c r="M462" s="320">
        <v>26.403700000000001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3897.1</v>
      </c>
      <c r="D463" s="321">
        <v>3935.3666666666668</v>
      </c>
      <c r="E463" s="321">
        <v>3822.9833333333336</v>
      </c>
      <c r="F463" s="321">
        <v>3748.8666666666668</v>
      </c>
      <c r="G463" s="321">
        <v>3636.4833333333336</v>
      </c>
      <c r="H463" s="321">
        <v>4009.4833333333336</v>
      </c>
      <c r="I463" s="321">
        <v>4121.8666666666668</v>
      </c>
      <c r="J463" s="321">
        <v>4195.9833333333336</v>
      </c>
      <c r="K463" s="320">
        <v>4047.75</v>
      </c>
      <c r="L463" s="320">
        <v>3861.25</v>
      </c>
      <c r="M463" s="320">
        <v>0.17473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1309.2</v>
      </c>
      <c r="D464" s="321">
        <v>1308.6333333333334</v>
      </c>
      <c r="E464" s="321">
        <v>1296.3166666666668</v>
      </c>
      <c r="F464" s="321">
        <v>1283.4333333333334</v>
      </c>
      <c r="G464" s="321">
        <v>1271.1166666666668</v>
      </c>
      <c r="H464" s="321">
        <v>1321.5166666666669</v>
      </c>
      <c r="I464" s="321">
        <v>1333.8333333333335</v>
      </c>
      <c r="J464" s="321">
        <v>1346.7166666666669</v>
      </c>
      <c r="K464" s="320">
        <v>1320.95</v>
      </c>
      <c r="L464" s="320">
        <v>1295.75</v>
      </c>
      <c r="M464" s="320">
        <v>30.252610000000001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2162.6</v>
      </c>
      <c r="D465" s="321">
        <v>2195.8666666666668</v>
      </c>
      <c r="E465" s="321">
        <v>2091.7333333333336</v>
      </c>
      <c r="F465" s="321">
        <v>2020.8666666666668</v>
      </c>
      <c r="G465" s="321">
        <v>1916.7333333333336</v>
      </c>
      <c r="H465" s="321">
        <v>2266.7333333333336</v>
      </c>
      <c r="I465" s="321">
        <v>2370.8666666666668</v>
      </c>
      <c r="J465" s="321">
        <v>2441.7333333333336</v>
      </c>
      <c r="K465" s="320">
        <v>2300</v>
      </c>
      <c r="L465" s="320">
        <v>2125</v>
      </c>
      <c r="M465" s="320">
        <v>4.1393500000000003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849.3</v>
      </c>
      <c r="D466" s="321">
        <v>859</v>
      </c>
      <c r="E466" s="321">
        <v>837.3</v>
      </c>
      <c r="F466" s="321">
        <v>825.3</v>
      </c>
      <c r="G466" s="321">
        <v>803.59999999999991</v>
      </c>
      <c r="H466" s="321">
        <v>871</v>
      </c>
      <c r="I466" s="321">
        <v>892.7</v>
      </c>
      <c r="J466" s="321">
        <v>904.7</v>
      </c>
      <c r="K466" s="320">
        <v>880.7</v>
      </c>
      <c r="L466" s="320">
        <v>847</v>
      </c>
      <c r="M466" s="320">
        <v>0.38553999999999999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1728.55</v>
      </c>
      <c r="D467" s="321">
        <v>1720.5166666666667</v>
      </c>
      <c r="E467" s="321">
        <v>1691.0333333333333</v>
      </c>
      <c r="F467" s="321">
        <v>1653.5166666666667</v>
      </c>
      <c r="G467" s="321">
        <v>1624.0333333333333</v>
      </c>
      <c r="H467" s="321">
        <v>1758.0333333333333</v>
      </c>
      <c r="I467" s="321">
        <v>1787.5166666666664</v>
      </c>
      <c r="J467" s="321">
        <v>1825.0333333333333</v>
      </c>
      <c r="K467" s="320">
        <v>1750</v>
      </c>
      <c r="L467" s="320">
        <v>1683</v>
      </c>
      <c r="M467" s="320">
        <v>2.8262200000000002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2102.9499999999998</v>
      </c>
      <c r="D468" s="321">
        <v>2119.4999999999995</v>
      </c>
      <c r="E468" s="321">
        <v>2063.3999999999992</v>
      </c>
      <c r="F468" s="321">
        <v>2023.8499999999995</v>
      </c>
      <c r="G468" s="321">
        <v>1967.7499999999991</v>
      </c>
      <c r="H468" s="321">
        <v>2159.0499999999993</v>
      </c>
      <c r="I468" s="321">
        <v>2215.1499999999996</v>
      </c>
      <c r="J468" s="321">
        <v>2254.6999999999994</v>
      </c>
      <c r="K468" s="320">
        <v>2175.6</v>
      </c>
      <c r="L468" s="320">
        <v>2079.9499999999998</v>
      </c>
      <c r="M468" s="320">
        <v>0.44788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2482.6999999999998</v>
      </c>
      <c r="D469" s="321">
        <v>2476.7999999999997</v>
      </c>
      <c r="E469" s="321">
        <v>2448.5999999999995</v>
      </c>
      <c r="F469" s="321">
        <v>2414.4999999999995</v>
      </c>
      <c r="G469" s="321">
        <v>2386.2999999999993</v>
      </c>
      <c r="H469" s="321">
        <v>2510.8999999999996</v>
      </c>
      <c r="I469" s="321">
        <v>2539.0999999999995</v>
      </c>
      <c r="J469" s="321">
        <v>2573.1999999999998</v>
      </c>
      <c r="K469" s="320">
        <v>2505</v>
      </c>
      <c r="L469" s="320">
        <v>2442.6999999999998</v>
      </c>
      <c r="M469" s="320">
        <v>6.3918999999999997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2859.65</v>
      </c>
      <c r="D470" s="321">
        <v>2867.6</v>
      </c>
      <c r="E470" s="321">
        <v>2835.2</v>
      </c>
      <c r="F470" s="321">
        <v>2810.75</v>
      </c>
      <c r="G470" s="321">
        <v>2778.35</v>
      </c>
      <c r="H470" s="321">
        <v>2892.0499999999997</v>
      </c>
      <c r="I470" s="321">
        <v>2924.4500000000003</v>
      </c>
      <c r="J470" s="321">
        <v>2948.8999999999996</v>
      </c>
      <c r="K470" s="320">
        <v>2900</v>
      </c>
      <c r="L470" s="320">
        <v>2843.15</v>
      </c>
      <c r="M470" s="320">
        <v>1.5331600000000001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550.65</v>
      </c>
      <c r="D471" s="321">
        <v>550.94999999999993</v>
      </c>
      <c r="E471" s="321">
        <v>545.29999999999984</v>
      </c>
      <c r="F471" s="321">
        <v>539.94999999999993</v>
      </c>
      <c r="G471" s="321">
        <v>534.29999999999984</v>
      </c>
      <c r="H471" s="321">
        <v>556.29999999999984</v>
      </c>
      <c r="I471" s="321">
        <v>561.94999999999993</v>
      </c>
      <c r="J471" s="321">
        <v>567.29999999999984</v>
      </c>
      <c r="K471" s="320">
        <v>556.6</v>
      </c>
      <c r="L471" s="320">
        <v>545.6</v>
      </c>
      <c r="M471" s="320">
        <v>3.7851499999999998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1265.9000000000001</v>
      </c>
      <c r="D472" s="321">
        <v>1267.5166666666667</v>
      </c>
      <c r="E472" s="321">
        <v>1249.3833333333332</v>
      </c>
      <c r="F472" s="321">
        <v>1232.8666666666666</v>
      </c>
      <c r="G472" s="321">
        <v>1214.7333333333331</v>
      </c>
      <c r="H472" s="321">
        <v>1284.0333333333333</v>
      </c>
      <c r="I472" s="321">
        <v>1302.166666666667</v>
      </c>
      <c r="J472" s="321">
        <v>1318.6833333333334</v>
      </c>
      <c r="K472" s="320">
        <v>1285.6500000000001</v>
      </c>
      <c r="L472" s="320">
        <v>1251</v>
      </c>
      <c r="M472" s="320">
        <v>7.4380499999999996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52.9</v>
      </c>
      <c r="D473" s="321">
        <v>53.4</v>
      </c>
      <c r="E473" s="321">
        <v>52.3</v>
      </c>
      <c r="F473" s="321">
        <v>51.699999999999996</v>
      </c>
      <c r="G473" s="321">
        <v>50.599999999999994</v>
      </c>
      <c r="H473" s="321">
        <v>54</v>
      </c>
      <c r="I473" s="321">
        <v>55.100000000000009</v>
      </c>
      <c r="J473" s="321">
        <v>55.7</v>
      </c>
      <c r="K473" s="320">
        <v>54.5</v>
      </c>
      <c r="L473" s="320">
        <v>52.8</v>
      </c>
      <c r="M473" s="320">
        <v>28.552520000000001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201.95</v>
      </c>
      <c r="D474" s="321">
        <v>205.13333333333333</v>
      </c>
      <c r="E474" s="321">
        <v>198.01666666666665</v>
      </c>
      <c r="F474" s="321">
        <v>194.08333333333331</v>
      </c>
      <c r="G474" s="321">
        <v>186.96666666666664</v>
      </c>
      <c r="H474" s="321">
        <v>209.06666666666666</v>
      </c>
      <c r="I474" s="321">
        <v>216.18333333333334</v>
      </c>
      <c r="J474" s="321">
        <v>220.11666666666667</v>
      </c>
      <c r="K474" s="320">
        <v>212.25</v>
      </c>
      <c r="L474" s="320">
        <v>201.2</v>
      </c>
      <c r="M474" s="320">
        <v>6.6816800000000001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797.1</v>
      </c>
      <c r="D475" s="321">
        <v>803.53333333333342</v>
      </c>
      <c r="E475" s="321">
        <v>788.11666666666679</v>
      </c>
      <c r="F475" s="321">
        <v>779.13333333333333</v>
      </c>
      <c r="G475" s="321">
        <v>763.7166666666667</v>
      </c>
      <c r="H475" s="321">
        <v>812.51666666666688</v>
      </c>
      <c r="I475" s="321">
        <v>827.93333333333362</v>
      </c>
      <c r="J475" s="321">
        <v>836.91666666666697</v>
      </c>
      <c r="K475" s="320">
        <v>818.95</v>
      </c>
      <c r="L475" s="320">
        <v>794.55</v>
      </c>
      <c r="M475" s="320">
        <v>0.62363999999999997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164.75</v>
      </c>
      <c r="D476" s="321">
        <v>164.58333333333334</v>
      </c>
      <c r="E476" s="321">
        <v>159.2166666666667</v>
      </c>
      <c r="F476" s="321">
        <v>153.68333333333337</v>
      </c>
      <c r="G476" s="321">
        <v>148.31666666666672</v>
      </c>
      <c r="H476" s="321">
        <v>170.11666666666667</v>
      </c>
      <c r="I476" s="321">
        <v>175.48333333333329</v>
      </c>
      <c r="J476" s="321">
        <v>181.01666666666665</v>
      </c>
      <c r="K476" s="320">
        <v>169.95</v>
      </c>
      <c r="L476" s="320">
        <v>159.05000000000001</v>
      </c>
      <c r="M476" s="320">
        <v>109.66042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72.95</v>
      </c>
      <c r="D477" s="321">
        <v>73.399999999999991</v>
      </c>
      <c r="E477" s="321">
        <v>71.799999999999983</v>
      </c>
      <c r="F477" s="321">
        <v>70.649999999999991</v>
      </c>
      <c r="G477" s="321">
        <v>69.049999999999983</v>
      </c>
      <c r="H477" s="321">
        <v>74.549999999999983</v>
      </c>
      <c r="I477" s="321">
        <v>76.149999999999977</v>
      </c>
      <c r="J477" s="321">
        <v>77.299999999999983</v>
      </c>
      <c r="K477" s="320">
        <v>75</v>
      </c>
      <c r="L477" s="320">
        <v>72.25</v>
      </c>
      <c r="M477" s="320">
        <v>121.57522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651.70000000000005</v>
      </c>
      <c r="D478" s="321">
        <v>648.68333333333339</v>
      </c>
      <c r="E478" s="321">
        <v>640.01666666666677</v>
      </c>
      <c r="F478" s="321">
        <v>628.33333333333337</v>
      </c>
      <c r="G478" s="321">
        <v>619.66666666666674</v>
      </c>
      <c r="H478" s="321">
        <v>660.36666666666679</v>
      </c>
      <c r="I478" s="321">
        <v>669.0333333333333</v>
      </c>
      <c r="J478" s="321">
        <v>680.71666666666681</v>
      </c>
      <c r="K478" s="320">
        <v>657.35</v>
      </c>
      <c r="L478" s="320">
        <v>637</v>
      </c>
      <c r="M478" s="320">
        <v>6.0593300000000001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1481.8</v>
      </c>
      <c r="D479" s="321">
        <v>1482.2666666666667</v>
      </c>
      <c r="E479" s="321">
        <v>1461.4833333333333</v>
      </c>
      <c r="F479" s="321">
        <v>1441.1666666666667</v>
      </c>
      <c r="G479" s="321">
        <v>1420.3833333333334</v>
      </c>
      <c r="H479" s="321">
        <v>1502.5833333333333</v>
      </c>
      <c r="I479" s="321">
        <v>1523.3666666666666</v>
      </c>
      <c r="J479" s="321">
        <v>1543.6833333333332</v>
      </c>
      <c r="K479" s="320">
        <v>1503.05</v>
      </c>
      <c r="L479" s="320">
        <v>1461.95</v>
      </c>
      <c r="M479" s="320">
        <v>1.6022700000000001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12.05</v>
      </c>
      <c r="D480" s="321">
        <v>12.1</v>
      </c>
      <c r="E480" s="321">
        <v>11.95</v>
      </c>
      <c r="F480" s="321">
        <v>11.85</v>
      </c>
      <c r="G480" s="321">
        <v>11.7</v>
      </c>
      <c r="H480" s="321">
        <v>12.2</v>
      </c>
      <c r="I480" s="321">
        <v>12.350000000000001</v>
      </c>
      <c r="J480" s="321">
        <v>12.45</v>
      </c>
      <c r="K480" s="320">
        <v>12.25</v>
      </c>
      <c r="L480" s="320">
        <v>12</v>
      </c>
      <c r="M480" s="320">
        <v>18.137589999999999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678.6</v>
      </c>
      <c r="D481" s="321">
        <v>683.4666666666667</v>
      </c>
      <c r="E481" s="321">
        <v>669.28333333333342</v>
      </c>
      <c r="F481" s="321">
        <v>659.9666666666667</v>
      </c>
      <c r="G481" s="321">
        <v>645.78333333333342</v>
      </c>
      <c r="H481" s="321">
        <v>692.78333333333342</v>
      </c>
      <c r="I481" s="321">
        <v>706.96666666666681</v>
      </c>
      <c r="J481" s="321">
        <v>716.28333333333342</v>
      </c>
      <c r="K481" s="320">
        <v>697.65</v>
      </c>
      <c r="L481" s="320">
        <v>674.15</v>
      </c>
      <c r="M481" s="320">
        <v>2.4218000000000002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146.55000000000001</v>
      </c>
      <c r="D482" s="321">
        <v>148.75</v>
      </c>
      <c r="E482" s="321">
        <v>143.30000000000001</v>
      </c>
      <c r="F482" s="321">
        <v>140.05000000000001</v>
      </c>
      <c r="G482" s="321">
        <v>134.60000000000002</v>
      </c>
      <c r="H482" s="321">
        <v>152</v>
      </c>
      <c r="I482" s="321">
        <v>157.44999999999999</v>
      </c>
      <c r="J482" s="321">
        <v>160.69999999999999</v>
      </c>
      <c r="K482" s="320">
        <v>154.19999999999999</v>
      </c>
      <c r="L482" s="320">
        <v>145.5</v>
      </c>
      <c r="M482" s="320">
        <v>5.3434699999999999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17.350000000000001</v>
      </c>
      <c r="D483" s="321">
        <v>17.366666666666667</v>
      </c>
      <c r="E483" s="321">
        <v>16.833333333333336</v>
      </c>
      <c r="F483" s="321">
        <v>16.31666666666667</v>
      </c>
      <c r="G483" s="321">
        <v>15.783333333333339</v>
      </c>
      <c r="H483" s="321">
        <v>17.883333333333333</v>
      </c>
      <c r="I483" s="321">
        <v>18.416666666666664</v>
      </c>
      <c r="J483" s="321">
        <v>18.93333333333333</v>
      </c>
      <c r="K483" s="320">
        <v>17.899999999999999</v>
      </c>
      <c r="L483" s="320">
        <v>16.850000000000001</v>
      </c>
      <c r="M483" s="320">
        <v>12.07056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6807.15</v>
      </c>
      <c r="D484" s="321">
        <v>6740.2</v>
      </c>
      <c r="E484" s="321">
        <v>6652.65</v>
      </c>
      <c r="F484" s="321">
        <v>6498.15</v>
      </c>
      <c r="G484" s="321">
        <v>6410.5999999999995</v>
      </c>
      <c r="H484" s="321">
        <v>6894.7</v>
      </c>
      <c r="I484" s="321">
        <v>6982.2500000000009</v>
      </c>
      <c r="J484" s="321">
        <v>7136.75</v>
      </c>
      <c r="K484" s="320">
        <v>6827.75</v>
      </c>
      <c r="L484" s="320">
        <v>6585.7</v>
      </c>
      <c r="M484" s="320">
        <v>3.2805399999999998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40.950000000000003</v>
      </c>
      <c r="D485" s="321">
        <v>41.18333333333333</v>
      </c>
      <c r="E485" s="321">
        <v>40.566666666666663</v>
      </c>
      <c r="F485" s="321">
        <v>40.18333333333333</v>
      </c>
      <c r="G485" s="321">
        <v>39.566666666666663</v>
      </c>
      <c r="H485" s="321">
        <v>41.566666666666663</v>
      </c>
      <c r="I485" s="321">
        <v>42.183333333333323</v>
      </c>
      <c r="J485" s="321">
        <v>42.566666666666663</v>
      </c>
      <c r="K485" s="320">
        <v>41.8</v>
      </c>
      <c r="L485" s="320">
        <v>40.799999999999997</v>
      </c>
      <c r="M485" s="320">
        <v>47.142150000000001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825.25</v>
      </c>
      <c r="D486" s="321">
        <v>819.73333333333323</v>
      </c>
      <c r="E486" s="321">
        <v>812.56666666666649</v>
      </c>
      <c r="F486" s="321">
        <v>799.88333333333321</v>
      </c>
      <c r="G486" s="321">
        <v>792.71666666666647</v>
      </c>
      <c r="H486" s="321">
        <v>832.41666666666652</v>
      </c>
      <c r="I486" s="321">
        <v>839.58333333333326</v>
      </c>
      <c r="J486" s="321">
        <v>852.26666666666654</v>
      </c>
      <c r="K486" s="320">
        <v>826.9</v>
      </c>
      <c r="L486" s="320">
        <v>807.05</v>
      </c>
      <c r="M486" s="320">
        <v>30.42831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958.2</v>
      </c>
      <c r="D487" s="321">
        <v>961.08333333333337</v>
      </c>
      <c r="E487" s="321">
        <v>947.11666666666679</v>
      </c>
      <c r="F487" s="321">
        <v>936.03333333333342</v>
      </c>
      <c r="G487" s="321">
        <v>922.06666666666683</v>
      </c>
      <c r="H487" s="321">
        <v>972.16666666666674</v>
      </c>
      <c r="I487" s="321">
        <v>986.13333333333321</v>
      </c>
      <c r="J487" s="321">
        <v>997.2166666666667</v>
      </c>
      <c r="K487" s="320">
        <v>975.05</v>
      </c>
      <c r="L487" s="320">
        <v>950</v>
      </c>
      <c r="M487" s="320">
        <v>0.76153999999999999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483.1</v>
      </c>
      <c r="D488" s="321">
        <v>487.2166666666667</v>
      </c>
      <c r="E488" s="321">
        <v>475.88333333333338</v>
      </c>
      <c r="F488" s="321">
        <v>468.66666666666669</v>
      </c>
      <c r="G488" s="321">
        <v>457.33333333333337</v>
      </c>
      <c r="H488" s="321">
        <v>494.43333333333339</v>
      </c>
      <c r="I488" s="321">
        <v>505.76666666666665</v>
      </c>
      <c r="J488" s="321">
        <v>512.98333333333335</v>
      </c>
      <c r="K488" s="320">
        <v>498.55</v>
      </c>
      <c r="L488" s="320">
        <v>480</v>
      </c>
      <c r="M488" s="320">
        <v>1.0681700000000001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35.299999999999997</v>
      </c>
      <c r="D489" s="321">
        <v>35.616666666666667</v>
      </c>
      <c r="E489" s="321">
        <v>34.783333333333331</v>
      </c>
      <c r="F489" s="321">
        <v>34.266666666666666</v>
      </c>
      <c r="G489" s="321">
        <v>33.43333333333333</v>
      </c>
      <c r="H489" s="321">
        <v>36.133333333333333</v>
      </c>
      <c r="I489" s="321">
        <v>36.966666666666661</v>
      </c>
      <c r="J489" s="321">
        <v>37.483333333333334</v>
      </c>
      <c r="K489" s="320">
        <v>36.450000000000003</v>
      </c>
      <c r="L489" s="320">
        <v>35.1</v>
      </c>
      <c r="M489" s="320">
        <v>31.919889999999999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921</v>
      </c>
      <c r="D490" s="321">
        <v>916.73333333333323</v>
      </c>
      <c r="E490" s="321">
        <v>899.21666666666647</v>
      </c>
      <c r="F490" s="321">
        <v>877.43333333333328</v>
      </c>
      <c r="G490" s="321">
        <v>859.91666666666652</v>
      </c>
      <c r="H490" s="321">
        <v>938.51666666666642</v>
      </c>
      <c r="I490" s="321">
        <v>956.03333333333308</v>
      </c>
      <c r="J490" s="321">
        <v>977.81666666666638</v>
      </c>
      <c r="K490" s="320">
        <v>934.25</v>
      </c>
      <c r="L490" s="320">
        <v>894.95</v>
      </c>
      <c r="M490" s="320">
        <v>0.42091000000000001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429.05</v>
      </c>
      <c r="D491" s="321">
        <v>426.09999999999997</v>
      </c>
      <c r="E491" s="321">
        <v>417.19999999999993</v>
      </c>
      <c r="F491" s="321">
        <v>405.34999999999997</v>
      </c>
      <c r="G491" s="321">
        <v>396.44999999999993</v>
      </c>
      <c r="H491" s="321">
        <v>437.94999999999993</v>
      </c>
      <c r="I491" s="321">
        <v>446.84999999999991</v>
      </c>
      <c r="J491" s="321">
        <v>458.69999999999993</v>
      </c>
      <c r="K491" s="320">
        <v>435</v>
      </c>
      <c r="L491" s="320">
        <v>414.25</v>
      </c>
      <c r="M491" s="320">
        <v>11.395569999999999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1070.2</v>
      </c>
      <c r="D492" s="321">
        <v>1083.2666666666667</v>
      </c>
      <c r="E492" s="321">
        <v>1047.5333333333333</v>
      </c>
      <c r="F492" s="321">
        <v>1024.8666666666666</v>
      </c>
      <c r="G492" s="321">
        <v>989.13333333333321</v>
      </c>
      <c r="H492" s="321">
        <v>1105.9333333333334</v>
      </c>
      <c r="I492" s="321">
        <v>1141.6666666666665</v>
      </c>
      <c r="J492" s="321">
        <v>1164.3333333333335</v>
      </c>
      <c r="K492" s="320">
        <v>1119</v>
      </c>
      <c r="L492" s="320">
        <v>1060.5999999999999</v>
      </c>
      <c r="M492" s="320">
        <v>12.217420000000001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421.9</v>
      </c>
      <c r="D493" s="321">
        <v>422.7833333333333</v>
      </c>
      <c r="E493" s="321">
        <v>416.61666666666662</v>
      </c>
      <c r="F493" s="321">
        <v>411.33333333333331</v>
      </c>
      <c r="G493" s="321">
        <v>405.16666666666663</v>
      </c>
      <c r="H493" s="321">
        <v>428.06666666666661</v>
      </c>
      <c r="I493" s="321">
        <v>434.23333333333335</v>
      </c>
      <c r="J493" s="321">
        <v>439.51666666666659</v>
      </c>
      <c r="K493" s="320">
        <v>428.95</v>
      </c>
      <c r="L493" s="320">
        <v>417.5</v>
      </c>
      <c r="M493" s="320">
        <v>43.261560000000003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2197.75</v>
      </c>
      <c r="D494" s="321">
        <v>2203.75</v>
      </c>
      <c r="E494" s="321">
        <v>2176.5</v>
      </c>
      <c r="F494" s="321">
        <v>2155.25</v>
      </c>
      <c r="G494" s="321">
        <v>2128</v>
      </c>
      <c r="H494" s="321">
        <v>2225</v>
      </c>
      <c r="I494" s="321">
        <v>2252.25</v>
      </c>
      <c r="J494" s="321">
        <v>2273.5</v>
      </c>
      <c r="K494" s="320">
        <v>2231</v>
      </c>
      <c r="L494" s="320">
        <v>2182.5</v>
      </c>
      <c r="M494" s="320">
        <v>0.22728999999999999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216.3</v>
      </c>
      <c r="D495" s="321">
        <v>217.45000000000002</v>
      </c>
      <c r="E495" s="321">
        <v>214.00000000000003</v>
      </c>
      <c r="F495" s="321">
        <v>211.70000000000002</v>
      </c>
      <c r="G495" s="321">
        <v>208.25000000000003</v>
      </c>
      <c r="H495" s="321">
        <v>219.75000000000003</v>
      </c>
      <c r="I495" s="321">
        <v>223.20000000000002</v>
      </c>
      <c r="J495" s="321">
        <v>225.50000000000003</v>
      </c>
      <c r="K495" s="320">
        <v>220.9</v>
      </c>
      <c r="L495" s="320">
        <v>215.15</v>
      </c>
      <c r="M495" s="320">
        <v>5.2767900000000001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2170.65</v>
      </c>
      <c r="D496" s="321">
        <v>2185.5833333333335</v>
      </c>
      <c r="E496" s="321">
        <v>2096.166666666667</v>
      </c>
      <c r="F496" s="321">
        <v>2021.6833333333334</v>
      </c>
      <c r="G496" s="321">
        <v>1932.2666666666669</v>
      </c>
      <c r="H496" s="321">
        <v>2260.0666666666671</v>
      </c>
      <c r="I496" s="321">
        <v>2349.483333333334</v>
      </c>
      <c r="J496" s="321">
        <v>2423.9666666666672</v>
      </c>
      <c r="K496" s="320">
        <v>2275</v>
      </c>
      <c r="L496" s="320">
        <v>2111.1</v>
      </c>
      <c r="M496" s="320">
        <v>6.71678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705.75</v>
      </c>
      <c r="D497" s="321">
        <v>708.25</v>
      </c>
      <c r="E497" s="321">
        <v>697.5</v>
      </c>
      <c r="F497" s="321">
        <v>689.25</v>
      </c>
      <c r="G497" s="321">
        <v>678.5</v>
      </c>
      <c r="H497" s="321">
        <v>716.5</v>
      </c>
      <c r="I497" s="321">
        <v>727.25</v>
      </c>
      <c r="J497" s="321">
        <v>735.5</v>
      </c>
      <c r="K497" s="320">
        <v>719</v>
      </c>
      <c r="L497" s="320">
        <v>700</v>
      </c>
      <c r="M497" s="320">
        <v>2.25881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3350.85</v>
      </c>
      <c r="D498" s="321">
        <v>3365.6166666666668</v>
      </c>
      <c r="E498" s="321">
        <v>3311.2333333333336</v>
      </c>
      <c r="F498" s="321">
        <v>3271.6166666666668</v>
      </c>
      <c r="G498" s="321">
        <v>3217.2333333333336</v>
      </c>
      <c r="H498" s="321">
        <v>3405.2333333333336</v>
      </c>
      <c r="I498" s="321">
        <v>3459.6166666666668</v>
      </c>
      <c r="J498" s="321">
        <v>3499.2333333333336</v>
      </c>
      <c r="K498" s="320">
        <v>3420</v>
      </c>
      <c r="L498" s="320">
        <v>3326</v>
      </c>
      <c r="M498" s="320">
        <v>0.30382999999999999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1250.5999999999999</v>
      </c>
      <c r="D499" s="321">
        <v>1243.5833333333333</v>
      </c>
      <c r="E499" s="321">
        <v>1231.5666666666666</v>
      </c>
      <c r="F499" s="321">
        <v>1212.5333333333333</v>
      </c>
      <c r="G499" s="321">
        <v>1200.5166666666667</v>
      </c>
      <c r="H499" s="321">
        <v>1262.6166666666666</v>
      </c>
      <c r="I499" s="321">
        <v>1274.6333333333334</v>
      </c>
      <c r="J499" s="321">
        <v>1293.6666666666665</v>
      </c>
      <c r="K499" s="320">
        <v>1255.5999999999999</v>
      </c>
      <c r="L499" s="320">
        <v>1224.55</v>
      </c>
      <c r="M499" s="320">
        <v>8.6141699999999997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444</v>
      </c>
      <c r="D500" s="321">
        <v>446.5</v>
      </c>
      <c r="E500" s="321">
        <v>436.5</v>
      </c>
      <c r="F500" s="321">
        <v>429</v>
      </c>
      <c r="G500" s="321">
        <v>419</v>
      </c>
      <c r="H500" s="321">
        <v>454</v>
      </c>
      <c r="I500" s="321">
        <v>464</v>
      </c>
      <c r="J500" s="321">
        <v>471.5</v>
      </c>
      <c r="K500" s="320">
        <v>456.5</v>
      </c>
      <c r="L500" s="320">
        <v>439</v>
      </c>
      <c r="M500" s="320">
        <v>5.2238699999999998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203.25</v>
      </c>
      <c r="D501" s="321">
        <v>203.4</v>
      </c>
      <c r="E501" s="321">
        <v>199.85000000000002</v>
      </c>
      <c r="F501" s="321">
        <v>196.45000000000002</v>
      </c>
      <c r="G501" s="321">
        <v>192.90000000000003</v>
      </c>
      <c r="H501" s="321">
        <v>206.8</v>
      </c>
      <c r="I501" s="321">
        <v>210.35000000000002</v>
      </c>
      <c r="J501" s="321">
        <v>213.75</v>
      </c>
      <c r="K501" s="320">
        <v>206.95</v>
      </c>
      <c r="L501" s="320">
        <v>200</v>
      </c>
      <c r="M501" s="320">
        <v>11.38078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89.15</v>
      </c>
      <c r="D502" s="321">
        <v>89.766666666666666</v>
      </c>
      <c r="E502" s="321">
        <v>87.383333333333326</v>
      </c>
      <c r="F502" s="321">
        <v>85.61666666666666</v>
      </c>
      <c r="G502" s="321">
        <v>83.23333333333332</v>
      </c>
      <c r="H502" s="321">
        <v>91.533333333333331</v>
      </c>
      <c r="I502" s="321">
        <v>93.916666666666686</v>
      </c>
      <c r="J502" s="321">
        <v>95.683333333333337</v>
      </c>
      <c r="K502" s="320">
        <v>92.15</v>
      </c>
      <c r="L502" s="320">
        <v>88</v>
      </c>
      <c r="M502" s="320">
        <v>31.734010000000001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483.45</v>
      </c>
      <c r="D503" s="321">
        <v>487.7166666666667</v>
      </c>
      <c r="E503" s="321">
        <v>475.73333333333341</v>
      </c>
      <c r="F503" s="321">
        <v>468.01666666666671</v>
      </c>
      <c r="G503" s="321">
        <v>456.03333333333342</v>
      </c>
      <c r="H503" s="321">
        <v>495.43333333333339</v>
      </c>
      <c r="I503" s="321">
        <v>507.41666666666674</v>
      </c>
      <c r="J503" s="321">
        <v>515.13333333333344</v>
      </c>
      <c r="K503" s="320">
        <v>499.7</v>
      </c>
      <c r="L503" s="320">
        <v>480</v>
      </c>
      <c r="M503" s="320">
        <v>1.8891800000000001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1621.7</v>
      </c>
      <c r="D504" s="321">
        <v>1614.2333333333333</v>
      </c>
      <c r="E504" s="321">
        <v>1600.4666666666667</v>
      </c>
      <c r="F504" s="321">
        <v>1579.2333333333333</v>
      </c>
      <c r="G504" s="321">
        <v>1565.4666666666667</v>
      </c>
      <c r="H504" s="321">
        <v>1635.4666666666667</v>
      </c>
      <c r="I504" s="321">
        <v>1649.2333333333336</v>
      </c>
      <c r="J504" s="321">
        <v>1670.4666666666667</v>
      </c>
      <c r="K504" s="320">
        <v>1628</v>
      </c>
      <c r="L504" s="320">
        <v>1593</v>
      </c>
      <c r="M504" s="320">
        <v>1.9658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536.5</v>
      </c>
      <c r="D505" s="321">
        <v>536.13333333333333</v>
      </c>
      <c r="E505" s="321">
        <v>531.7166666666667</v>
      </c>
      <c r="F505" s="321">
        <v>526.93333333333339</v>
      </c>
      <c r="G505" s="321">
        <v>522.51666666666677</v>
      </c>
      <c r="H505" s="321">
        <v>540.91666666666663</v>
      </c>
      <c r="I505" s="321">
        <v>545.33333333333337</v>
      </c>
      <c r="J505" s="321">
        <v>550.11666666666656</v>
      </c>
      <c r="K505" s="320">
        <v>540.54999999999995</v>
      </c>
      <c r="L505" s="320">
        <v>531.35</v>
      </c>
      <c r="M505" s="320">
        <v>43.304879999999997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285.2</v>
      </c>
      <c r="D506" s="321">
        <v>287.05</v>
      </c>
      <c r="E506" s="321">
        <v>282.5</v>
      </c>
      <c r="F506" s="321">
        <v>279.8</v>
      </c>
      <c r="G506" s="321">
        <v>275.25</v>
      </c>
      <c r="H506" s="321">
        <v>289.75</v>
      </c>
      <c r="I506" s="321">
        <v>294.30000000000007</v>
      </c>
      <c r="J506" s="321">
        <v>297</v>
      </c>
      <c r="K506" s="320">
        <v>291.60000000000002</v>
      </c>
      <c r="L506" s="320">
        <v>284.35000000000002</v>
      </c>
      <c r="M506" s="320">
        <v>2.7286600000000001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13.9</v>
      </c>
      <c r="D507" s="321">
        <v>13.916666666666666</v>
      </c>
      <c r="E507" s="321">
        <v>13.683333333333332</v>
      </c>
      <c r="F507" s="321">
        <v>13.466666666666665</v>
      </c>
      <c r="G507" s="321">
        <v>13.233333333333331</v>
      </c>
      <c r="H507" s="321">
        <v>14.133333333333333</v>
      </c>
      <c r="I507" s="321">
        <v>14.366666666666667</v>
      </c>
      <c r="J507" s="321">
        <v>14.583333333333334</v>
      </c>
      <c r="K507" s="320">
        <v>14.15</v>
      </c>
      <c r="L507" s="320">
        <v>13.7</v>
      </c>
      <c r="M507" s="320">
        <v>789.87239999999997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265.64999999999998</v>
      </c>
      <c r="D508" s="354">
        <v>267.08333333333331</v>
      </c>
      <c r="E508" s="354">
        <v>262.16666666666663</v>
      </c>
      <c r="F508" s="354">
        <v>258.68333333333334</v>
      </c>
      <c r="G508" s="354">
        <v>253.76666666666665</v>
      </c>
      <c r="H508" s="354">
        <v>270.56666666666661</v>
      </c>
      <c r="I508" s="354">
        <v>275.48333333333323</v>
      </c>
      <c r="J508" s="353">
        <v>278.96666666666658</v>
      </c>
      <c r="K508" s="353">
        <v>272</v>
      </c>
      <c r="L508" s="353">
        <v>263.60000000000002</v>
      </c>
      <c r="M508" s="270">
        <v>73.17765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314.35000000000002</v>
      </c>
      <c r="D509" s="354">
        <v>322.8</v>
      </c>
      <c r="E509" s="354">
        <v>304.05</v>
      </c>
      <c r="F509" s="354">
        <v>293.75</v>
      </c>
      <c r="G509" s="354">
        <v>275</v>
      </c>
      <c r="H509" s="354">
        <v>333.1</v>
      </c>
      <c r="I509" s="354">
        <v>351.85</v>
      </c>
      <c r="J509" s="353">
        <v>362.15000000000003</v>
      </c>
      <c r="K509" s="353">
        <v>341.55</v>
      </c>
      <c r="L509" s="353">
        <v>312.5</v>
      </c>
      <c r="M509" s="270">
        <v>19.380700000000001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1624.65</v>
      </c>
      <c r="D510" s="354">
        <v>1630.55</v>
      </c>
      <c r="E510" s="354">
        <v>1604.1</v>
      </c>
      <c r="F510" s="354">
        <v>1583.55</v>
      </c>
      <c r="G510" s="354">
        <v>1557.1</v>
      </c>
      <c r="H510" s="354">
        <v>1651.1</v>
      </c>
      <c r="I510" s="354">
        <v>1677.5500000000002</v>
      </c>
      <c r="J510" s="353">
        <v>1698.1</v>
      </c>
      <c r="K510" s="353">
        <v>1657</v>
      </c>
      <c r="L510" s="353">
        <v>1610</v>
      </c>
      <c r="M510" s="270">
        <v>0.16658999999999999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8"/>
      <c r="B5" s="469"/>
      <c r="C5" s="468"/>
      <c r="D5" s="46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70" t="s">
        <v>564</v>
      </c>
      <c r="C7" s="469"/>
      <c r="D7" s="7">
        <f>Main!B10</f>
        <v>44672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44671</v>
      </c>
      <c r="B10" s="29">
        <v>539773</v>
      </c>
      <c r="C10" s="28" t="s">
        <v>1022</v>
      </c>
      <c r="D10" s="28" t="s">
        <v>1103</v>
      </c>
      <c r="E10" s="28" t="s">
        <v>574</v>
      </c>
      <c r="F10" s="87">
        <v>400000</v>
      </c>
      <c r="G10" s="29">
        <v>5.74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44671</v>
      </c>
      <c r="B11" s="29">
        <v>539773</v>
      </c>
      <c r="C11" s="28" t="s">
        <v>1022</v>
      </c>
      <c r="D11" s="28" t="s">
        <v>1050</v>
      </c>
      <c r="E11" s="28" t="s">
        <v>574</v>
      </c>
      <c r="F11" s="87">
        <v>600000</v>
      </c>
      <c r="G11" s="29">
        <v>5.74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44671</v>
      </c>
      <c r="B12" s="29">
        <v>539621</v>
      </c>
      <c r="C12" s="28" t="s">
        <v>1007</v>
      </c>
      <c r="D12" s="28" t="s">
        <v>1052</v>
      </c>
      <c r="E12" s="28" t="s">
        <v>574</v>
      </c>
      <c r="F12" s="87">
        <v>400000</v>
      </c>
      <c r="G12" s="29">
        <v>4.66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44671</v>
      </c>
      <c r="B13" s="29">
        <v>539621</v>
      </c>
      <c r="C13" s="28" t="s">
        <v>1007</v>
      </c>
      <c r="D13" s="28" t="s">
        <v>1104</v>
      </c>
      <c r="E13" s="28" t="s">
        <v>573</v>
      </c>
      <c r="F13" s="87">
        <v>600000</v>
      </c>
      <c r="G13" s="29">
        <v>4.66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44671</v>
      </c>
      <c r="B14" s="29">
        <v>539621</v>
      </c>
      <c r="C14" s="28" t="s">
        <v>1007</v>
      </c>
      <c r="D14" s="28" t="s">
        <v>1105</v>
      </c>
      <c r="E14" s="28" t="s">
        <v>573</v>
      </c>
      <c r="F14" s="87">
        <v>1000000</v>
      </c>
      <c r="G14" s="29">
        <v>4.66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44671</v>
      </c>
      <c r="B15" s="29">
        <v>539621</v>
      </c>
      <c r="C15" s="28" t="s">
        <v>1007</v>
      </c>
      <c r="D15" s="28" t="s">
        <v>1105</v>
      </c>
      <c r="E15" s="28" t="s">
        <v>574</v>
      </c>
      <c r="F15" s="87">
        <v>1000000</v>
      </c>
      <c r="G15" s="29">
        <v>4.66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44671</v>
      </c>
      <c r="B16" s="29">
        <v>539621</v>
      </c>
      <c r="C16" s="28" t="s">
        <v>1007</v>
      </c>
      <c r="D16" s="28" t="s">
        <v>1106</v>
      </c>
      <c r="E16" s="28" t="s">
        <v>573</v>
      </c>
      <c r="F16" s="87">
        <v>1</v>
      </c>
      <c r="G16" s="29">
        <v>4.6500000000000004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44671</v>
      </c>
      <c r="B17" s="29">
        <v>539621</v>
      </c>
      <c r="C17" s="28" t="s">
        <v>1007</v>
      </c>
      <c r="D17" s="28" t="s">
        <v>1107</v>
      </c>
      <c r="E17" s="28" t="s">
        <v>573</v>
      </c>
      <c r="F17" s="87">
        <v>5128</v>
      </c>
      <c r="G17" s="29">
        <v>4.6500000000000004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44671</v>
      </c>
      <c r="B18" s="29">
        <v>539621</v>
      </c>
      <c r="C18" s="28" t="s">
        <v>1007</v>
      </c>
      <c r="D18" s="28" t="s">
        <v>1106</v>
      </c>
      <c r="E18" s="28" t="s">
        <v>574</v>
      </c>
      <c r="F18" s="87">
        <v>339000</v>
      </c>
      <c r="G18" s="29">
        <v>4.66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44671</v>
      </c>
      <c r="B19" s="29">
        <v>539621</v>
      </c>
      <c r="C19" s="28" t="s">
        <v>1007</v>
      </c>
      <c r="D19" s="28" t="s">
        <v>1107</v>
      </c>
      <c r="E19" s="28" t="s">
        <v>574</v>
      </c>
      <c r="F19" s="87">
        <v>485956</v>
      </c>
      <c r="G19" s="29">
        <v>4.66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44671</v>
      </c>
      <c r="B20" s="29">
        <v>539621</v>
      </c>
      <c r="C20" s="28" t="s">
        <v>1007</v>
      </c>
      <c r="D20" s="28" t="s">
        <v>1108</v>
      </c>
      <c r="E20" s="28" t="s">
        <v>574</v>
      </c>
      <c r="F20" s="87">
        <v>500000</v>
      </c>
      <c r="G20" s="29">
        <v>4.66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44671</v>
      </c>
      <c r="B21" s="29">
        <v>539621</v>
      </c>
      <c r="C21" s="28" t="s">
        <v>1007</v>
      </c>
      <c r="D21" s="28" t="s">
        <v>1109</v>
      </c>
      <c r="E21" s="28" t="s">
        <v>574</v>
      </c>
      <c r="F21" s="87">
        <v>525000</v>
      </c>
      <c r="G21" s="29">
        <v>4.66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44671</v>
      </c>
      <c r="B22" s="29">
        <v>539621</v>
      </c>
      <c r="C22" s="28" t="s">
        <v>1007</v>
      </c>
      <c r="D22" s="28" t="s">
        <v>1110</v>
      </c>
      <c r="E22" s="28" t="s">
        <v>574</v>
      </c>
      <c r="F22" s="87">
        <v>540277</v>
      </c>
      <c r="G22" s="29">
        <v>4.66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44671</v>
      </c>
      <c r="B23" s="29">
        <v>539621</v>
      </c>
      <c r="C23" s="28" t="s">
        <v>1007</v>
      </c>
      <c r="D23" s="28" t="s">
        <v>1111</v>
      </c>
      <c r="E23" s="28" t="s">
        <v>574</v>
      </c>
      <c r="F23" s="87">
        <v>600000</v>
      </c>
      <c r="G23" s="29">
        <v>4.66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44671</v>
      </c>
      <c r="B24" s="29">
        <v>539621</v>
      </c>
      <c r="C24" s="28" t="s">
        <v>1007</v>
      </c>
      <c r="D24" s="28" t="s">
        <v>1051</v>
      </c>
      <c r="E24" s="28" t="s">
        <v>574</v>
      </c>
      <c r="F24" s="87">
        <v>586691</v>
      </c>
      <c r="G24" s="29">
        <v>4.66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44671</v>
      </c>
      <c r="B25" s="29">
        <v>543435</v>
      </c>
      <c r="C25" s="28" t="s">
        <v>1112</v>
      </c>
      <c r="D25" s="28" t="s">
        <v>1113</v>
      </c>
      <c r="E25" s="28" t="s">
        <v>574</v>
      </c>
      <c r="F25" s="87">
        <v>15000</v>
      </c>
      <c r="G25" s="29">
        <v>91.5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44671</v>
      </c>
      <c r="B26" s="29">
        <v>543435</v>
      </c>
      <c r="C26" s="28" t="s">
        <v>1112</v>
      </c>
      <c r="D26" s="28" t="s">
        <v>1114</v>
      </c>
      <c r="E26" s="28" t="s">
        <v>573</v>
      </c>
      <c r="F26" s="87">
        <v>15000</v>
      </c>
      <c r="G26" s="29">
        <v>91.5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44671</v>
      </c>
      <c r="B27" s="29">
        <v>539559</v>
      </c>
      <c r="C27" s="28" t="s">
        <v>1115</v>
      </c>
      <c r="D27" s="28" t="s">
        <v>1116</v>
      </c>
      <c r="E27" s="28" t="s">
        <v>573</v>
      </c>
      <c r="F27" s="87">
        <v>51635</v>
      </c>
      <c r="G27" s="29">
        <v>14.06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44671</v>
      </c>
      <c r="B28" s="29">
        <v>539559</v>
      </c>
      <c r="C28" s="28" t="s">
        <v>1115</v>
      </c>
      <c r="D28" s="28" t="s">
        <v>1117</v>
      </c>
      <c r="E28" s="28" t="s">
        <v>574</v>
      </c>
      <c r="F28" s="87">
        <v>23506</v>
      </c>
      <c r="G28" s="29">
        <v>14.06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44671</v>
      </c>
      <c r="B29" s="29">
        <v>539559</v>
      </c>
      <c r="C29" s="28" t="s">
        <v>1115</v>
      </c>
      <c r="D29" s="28" t="s">
        <v>1118</v>
      </c>
      <c r="E29" s="28" t="s">
        <v>574</v>
      </c>
      <c r="F29" s="87">
        <v>28079</v>
      </c>
      <c r="G29" s="29">
        <v>14.06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44671</v>
      </c>
      <c r="B30" s="29">
        <v>541778</v>
      </c>
      <c r="C30" s="28" t="s">
        <v>1119</v>
      </c>
      <c r="D30" s="28" t="s">
        <v>1024</v>
      </c>
      <c r="E30" s="28" t="s">
        <v>574</v>
      </c>
      <c r="F30" s="87">
        <v>129000</v>
      </c>
      <c r="G30" s="29">
        <v>230.35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44671</v>
      </c>
      <c r="B31" s="29">
        <v>521216</v>
      </c>
      <c r="C31" s="28" t="s">
        <v>1120</v>
      </c>
      <c r="D31" s="28" t="s">
        <v>1121</v>
      </c>
      <c r="E31" s="28" t="s">
        <v>573</v>
      </c>
      <c r="F31" s="87">
        <v>19833</v>
      </c>
      <c r="G31" s="29">
        <v>125.53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44671</v>
      </c>
      <c r="B32" s="29">
        <v>521216</v>
      </c>
      <c r="C32" s="28" t="s">
        <v>1120</v>
      </c>
      <c r="D32" s="28" t="s">
        <v>1121</v>
      </c>
      <c r="E32" s="28" t="s">
        <v>574</v>
      </c>
      <c r="F32" s="87">
        <v>10808</v>
      </c>
      <c r="G32" s="29">
        <v>132.79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44671</v>
      </c>
      <c r="B33" s="29">
        <v>542724</v>
      </c>
      <c r="C33" s="28" t="s">
        <v>1053</v>
      </c>
      <c r="D33" s="28" t="s">
        <v>1023</v>
      </c>
      <c r="E33" s="28" t="s">
        <v>573</v>
      </c>
      <c r="F33" s="87">
        <v>3000</v>
      </c>
      <c r="G33" s="29">
        <v>6.98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44671</v>
      </c>
      <c r="B34" s="29">
        <v>542724</v>
      </c>
      <c r="C34" s="28" t="s">
        <v>1053</v>
      </c>
      <c r="D34" s="28" t="s">
        <v>1023</v>
      </c>
      <c r="E34" s="28" t="s">
        <v>574</v>
      </c>
      <c r="F34" s="87">
        <v>317000</v>
      </c>
      <c r="G34" s="29">
        <v>6.77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44671</v>
      </c>
      <c r="B35" s="29">
        <v>540936</v>
      </c>
      <c r="C35" s="28" t="s">
        <v>1054</v>
      </c>
      <c r="D35" s="28" t="s">
        <v>1122</v>
      </c>
      <c r="E35" s="28" t="s">
        <v>573</v>
      </c>
      <c r="F35" s="87">
        <v>97569</v>
      </c>
      <c r="G35" s="29">
        <v>14.26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44671</v>
      </c>
      <c r="B36" s="29">
        <v>540936</v>
      </c>
      <c r="C36" s="28" t="s">
        <v>1054</v>
      </c>
      <c r="D36" s="28" t="s">
        <v>1122</v>
      </c>
      <c r="E36" s="28" t="s">
        <v>574</v>
      </c>
      <c r="F36" s="87">
        <v>56785</v>
      </c>
      <c r="G36" s="29">
        <v>14.45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44671</v>
      </c>
      <c r="B37" s="29">
        <v>531661</v>
      </c>
      <c r="C37" s="28" t="s">
        <v>1123</v>
      </c>
      <c r="D37" s="28" t="s">
        <v>1124</v>
      </c>
      <c r="E37" s="28" t="s">
        <v>573</v>
      </c>
      <c r="F37" s="87">
        <v>61183</v>
      </c>
      <c r="G37" s="29">
        <v>11.38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44671</v>
      </c>
      <c r="B38" s="29">
        <v>543286</v>
      </c>
      <c r="C38" s="28" t="s">
        <v>1125</v>
      </c>
      <c r="D38" s="28" t="s">
        <v>1126</v>
      </c>
      <c r="E38" s="28" t="s">
        <v>573</v>
      </c>
      <c r="F38" s="87">
        <v>54000</v>
      </c>
      <c r="G38" s="29">
        <v>30.54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44671</v>
      </c>
      <c r="B39" s="29">
        <v>543286</v>
      </c>
      <c r="C39" s="28" t="s">
        <v>1125</v>
      </c>
      <c r="D39" s="28" t="s">
        <v>1126</v>
      </c>
      <c r="E39" s="28" t="s">
        <v>574</v>
      </c>
      <c r="F39" s="87">
        <v>24000</v>
      </c>
      <c r="G39" s="29">
        <v>30.85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44671</v>
      </c>
      <c r="B40" s="29">
        <v>543286</v>
      </c>
      <c r="C40" s="28" t="s">
        <v>1125</v>
      </c>
      <c r="D40" s="28" t="s">
        <v>1127</v>
      </c>
      <c r="E40" s="28" t="s">
        <v>573</v>
      </c>
      <c r="F40" s="87">
        <v>54000</v>
      </c>
      <c r="G40" s="29">
        <v>30.56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44671</v>
      </c>
      <c r="B41" s="29">
        <v>543286</v>
      </c>
      <c r="C41" s="28" t="s">
        <v>1125</v>
      </c>
      <c r="D41" s="28" t="s">
        <v>1127</v>
      </c>
      <c r="E41" s="28" t="s">
        <v>574</v>
      </c>
      <c r="F41" s="87">
        <v>24000</v>
      </c>
      <c r="G41" s="29">
        <v>30.69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44671</v>
      </c>
      <c r="B42" s="29">
        <v>543286</v>
      </c>
      <c r="C42" s="28" t="s">
        <v>1125</v>
      </c>
      <c r="D42" s="28" t="s">
        <v>1128</v>
      </c>
      <c r="E42" s="28" t="s">
        <v>573</v>
      </c>
      <c r="F42" s="87">
        <v>42000</v>
      </c>
      <c r="G42" s="29">
        <v>30.74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44671</v>
      </c>
      <c r="B43" s="29">
        <v>543286</v>
      </c>
      <c r="C43" s="28" t="s">
        <v>1125</v>
      </c>
      <c r="D43" s="28" t="s">
        <v>1128</v>
      </c>
      <c r="E43" s="28" t="s">
        <v>574</v>
      </c>
      <c r="F43" s="87">
        <v>6000</v>
      </c>
      <c r="G43" s="29">
        <v>31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44671</v>
      </c>
      <c r="B44" s="29">
        <v>543286</v>
      </c>
      <c r="C44" s="28" t="s">
        <v>1125</v>
      </c>
      <c r="D44" s="28" t="s">
        <v>1129</v>
      </c>
      <c r="E44" s="28" t="s">
        <v>574</v>
      </c>
      <c r="F44" s="87">
        <v>198000</v>
      </c>
      <c r="G44" s="29">
        <v>31.01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44671</v>
      </c>
      <c r="B45" s="29">
        <v>541161</v>
      </c>
      <c r="C45" s="28" t="s">
        <v>1028</v>
      </c>
      <c r="D45" s="28" t="s">
        <v>1130</v>
      </c>
      <c r="E45" s="28" t="s">
        <v>573</v>
      </c>
      <c r="F45" s="87">
        <v>3275086</v>
      </c>
      <c r="G45" s="29">
        <v>9.49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44671</v>
      </c>
      <c r="B46" s="29">
        <v>541161</v>
      </c>
      <c r="C46" s="28" t="s">
        <v>1028</v>
      </c>
      <c r="D46" s="28" t="s">
        <v>1130</v>
      </c>
      <c r="E46" s="28" t="s">
        <v>574</v>
      </c>
      <c r="F46" s="87">
        <v>10</v>
      </c>
      <c r="G46" s="29">
        <v>9.2899999999999991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44671</v>
      </c>
      <c r="B47" s="29">
        <v>535730</v>
      </c>
      <c r="C47" s="28" t="s">
        <v>1055</v>
      </c>
      <c r="D47" s="28" t="s">
        <v>1056</v>
      </c>
      <c r="E47" s="28" t="s">
        <v>573</v>
      </c>
      <c r="F47" s="87">
        <v>100006</v>
      </c>
      <c r="G47" s="29">
        <v>3.49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44671</v>
      </c>
      <c r="B48" s="29">
        <v>535730</v>
      </c>
      <c r="C48" s="28" t="s">
        <v>1055</v>
      </c>
      <c r="D48" s="28" t="s">
        <v>1056</v>
      </c>
      <c r="E48" s="28" t="s">
        <v>574</v>
      </c>
      <c r="F48" s="87">
        <v>1200008</v>
      </c>
      <c r="G48" s="29">
        <v>3.49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44671</v>
      </c>
      <c r="B49" s="29">
        <v>531328</v>
      </c>
      <c r="C49" s="28" t="s">
        <v>1057</v>
      </c>
      <c r="D49" s="28" t="s">
        <v>1131</v>
      </c>
      <c r="E49" s="28" t="s">
        <v>574</v>
      </c>
      <c r="F49" s="87">
        <v>1023419</v>
      </c>
      <c r="G49" s="29">
        <v>1.08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44671</v>
      </c>
      <c r="B50" s="29">
        <v>531328</v>
      </c>
      <c r="C50" s="28" t="s">
        <v>1057</v>
      </c>
      <c r="D50" s="28" t="s">
        <v>1132</v>
      </c>
      <c r="E50" s="28" t="s">
        <v>573</v>
      </c>
      <c r="F50" s="87">
        <v>1000000</v>
      </c>
      <c r="G50" s="29">
        <v>1.08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44671</v>
      </c>
      <c r="B51" s="29">
        <v>531328</v>
      </c>
      <c r="C51" s="28" t="s">
        <v>1057</v>
      </c>
      <c r="D51" s="28" t="s">
        <v>1133</v>
      </c>
      <c r="E51" s="28" t="s">
        <v>574</v>
      </c>
      <c r="F51" s="87">
        <v>1300000</v>
      </c>
      <c r="G51" s="29">
        <v>1.08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44671</v>
      </c>
      <c r="B52" s="29">
        <v>531328</v>
      </c>
      <c r="C52" s="28" t="s">
        <v>1057</v>
      </c>
      <c r="D52" s="28" t="s">
        <v>1134</v>
      </c>
      <c r="E52" s="28" t="s">
        <v>574</v>
      </c>
      <c r="F52" s="87">
        <v>803000</v>
      </c>
      <c r="G52" s="29">
        <v>1.08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44671</v>
      </c>
      <c r="B53" s="29">
        <v>539814</v>
      </c>
      <c r="C53" s="28" t="s">
        <v>1135</v>
      </c>
      <c r="D53" s="28" t="s">
        <v>1136</v>
      </c>
      <c r="E53" s="28" t="s">
        <v>573</v>
      </c>
      <c r="F53" s="87">
        <v>18515</v>
      </c>
      <c r="G53" s="29">
        <v>45.27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44671</v>
      </c>
      <c r="B54" s="29">
        <v>539594</v>
      </c>
      <c r="C54" s="28" t="s">
        <v>1058</v>
      </c>
      <c r="D54" s="28" t="s">
        <v>1059</v>
      </c>
      <c r="E54" s="28" t="s">
        <v>574</v>
      </c>
      <c r="F54" s="87">
        <v>2900000</v>
      </c>
      <c r="G54" s="29">
        <v>29.71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44671</v>
      </c>
      <c r="B55" s="29">
        <v>531453</v>
      </c>
      <c r="C55" s="28" t="s">
        <v>1137</v>
      </c>
      <c r="D55" s="28" t="s">
        <v>1138</v>
      </c>
      <c r="E55" s="28" t="s">
        <v>573</v>
      </c>
      <c r="F55" s="87">
        <v>80237</v>
      </c>
      <c r="G55" s="29">
        <v>22.95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44671</v>
      </c>
      <c r="B56" s="29">
        <v>531453</v>
      </c>
      <c r="C56" s="28" t="s">
        <v>1137</v>
      </c>
      <c r="D56" s="28" t="s">
        <v>1138</v>
      </c>
      <c r="E56" s="28" t="s">
        <v>574</v>
      </c>
      <c r="F56" s="87">
        <v>30237</v>
      </c>
      <c r="G56" s="29">
        <v>22.92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44671</v>
      </c>
      <c r="B57" s="29">
        <v>514332</v>
      </c>
      <c r="C57" s="28" t="s">
        <v>1060</v>
      </c>
      <c r="D57" s="28" t="s">
        <v>1061</v>
      </c>
      <c r="E57" s="28" t="s">
        <v>574</v>
      </c>
      <c r="F57" s="87">
        <v>63642</v>
      </c>
      <c r="G57" s="29">
        <v>18.059999999999999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44671</v>
      </c>
      <c r="B58" s="29">
        <v>531512</v>
      </c>
      <c r="C58" s="28" t="s">
        <v>1139</v>
      </c>
      <c r="D58" s="28" t="s">
        <v>867</v>
      </c>
      <c r="E58" s="28" t="s">
        <v>573</v>
      </c>
      <c r="F58" s="87">
        <v>87444</v>
      </c>
      <c r="G58" s="29">
        <v>9.24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44671</v>
      </c>
      <c r="B59" s="29">
        <v>539291</v>
      </c>
      <c r="C59" s="28" t="s">
        <v>1140</v>
      </c>
      <c r="D59" s="28" t="s">
        <v>1141</v>
      </c>
      <c r="E59" s="28" t="s">
        <v>574</v>
      </c>
      <c r="F59" s="87">
        <v>19535</v>
      </c>
      <c r="G59" s="29">
        <v>10.65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44671</v>
      </c>
      <c r="B60" s="29">
        <v>523260</v>
      </c>
      <c r="C60" s="28" t="s">
        <v>1025</v>
      </c>
      <c r="D60" s="28" t="s">
        <v>1062</v>
      </c>
      <c r="E60" s="28" t="s">
        <v>573</v>
      </c>
      <c r="F60" s="87">
        <v>93948</v>
      </c>
      <c r="G60" s="29">
        <v>34.28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44671</v>
      </c>
      <c r="B61" s="29">
        <v>523260</v>
      </c>
      <c r="C61" s="28" t="s">
        <v>1025</v>
      </c>
      <c r="D61" s="28" t="s">
        <v>1062</v>
      </c>
      <c r="E61" s="28" t="s">
        <v>574</v>
      </c>
      <c r="F61" s="87">
        <v>53290</v>
      </c>
      <c r="G61" s="29">
        <v>34.659999999999997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44671</v>
      </c>
      <c r="B62" s="29">
        <v>540727</v>
      </c>
      <c r="C62" s="28" t="s">
        <v>1142</v>
      </c>
      <c r="D62" s="28" t="s">
        <v>1143</v>
      </c>
      <c r="E62" s="28" t="s">
        <v>573</v>
      </c>
      <c r="F62" s="87">
        <v>52485</v>
      </c>
      <c r="G62" s="29">
        <v>43.07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44671</v>
      </c>
      <c r="B63" s="29">
        <v>540727</v>
      </c>
      <c r="C63" s="28" t="s">
        <v>1142</v>
      </c>
      <c r="D63" s="28" t="s">
        <v>1143</v>
      </c>
      <c r="E63" s="28" t="s">
        <v>574</v>
      </c>
      <c r="F63" s="87">
        <v>26157</v>
      </c>
      <c r="G63" s="29">
        <v>42.71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44671</v>
      </c>
      <c r="B64" s="29">
        <v>540175</v>
      </c>
      <c r="C64" s="28" t="s">
        <v>1144</v>
      </c>
      <c r="D64" s="28" t="s">
        <v>1145</v>
      </c>
      <c r="E64" s="28" t="s">
        <v>573</v>
      </c>
      <c r="F64" s="87">
        <v>5</v>
      </c>
      <c r="G64" s="29">
        <v>11.99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44671</v>
      </c>
      <c r="B65" s="29">
        <v>540175</v>
      </c>
      <c r="C65" s="28" t="s">
        <v>1144</v>
      </c>
      <c r="D65" s="28" t="s">
        <v>1145</v>
      </c>
      <c r="E65" s="28" t="s">
        <v>574</v>
      </c>
      <c r="F65" s="87">
        <v>44076</v>
      </c>
      <c r="G65" s="29">
        <v>10.38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44671</v>
      </c>
      <c r="B66" s="29">
        <v>538875</v>
      </c>
      <c r="C66" s="28" t="s">
        <v>1026</v>
      </c>
      <c r="D66" s="28" t="s">
        <v>1146</v>
      </c>
      <c r="E66" s="28" t="s">
        <v>573</v>
      </c>
      <c r="F66" s="87">
        <v>50207</v>
      </c>
      <c r="G66" s="29">
        <v>24.56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44671</v>
      </c>
      <c r="B67" s="29">
        <v>539584</v>
      </c>
      <c r="C67" s="28" t="s">
        <v>1147</v>
      </c>
      <c r="D67" s="28" t="s">
        <v>1148</v>
      </c>
      <c r="E67" s="28" t="s">
        <v>573</v>
      </c>
      <c r="F67" s="87">
        <v>300000</v>
      </c>
      <c r="G67" s="29">
        <v>2.0499999999999998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44671</v>
      </c>
      <c r="B68" s="29">
        <v>539584</v>
      </c>
      <c r="C68" s="28" t="s">
        <v>1147</v>
      </c>
      <c r="D68" s="28" t="s">
        <v>867</v>
      </c>
      <c r="E68" s="28" t="s">
        <v>573</v>
      </c>
      <c r="F68" s="87">
        <v>500000</v>
      </c>
      <c r="G68" s="29">
        <v>2.0499999999999998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44671</v>
      </c>
      <c r="B69" s="29">
        <v>543274</v>
      </c>
      <c r="C69" s="28" t="s">
        <v>1027</v>
      </c>
      <c r="D69" s="28" t="s">
        <v>1024</v>
      </c>
      <c r="E69" s="28" t="s">
        <v>573</v>
      </c>
      <c r="F69" s="87">
        <v>375750</v>
      </c>
      <c r="G69" s="29">
        <v>80.23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44671</v>
      </c>
      <c r="B70" s="29">
        <v>543274</v>
      </c>
      <c r="C70" s="28" t="s">
        <v>1027</v>
      </c>
      <c r="D70" s="28" t="s">
        <v>1149</v>
      </c>
      <c r="E70" s="28" t="s">
        <v>574</v>
      </c>
      <c r="F70" s="87">
        <v>182700</v>
      </c>
      <c r="G70" s="29">
        <v>80.290000000000006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44671</v>
      </c>
      <c r="B71" s="29">
        <v>538597</v>
      </c>
      <c r="C71" s="28" t="s">
        <v>1150</v>
      </c>
      <c r="D71" s="28" t="s">
        <v>1151</v>
      </c>
      <c r="E71" s="28" t="s">
        <v>573</v>
      </c>
      <c r="F71" s="87">
        <v>222000</v>
      </c>
      <c r="G71" s="29">
        <v>8.91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44671</v>
      </c>
      <c r="B72" s="29">
        <v>540823</v>
      </c>
      <c r="C72" s="28" t="s">
        <v>1152</v>
      </c>
      <c r="D72" s="28" t="s">
        <v>1063</v>
      </c>
      <c r="E72" s="28" t="s">
        <v>573</v>
      </c>
      <c r="F72" s="87">
        <v>26000</v>
      </c>
      <c r="G72" s="29">
        <v>89.99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44671</v>
      </c>
      <c r="B73" s="29">
        <v>540823</v>
      </c>
      <c r="C73" s="28" t="s">
        <v>1152</v>
      </c>
      <c r="D73" s="28" t="s">
        <v>1153</v>
      </c>
      <c r="E73" s="28" t="s">
        <v>573</v>
      </c>
      <c r="F73" s="87">
        <v>7528</v>
      </c>
      <c r="G73" s="29">
        <v>97.35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44671</v>
      </c>
      <c r="B74" s="29">
        <v>540823</v>
      </c>
      <c r="C74" s="28" t="s">
        <v>1152</v>
      </c>
      <c r="D74" s="28" t="s">
        <v>1153</v>
      </c>
      <c r="E74" s="28" t="s">
        <v>574</v>
      </c>
      <c r="F74" s="87">
        <v>65274</v>
      </c>
      <c r="G74" s="29">
        <v>94.18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44671</v>
      </c>
      <c r="B75" s="29" t="s">
        <v>1009</v>
      </c>
      <c r="C75" s="28" t="s">
        <v>1010</v>
      </c>
      <c r="D75" s="28" t="s">
        <v>1154</v>
      </c>
      <c r="E75" s="28" t="s">
        <v>573</v>
      </c>
      <c r="F75" s="87">
        <v>70000</v>
      </c>
      <c r="G75" s="29">
        <v>71.2</v>
      </c>
      <c r="H75" s="29" t="s">
        <v>852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44671</v>
      </c>
      <c r="B76" s="29" t="s">
        <v>1009</v>
      </c>
      <c r="C76" s="28" t="s">
        <v>1010</v>
      </c>
      <c r="D76" s="28" t="s">
        <v>1155</v>
      </c>
      <c r="E76" s="28" t="s">
        <v>573</v>
      </c>
      <c r="F76" s="87">
        <v>224941</v>
      </c>
      <c r="G76" s="29">
        <v>71.09</v>
      </c>
      <c r="H76" s="29" t="s">
        <v>852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44671</v>
      </c>
      <c r="B77" s="29" t="s">
        <v>1156</v>
      </c>
      <c r="C77" s="28" t="s">
        <v>1157</v>
      </c>
      <c r="D77" s="28" t="s">
        <v>1158</v>
      </c>
      <c r="E77" s="28" t="s">
        <v>573</v>
      </c>
      <c r="F77" s="87">
        <v>525000</v>
      </c>
      <c r="G77" s="29">
        <v>340</v>
      </c>
      <c r="H77" s="29" t="s">
        <v>852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44671</v>
      </c>
      <c r="B78" s="29" t="s">
        <v>1064</v>
      </c>
      <c r="C78" s="28" t="s">
        <v>1065</v>
      </c>
      <c r="D78" s="28" t="s">
        <v>922</v>
      </c>
      <c r="E78" s="28" t="s">
        <v>573</v>
      </c>
      <c r="F78" s="87">
        <v>1142850</v>
      </c>
      <c r="G78" s="29">
        <v>219.08</v>
      </c>
      <c r="H78" s="29" t="s">
        <v>852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44671</v>
      </c>
      <c r="B79" s="29" t="s">
        <v>1064</v>
      </c>
      <c r="C79" s="28" t="s">
        <v>1065</v>
      </c>
      <c r="D79" s="28" t="s">
        <v>924</v>
      </c>
      <c r="E79" s="28" t="s">
        <v>573</v>
      </c>
      <c r="F79" s="87">
        <v>735110</v>
      </c>
      <c r="G79" s="29">
        <v>218.65</v>
      </c>
      <c r="H79" s="29" t="s">
        <v>852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44671</v>
      </c>
      <c r="B80" s="29" t="s">
        <v>1064</v>
      </c>
      <c r="C80" s="28" t="s">
        <v>1065</v>
      </c>
      <c r="D80" s="28" t="s">
        <v>923</v>
      </c>
      <c r="E80" s="28" t="s">
        <v>573</v>
      </c>
      <c r="F80" s="87">
        <v>818364</v>
      </c>
      <c r="G80" s="29">
        <v>216.9</v>
      </c>
      <c r="H80" s="29" t="s">
        <v>852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44671</v>
      </c>
      <c r="B81" s="29" t="s">
        <v>1159</v>
      </c>
      <c r="C81" s="28" t="s">
        <v>1160</v>
      </c>
      <c r="D81" s="28" t="s">
        <v>1161</v>
      </c>
      <c r="E81" s="28" t="s">
        <v>573</v>
      </c>
      <c r="F81" s="87">
        <v>87593</v>
      </c>
      <c r="G81" s="29">
        <v>154.58000000000001</v>
      </c>
      <c r="H81" s="29" t="s">
        <v>852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44671</v>
      </c>
      <c r="B82" s="29" t="s">
        <v>1028</v>
      </c>
      <c r="C82" s="28" t="s">
        <v>1029</v>
      </c>
      <c r="D82" s="28" t="s">
        <v>1008</v>
      </c>
      <c r="E82" s="28" t="s">
        <v>573</v>
      </c>
      <c r="F82" s="87">
        <v>5961641</v>
      </c>
      <c r="G82" s="29">
        <v>9.56</v>
      </c>
      <c r="H82" s="29" t="s">
        <v>852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44671</v>
      </c>
      <c r="B83" s="29" t="s">
        <v>1137</v>
      </c>
      <c r="C83" s="28" t="s">
        <v>1162</v>
      </c>
      <c r="D83" s="28" t="s">
        <v>1138</v>
      </c>
      <c r="E83" s="28" t="s">
        <v>573</v>
      </c>
      <c r="F83" s="87">
        <v>43764</v>
      </c>
      <c r="G83" s="29">
        <v>22.32</v>
      </c>
      <c r="H83" s="29" t="s">
        <v>852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44671</v>
      </c>
      <c r="B84" s="29" t="s">
        <v>1163</v>
      </c>
      <c r="C84" s="28" t="s">
        <v>1164</v>
      </c>
      <c r="D84" s="28" t="s">
        <v>923</v>
      </c>
      <c r="E84" s="28" t="s">
        <v>573</v>
      </c>
      <c r="F84" s="87">
        <v>147910</v>
      </c>
      <c r="G84" s="29">
        <v>102.85</v>
      </c>
      <c r="H84" s="29" t="s">
        <v>852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44671</v>
      </c>
      <c r="B85" s="29" t="s">
        <v>448</v>
      </c>
      <c r="C85" s="28" t="s">
        <v>1165</v>
      </c>
      <c r="D85" s="28" t="s">
        <v>924</v>
      </c>
      <c r="E85" s="28" t="s">
        <v>573</v>
      </c>
      <c r="F85" s="87">
        <v>8814426</v>
      </c>
      <c r="G85" s="29">
        <v>63.83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44671</v>
      </c>
      <c r="B86" s="29" t="s">
        <v>1030</v>
      </c>
      <c r="C86" s="28" t="s">
        <v>1031</v>
      </c>
      <c r="D86" s="28" t="s">
        <v>1032</v>
      </c>
      <c r="E86" s="28" t="s">
        <v>573</v>
      </c>
      <c r="F86" s="87">
        <v>65000</v>
      </c>
      <c r="G86" s="29">
        <v>71.38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44671</v>
      </c>
      <c r="B87" s="29" t="s">
        <v>1066</v>
      </c>
      <c r="C87" s="28" t="s">
        <v>1067</v>
      </c>
      <c r="D87" s="28" t="s">
        <v>1068</v>
      </c>
      <c r="E87" s="28" t="s">
        <v>573</v>
      </c>
      <c r="F87" s="87">
        <v>1079592</v>
      </c>
      <c r="G87" s="29">
        <v>47.16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44671</v>
      </c>
      <c r="B88" s="29" t="s">
        <v>1025</v>
      </c>
      <c r="C88" s="28" t="s">
        <v>1033</v>
      </c>
      <c r="D88" s="28" t="s">
        <v>1069</v>
      </c>
      <c r="E88" s="28" t="s">
        <v>573</v>
      </c>
      <c r="F88" s="87">
        <v>94854</v>
      </c>
      <c r="G88" s="29">
        <v>34.03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44671</v>
      </c>
      <c r="B89" s="29" t="s">
        <v>1025</v>
      </c>
      <c r="C89" s="28" t="s">
        <v>1033</v>
      </c>
      <c r="D89" s="28" t="s">
        <v>992</v>
      </c>
      <c r="E89" s="28" t="s">
        <v>573</v>
      </c>
      <c r="F89" s="87">
        <v>114825</v>
      </c>
      <c r="G89" s="29">
        <v>34.5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44671</v>
      </c>
      <c r="B90" s="29" t="s">
        <v>1025</v>
      </c>
      <c r="C90" s="28" t="s">
        <v>1033</v>
      </c>
      <c r="D90" s="28" t="s">
        <v>1062</v>
      </c>
      <c r="E90" s="28" t="s">
        <v>573</v>
      </c>
      <c r="F90" s="87">
        <v>52003</v>
      </c>
      <c r="G90" s="29">
        <v>34.58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44671</v>
      </c>
      <c r="B91" s="29" t="s">
        <v>1166</v>
      </c>
      <c r="C91" s="28" t="s">
        <v>1167</v>
      </c>
      <c r="D91" s="28" t="s">
        <v>1168</v>
      </c>
      <c r="E91" s="28" t="s">
        <v>573</v>
      </c>
      <c r="F91" s="87">
        <v>100000</v>
      </c>
      <c r="G91" s="29">
        <v>430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44671</v>
      </c>
      <c r="B92" s="29" t="s">
        <v>1011</v>
      </c>
      <c r="C92" s="28" t="s">
        <v>1012</v>
      </c>
      <c r="D92" s="28" t="s">
        <v>922</v>
      </c>
      <c r="E92" s="28" t="s">
        <v>573</v>
      </c>
      <c r="F92" s="87">
        <v>208497</v>
      </c>
      <c r="G92" s="29">
        <v>985.48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44671</v>
      </c>
      <c r="B93" s="29" t="s">
        <v>1011</v>
      </c>
      <c r="C93" s="28" t="s">
        <v>1012</v>
      </c>
      <c r="D93" s="28" t="s">
        <v>923</v>
      </c>
      <c r="E93" s="28" t="s">
        <v>573</v>
      </c>
      <c r="F93" s="87">
        <v>158335</v>
      </c>
      <c r="G93" s="29">
        <v>987.34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44671</v>
      </c>
      <c r="B94" s="29" t="s">
        <v>1169</v>
      </c>
      <c r="C94" s="28" t="s">
        <v>1170</v>
      </c>
      <c r="D94" s="28" t="s">
        <v>1171</v>
      </c>
      <c r="E94" s="28" t="s">
        <v>573</v>
      </c>
      <c r="F94" s="87">
        <v>340281</v>
      </c>
      <c r="G94" s="29">
        <v>82.92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44671</v>
      </c>
      <c r="B95" s="29" t="s">
        <v>1172</v>
      </c>
      <c r="C95" s="28" t="s">
        <v>1173</v>
      </c>
      <c r="D95" s="28" t="s">
        <v>923</v>
      </c>
      <c r="E95" s="28" t="s">
        <v>573</v>
      </c>
      <c r="F95" s="87">
        <v>1052585</v>
      </c>
      <c r="G95" s="29">
        <v>86.78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44671</v>
      </c>
      <c r="B96" s="29" t="s">
        <v>1034</v>
      </c>
      <c r="C96" s="28" t="s">
        <v>1035</v>
      </c>
      <c r="D96" s="28" t="s">
        <v>1174</v>
      </c>
      <c r="E96" s="28" t="s">
        <v>573</v>
      </c>
      <c r="F96" s="87">
        <v>53622</v>
      </c>
      <c r="G96" s="29">
        <v>104.41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44671</v>
      </c>
      <c r="B97" s="29" t="s">
        <v>1034</v>
      </c>
      <c r="C97" s="28" t="s">
        <v>1035</v>
      </c>
      <c r="D97" s="28" t="s">
        <v>1175</v>
      </c>
      <c r="E97" s="28" t="s">
        <v>573</v>
      </c>
      <c r="F97" s="87">
        <v>87204</v>
      </c>
      <c r="G97" s="29">
        <v>107.42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44671</v>
      </c>
      <c r="B98" s="29" t="s">
        <v>1034</v>
      </c>
      <c r="C98" s="28" t="s">
        <v>1035</v>
      </c>
      <c r="D98" s="28" t="s">
        <v>1176</v>
      </c>
      <c r="E98" s="28" t="s">
        <v>573</v>
      </c>
      <c r="F98" s="87">
        <v>140000</v>
      </c>
      <c r="G98" s="29">
        <v>107.63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44671</v>
      </c>
      <c r="B99" s="29" t="s">
        <v>1070</v>
      </c>
      <c r="C99" s="28" t="s">
        <v>1071</v>
      </c>
      <c r="D99" s="28" t="s">
        <v>1072</v>
      </c>
      <c r="E99" s="28" t="s">
        <v>573</v>
      </c>
      <c r="F99" s="87">
        <v>12956</v>
      </c>
      <c r="G99" s="29">
        <v>21.3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44671</v>
      </c>
      <c r="B100" s="29" t="s">
        <v>1070</v>
      </c>
      <c r="C100" s="28" t="s">
        <v>1071</v>
      </c>
      <c r="D100" s="28" t="s">
        <v>1177</v>
      </c>
      <c r="E100" s="28" t="s">
        <v>573</v>
      </c>
      <c r="F100" s="87">
        <v>400000</v>
      </c>
      <c r="G100" s="29">
        <v>21.5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44671</v>
      </c>
      <c r="B101" s="29" t="s">
        <v>1009</v>
      </c>
      <c r="C101" s="28" t="s">
        <v>1010</v>
      </c>
      <c r="D101" s="28" t="s">
        <v>1154</v>
      </c>
      <c r="E101" s="28" t="s">
        <v>574</v>
      </c>
      <c r="F101" s="87">
        <v>20000</v>
      </c>
      <c r="G101" s="29">
        <v>71.2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44671</v>
      </c>
      <c r="B102" s="29" t="s">
        <v>1009</v>
      </c>
      <c r="C102" s="28" t="s">
        <v>1010</v>
      </c>
      <c r="D102" s="28" t="s">
        <v>1155</v>
      </c>
      <c r="E102" s="28" t="s">
        <v>574</v>
      </c>
      <c r="F102" s="87">
        <v>224941</v>
      </c>
      <c r="G102" s="29">
        <v>71.2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44671</v>
      </c>
      <c r="B103" s="29" t="s">
        <v>1064</v>
      </c>
      <c r="C103" s="28" t="s">
        <v>1065</v>
      </c>
      <c r="D103" s="28" t="s">
        <v>922</v>
      </c>
      <c r="E103" s="28" t="s">
        <v>574</v>
      </c>
      <c r="F103" s="87">
        <v>1141221</v>
      </c>
      <c r="G103" s="29">
        <v>219.68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44671</v>
      </c>
      <c r="B104" s="29" t="s">
        <v>1064</v>
      </c>
      <c r="C104" s="28" t="s">
        <v>1065</v>
      </c>
      <c r="D104" s="28" t="s">
        <v>923</v>
      </c>
      <c r="E104" s="28" t="s">
        <v>574</v>
      </c>
      <c r="F104" s="87">
        <v>818364</v>
      </c>
      <c r="G104" s="29">
        <v>217.37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44671</v>
      </c>
      <c r="B105" s="29" t="s">
        <v>1064</v>
      </c>
      <c r="C105" s="28" t="s">
        <v>1065</v>
      </c>
      <c r="D105" s="28" t="s">
        <v>924</v>
      </c>
      <c r="E105" s="28" t="s">
        <v>574</v>
      </c>
      <c r="F105" s="87">
        <v>752997</v>
      </c>
      <c r="G105" s="29">
        <v>218.59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44671</v>
      </c>
      <c r="B106" s="29" t="s">
        <v>1159</v>
      </c>
      <c r="C106" s="28" t="s">
        <v>1160</v>
      </c>
      <c r="D106" s="28" t="s">
        <v>1161</v>
      </c>
      <c r="E106" s="28" t="s">
        <v>574</v>
      </c>
      <c r="F106" s="87">
        <v>83261</v>
      </c>
      <c r="G106" s="29">
        <v>154.72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44671</v>
      </c>
      <c r="B107" s="29" t="s">
        <v>1073</v>
      </c>
      <c r="C107" s="28" t="s">
        <v>1074</v>
      </c>
      <c r="D107" s="28" t="s">
        <v>1075</v>
      </c>
      <c r="E107" s="28" t="s">
        <v>574</v>
      </c>
      <c r="F107" s="87">
        <v>1975631</v>
      </c>
      <c r="G107" s="29">
        <v>65.25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44671</v>
      </c>
      <c r="B108" s="29" t="s">
        <v>1028</v>
      </c>
      <c r="C108" s="28" t="s">
        <v>1029</v>
      </c>
      <c r="D108" s="28" t="s">
        <v>1008</v>
      </c>
      <c r="E108" s="28" t="s">
        <v>574</v>
      </c>
      <c r="F108" s="87">
        <v>2279913</v>
      </c>
      <c r="G108" s="29">
        <v>9.17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44671</v>
      </c>
      <c r="B109" s="29" t="s">
        <v>1178</v>
      </c>
      <c r="C109" s="28" t="s">
        <v>1179</v>
      </c>
      <c r="D109" s="28" t="s">
        <v>1180</v>
      </c>
      <c r="E109" s="28" t="s">
        <v>574</v>
      </c>
      <c r="F109" s="87">
        <v>883034</v>
      </c>
      <c r="G109" s="29">
        <v>141.04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44671</v>
      </c>
      <c r="B110" s="29" t="s">
        <v>1137</v>
      </c>
      <c r="C110" s="28" t="s">
        <v>1162</v>
      </c>
      <c r="D110" s="28" t="s">
        <v>1138</v>
      </c>
      <c r="E110" s="28" t="s">
        <v>574</v>
      </c>
      <c r="F110" s="87">
        <v>73764</v>
      </c>
      <c r="G110" s="29">
        <v>22.35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44671</v>
      </c>
      <c r="B111" s="29" t="s">
        <v>1163</v>
      </c>
      <c r="C111" s="28" t="s">
        <v>1164</v>
      </c>
      <c r="D111" s="28" t="s">
        <v>923</v>
      </c>
      <c r="E111" s="28" t="s">
        <v>574</v>
      </c>
      <c r="F111" s="87">
        <v>147910</v>
      </c>
      <c r="G111" s="29">
        <v>102.64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44671</v>
      </c>
      <c r="B112" s="29" t="s">
        <v>448</v>
      </c>
      <c r="C112" s="28" t="s">
        <v>1165</v>
      </c>
      <c r="D112" s="28" t="s">
        <v>924</v>
      </c>
      <c r="E112" s="28" t="s">
        <v>574</v>
      </c>
      <c r="F112" s="87">
        <v>8814232</v>
      </c>
      <c r="G112" s="29">
        <v>63.79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44671</v>
      </c>
      <c r="B113" s="29" t="s">
        <v>1030</v>
      </c>
      <c r="C113" s="28" t="s">
        <v>1031</v>
      </c>
      <c r="D113" s="28" t="s">
        <v>1032</v>
      </c>
      <c r="E113" s="28" t="s">
        <v>574</v>
      </c>
      <c r="F113" s="87">
        <v>19000</v>
      </c>
      <c r="G113" s="29">
        <v>71.290000000000006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44671</v>
      </c>
      <c r="B114" s="29" t="s">
        <v>1066</v>
      </c>
      <c r="C114" s="28" t="s">
        <v>1067</v>
      </c>
      <c r="D114" s="28" t="s">
        <v>1068</v>
      </c>
      <c r="E114" s="28" t="s">
        <v>574</v>
      </c>
      <c r="F114" s="87">
        <v>1050986</v>
      </c>
      <c r="G114" s="29">
        <v>46.95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44671</v>
      </c>
      <c r="B115" s="29" t="s">
        <v>1025</v>
      </c>
      <c r="C115" s="28" t="s">
        <v>1033</v>
      </c>
      <c r="D115" s="28" t="s">
        <v>1062</v>
      </c>
      <c r="E115" s="28" t="s">
        <v>574</v>
      </c>
      <c r="F115" s="87">
        <v>92661</v>
      </c>
      <c r="G115" s="29">
        <v>34.28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44671</v>
      </c>
      <c r="B116" s="29" t="s">
        <v>1025</v>
      </c>
      <c r="C116" s="28" t="s">
        <v>1033</v>
      </c>
      <c r="D116" s="28" t="s">
        <v>1069</v>
      </c>
      <c r="E116" s="28" t="s">
        <v>574</v>
      </c>
      <c r="F116" s="87">
        <v>89854</v>
      </c>
      <c r="G116" s="29">
        <v>35.07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44671</v>
      </c>
      <c r="B117" s="29" t="s">
        <v>1025</v>
      </c>
      <c r="C117" s="28" t="s">
        <v>1033</v>
      </c>
      <c r="D117" s="28" t="s">
        <v>992</v>
      </c>
      <c r="E117" s="28" t="s">
        <v>574</v>
      </c>
      <c r="F117" s="87">
        <v>114825</v>
      </c>
      <c r="G117" s="29">
        <v>34.56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44671</v>
      </c>
      <c r="B118" s="29" t="s">
        <v>1011</v>
      </c>
      <c r="C118" s="28" t="s">
        <v>1012</v>
      </c>
      <c r="D118" s="28" t="s">
        <v>922</v>
      </c>
      <c r="E118" s="28" t="s">
        <v>574</v>
      </c>
      <c r="F118" s="87">
        <v>213411</v>
      </c>
      <c r="G118" s="29">
        <v>987.92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44671</v>
      </c>
      <c r="B119" s="29" t="s">
        <v>1011</v>
      </c>
      <c r="C119" s="28" t="s">
        <v>1012</v>
      </c>
      <c r="D119" s="28" t="s">
        <v>923</v>
      </c>
      <c r="E119" s="28" t="s">
        <v>574</v>
      </c>
      <c r="F119" s="87">
        <v>158335</v>
      </c>
      <c r="G119" s="29">
        <v>987.59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44671</v>
      </c>
      <c r="B120" s="29" t="s">
        <v>1169</v>
      </c>
      <c r="C120" s="28" t="s">
        <v>1170</v>
      </c>
      <c r="D120" s="28" t="s">
        <v>1171</v>
      </c>
      <c r="E120" s="28" t="s">
        <v>574</v>
      </c>
      <c r="F120" s="87">
        <v>150000</v>
      </c>
      <c r="G120" s="29">
        <v>84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44671</v>
      </c>
      <c r="B121" s="29" t="s">
        <v>1172</v>
      </c>
      <c r="C121" s="28" t="s">
        <v>1173</v>
      </c>
      <c r="D121" s="28" t="s">
        <v>923</v>
      </c>
      <c r="E121" s="28" t="s">
        <v>574</v>
      </c>
      <c r="F121" s="87">
        <v>1052585</v>
      </c>
      <c r="G121" s="29">
        <v>86.56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44671</v>
      </c>
      <c r="B122" s="29" t="s">
        <v>1181</v>
      </c>
      <c r="C122" s="28" t="s">
        <v>1182</v>
      </c>
      <c r="D122" s="28" t="s">
        <v>1183</v>
      </c>
      <c r="E122" s="28" t="s">
        <v>574</v>
      </c>
      <c r="F122" s="87">
        <v>1814652</v>
      </c>
      <c r="G122" s="29">
        <v>3.5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44671</v>
      </c>
      <c r="B123" s="29" t="s">
        <v>1181</v>
      </c>
      <c r="C123" s="28" t="s">
        <v>1182</v>
      </c>
      <c r="D123" s="28" t="s">
        <v>1184</v>
      </c>
      <c r="E123" s="28" t="s">
        <v>574</v>
      </c>
      <c r="F123" s="87">
        <v>4255543</v>
      </c>
      <c r="G123" s="29">
        <v>3.5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44671</v>
      </c>
      <c r="B124" s="29" t="s">
        <v>1034</v>
      </c>
      <c r="C124" s="28" t="s">
        <v>1035</v>
      </c>
      <c r="D124" s="28" t="s">
        <v>1174</v>
      </c>
      <c r="E124" s="28" t="s">
        <v>574</v>
      </c>
      <c r="F124" s="87">
        <v>53622</v>
      </c>
      <c r="G124" s="29">
        <v>106.64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44671</v>
      </c>
      <c r="B125" s="29" t="s">
        <v>1034</v>
      </c>
      <c r="C125" s="28" t="s">
        <v>1035</v>
      </c>
      <c r="D125" s="28" t="s">
        <v>1185</v>
      </c>
      <c r="E125" s="28" t="s">
        <v>574</v>
      </c>
      <c r="F125" s="87">
        <v>90000</v>
      </c>
      <c r="G125" s="29">
        <v>105.01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44671</v>
      </c>
      <c r="B126" s="29" t="s">
        <v>1034</v>
      </c>
      <c r="C126" s="28" t="s">
        <v>1035</v>
      </c>
      <c r="D126" s="28" t="s">
        <v>1186</v>
      </c>
      <c r="E126" s="28" t="s">
        <v>574</v>
      </c>
      <c r="F126" s="87">
        <v>63000</v>
      </c>
      <c r="G126" s="29">
        <v>104.78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44671</v>
      </c>
      <c r="B127" s="29" t="s">
        <v>1070</v>
      </c>
      <c r="C127" s="28" t="s">
        <v>1071</v>
      </c>
      <c r="D127" s="28" t="s">
        <v>1187</v>
      </c>
      <c r="E127" s="28" t="s">
        <v>574</v>
      </c>
      <c r="F127" s="87">
        <v>311477</v>
      </c>
      <c r="G127" s="29">
        <v>21.5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44671</v>
      </c>
      <c r="B128" s="29" t="s">
        <v>1070</v>
      </c>
      <c r="C128" s="28" t="s">
        <v>1071</v>
      </c>
      <c r="D128" s="28" t="s">
        <v>1072</v>
      </c>
      <c r="E128" s="28" t="s">
        <v>574</v>
      </c>
      <c r="F128" s="87">
        <v>400000</v>
      </c>
      <c r="G128" s="29">
        <v>21.5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2"/>
  <sheetViews>
    <sheetView zoomScale="85" zoomScaleNormal="85" workbookViewId="0">
      <selection activeCell="E98" sqref="E9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957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978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18">
        <f>VLOOKUP(D12,'MidCap Intra'!B18:C573,2,0)</f>
        <v>1621.7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8">
        <v>5</v>
      </c>
      <c r="B14" s="401">
        <v>44652</v>
      </c>
      <c r="C14" s="446"/>
      <c r="D14" s="447" t="s">
        <v>113</v>
      </c>
      <c r="E14" s="448" t="s">
        <v>590</v>
      </c>
      <c r="F14" s="408">
        <v>1155</v>
      </c>
      <c r="G14" s="408">
        <v>1090</v>
      </c>
      <c r="H14" s="408">
        <f>(1199.5+1090)/2</f>
        <v>1144.75</v>
      </c>
      <c r="I14" s="449" t="s">
        <v>853</v>
      </c>
      <c r="J14" s="424" t="s">
        <v>1037</v>
      </c>
      <c r="K14" s="424">
        <f t="shared" si="3"/>
        <v>-10.25</v>
      </c>
      <c r="L14" s="425">
        <f t="shared" si="4"/>
        <v>-8.0850000000000009</v>
      </c>
      <c r="M14" s="426">
        <f t="shared" si="5"/>
        <v>-1.5874458874458874E-2</v>
      </c>
      <c r="N14" s="424" t="s">
        <v>600</v>
      </c>
      <c r="O14" s="427">
        <v>44670</v>
      </c>
      <c r="P14" s="450"/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590</v>
      </c>
      <c r="F15" s="285">
        <v>4540</v>
      </c>
      <c r="G15" s="285">
        <v>4195</v>
      </c>
      <c r="H15" s="285">
        <v>4805</v>
      </c>
      <c r="I15" s="377" t="s">
        <v>927</v>
      </c>
      <c r="J15" s="357" t="s">
        <v>1036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588</v>
      </c>
      <c r="O15" s="360">
        <v>44670</v>
      </c>
      <c r="P15" s="357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8">
        <v>7</v>
      </c>
      <c r="B16" s="401">
        <v>44658</v>
      </c>
      <c r="C16" s="446"/>
      <c r="D16" s="447" t="s">
        <v>145</v>
      </c>
      <c r="E16" s="448" t="s">
        <v>590</v>
      </c>
      <c r="F16" s="408">
        <v>1820</v>
      </c>
      <c r="G16" s="408">
        <v>1715</v>
      </c>
      <c r="H16" s="408">
        <v>1715</v>
      </c>
      <c r="I16" s="449" t="s">
        <v>950</v>
      </c>
      <c r="J16" s="424" t="s">
        <v>1076</v>
      </c>
      <c r="K16" s="424">
        <f t="shared" si="6"/>
        <v>-105</v>
      </c>
      <c r="L16" s="425">
        <f t="shared" si="7"/>
        <v>-12.74</v>
      </c>
      <c r="M16" s="426">
        <f t="shared" si="8"/>
        <v>-6.4692307692307688E-2</v>
      </c>
      <c r="N16" s="424" t="s">
        <v>600</v>
      </c>
      <c r="O16" s="427">
        <v>44670</v>
      </c>
      <c r="P16" s="450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956</v>
      </c>
      <c r="J17" s="357" t="s">
        <v>958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983</v>
      </c>
      <c r="J18" s="357" t="s">
        <v>958</v>
      </c>
      <c r="K18" s="357">
        <f t="shared" si="9"/>
        <v>9.5</v>
      </c>
      <c r="L18" s="358">
        <f>(F18*-0.4)/100</f>
        <v>-0.61799999999999999</v>
      </c>
      <c r="M18" s="429">
        <f t="shared" si="11"/>
        <v>5.7488673139158571E-2</v>
      </c>
      <c r="N18" s="428" t="s">
        <v>588</v>
      </c>
      <c r="O18" s="430">
        <v>44664</v>
      </c>
      <c r="P18" s="428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1002</v>
      </c>
      <c r="G19" s="251">
        <v>1215</v>
      </c>
      <c r="H19" s="251"/>
      <c r="I19" s="341" t="s">
        <v>1003</v>
      </c>
      <c r="J19" s="278" t="s">
        <v>591</v>
      </c>
      <c r="K19" s="278"/>
      <c r="L19" s="432"/>
      <c r="M19" s="304"/>
      <c r="N19" s="302"/>
      <c r="O19" s="331"/>
      <c r="P19" s="302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1004</v>
      </c>
      <c r="G20" s="251">
        <v>2395</v>
      </c>
      <c r="H20" s="251"/>
      <c r="I20" s="341" t="s">
        <v>1005</v>
      </c>
      <c r="J20" s="278" t="s">
        <v>591</v>
      </c>
      <c r="K20" s="278"/>
      <c r="L20" s="454"/>
      <c r="M20" s="455"/>
      <c r="N20" s="444"/>
      <c r="O20" s="456"/>
      <c r="P20" s="302"/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590</v>
      </c>
      <c r="F21" s="251" t="s">
        <v>1046</v>
      </c>
      <c r="G21" s="251">
        <v>149</v>
      </c>
      <c r="H21" s="251"/>
      <c r="I21" s="341" t="s">
        <v>983</v>
      </c>
      <c r="J21" s="278" t="s">
        <v>591</v>
      </c>
      <c r="K21" s="453"/>
      <c r="L21" s="303"/>
      <c r="M21" s="304"/>
      <c r="N21" s="302"/>
      <c r="O21" s="331"/>
      <c r="P21" s="445"/>
      <c r="Q21" s="246"/>
      <c r="R21" s="246" t="s">
        <v>589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590</v>
      </c>
      <c r="F22" s="251" t="s">
        <v>905</v>
      </c>
      <c r="G22" s="251">
        <v>695</v>
      </c>
      <c r="H22" s="251"/>
      <c r="I22" s="341" t="s">
        <v>1094</v>
      </c>
      <c r="J22" s="278" t="s">
        <v>591</v>
      </c>
      <c r="K22" s="453"/>
      <c r="L22" s="303"/>
      <c r="M22" s="304"/>
      <c r="N22" s="302"/>
      <c r="O22" s="331"/>
      <c r="P22" s="445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53"/>
      <c r="L23" s="303"/>
      <c r="M23" s="304"/>
      <c r="N23" s="302"/>
      <c r="O23" s="331"/>
      <c r="P23" s="43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592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593</v>
      </c>
      <c r="B27" s="119"/>
      <c r="C27" s="119"/>
      <c r="D27" s="119"/>
      <c r="E27" s="41"/>
      <c r="F27" s="127" t="s">
        <v>594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595</v>
      </c>
      <c r="B28" s="119"/>
      <c r="C28" s="119"/>
      <c r="D28" s="119" t="s">
        <v>851</v>
      </c>
      <c r="E28" s="6"/>
      <c r="F28" s="127" t="s">
        <v>596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597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565</v>
      </c>
      <c r="C31" s="98"/>
      <c r="D31" s="97" t="s">
        <v>576</v>
      </c>
      <c r="E31" s="96" t="s">
        <v>577</v>
      </c>
      <c r="F31" s="96" t="s">
        <v>578</v>
      </c>
      <c r="G31" s="96" t="s">
        <v>598</v>
      </c>
      <c r="H31" s="96" t="s">
        <v>580</v>
      </c>
      <c r="I31" s="96" t="s">
        <v>581</v>
      </c>
      <c r="J31" s="96" t="s">
        <v>582</v>
      </c>
      <c r="K31" s="96" t="s">
        <v>599</v>
      </c>
      <c r="L31" s="140" t="s">
        <v>584</v>
      </c>
      <c r="M31" s="98" t="s">
        <v>585</v>
      </c>
      <c r="N31" s="95" t="s">
        <v>586</v>
      </c>
      <c r="O31" s="309" t="s">
        <v>587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870</v>
      </c>
      <c r="F32" s="285">
        <v>208.5</v>
      </c>
      <c r="G32" s="285">
        <v>203</v>
      </c>
      <c r="H32" s="285">
        <v>215.5</v>
      </c>
      <c r="I32" s="285" t="s">
        <v>868</v>
      </c>
      <c r="J32" s="357" t="s">
        <v>864</v>
      </c>
      <c r="K32" s="357">
        <f t="shared" ref="K32" si="12">H32-F32</f>
        <v>7</v>
      </c>
      <c r="L32" s="358">
        <f t="shared" ref="L32" si="13">(F32*-0.7)/100</f>
        <v>-1.4594999999999998</v>
      </c>
      <c r="M32" s="359">
        <f t="shared" ref="M32" si="14">(K32+L32)/F32</f>
        <v>2.6573141486810552E-2</v>
      </c>
      <c r="N32" s="357" t="s">
        <v>588</v>
      </c>
      <c r="O32" s="360">
        <v>44652</v>
      </c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874</v>
      </c>
      <c r="E33" s="285" t="s">
        <v>590</v>
      </c>
      <c r="F33" s="285">
        <v>491.5</v>
      </c>
      <c r="G33" s="285">
        <v>477</v>
      </c>
      <c r="H33" s="285">
        <v>509</v>
      </c>
      <c r="I33" s="285" t="s">
        <v>875</v>
      </c>
      <c r="J33" s="357" t="s">
        <v>893</v>
      </c>
      <c r="K33" s="357">
        <f t="shared" ref="K33" si="15">H33-F33</f>
        <v>17.5</v>
      </c>
      <c r="L33" s="358">
        <f t="shared" ref="L33" si="16">(F33*-0.7)/100</f>
        <v>-3.4404999999999997</v>
      </c>
      <c r="M33" s="359">
        <f t="shared" ref="M33" si="17">(K33+L33)/F33</f>
        <v>2.8605289928789419E-2</v>
      </c>
      <c r="N33" s="357" t="s">
        <v>588</v>
      </c>
      <c r="O33" s="360">
        <v>44655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350">
        <v>3</v>
      </c>
      <c r="B34" s="331">
        <v>44655</v>
      </c>
      <c r="C34" s="351"/>
      <c r="D34" s="352" t="s">
        <v>514</v>
      </c>
      <c r="E34" s="251" t="s">
        <v>590</v>
      </c>
      <c r="F34" s="251" t="s">
        <v>902</v>
      </c>
      <c r="G34" s="251">
        <v>418</v>
      </c>
      <c r="H34" s="251"/>
      <c r="I34" s="251" t="s">
        <v>903</v>
      </c>
      <c r="J34" s="302" t="s">
        <v>591</v>
      </c>
      <c r="K34" s="302"/>
      <c r="L34" s="303"/>
      <c r="M34" s="304"/>
      <c r="N34" s="302"/>
      <c r="O34" s="331"/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590</v>
      </c>
      <c r="F35" s="285">
        <v>272</v>
      </c>
      <c r="G35" s="285">
        <v>264</v>
      </c>
      <c r="H35" s="285">
        <v>285.5</v>
      </c>
      <c r="I35" s="285" t="s">
        <v>912</v>
      </c>
      <c r="J35" s="357" t="s">
        <v>925</v>
      </c>
      <c r="K35" s="357">
        <f t="shared" ref="K35" si="18">H35-F35</f>
        <v>13.5</v>
      </c>
      <c r="L35" s="358">
        <f t="shared" ref="L35" si="19">(F35*-0.7)/100</f>
        <v>-1.9039999999999997</v>
      </c>
      <c r="M35" s="359">
        <f t="shared" ref="M35" si="20">(K35+L35)/F35</f>
        <v>4.2632352941176468E-2</v>
      </c>
      <c r="N35" s="357" t="s">
        <v>588</v>
      </c>
      <c r="O35" s="360">
        <v>44657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1">
        <v>5</v>
      </c>
      <c r="B36" s="401">
        <v>44657</v>
      </c>
      <c r="C36" s="422"/>
      <c r="D36" s="423" t="s">
        <v>253</v>
      </c>
      <c r="E36" s="408" t="s">
        <v>590</v>
      </c>
      <c r="F36" s="408">
        <v>4580</v>
      </c>
      <c r="G36" s="408">
        <v>4430</v>
      </c>
      <c r="H36" s="408">
        <v>4430</v>
      </c>
      <c r="I36" s="408" t="s">
        <v>932</v>
      </c>
      <c r="J36" s="424" t="s">
        <v>977</v>
      </c>
      <c r="K36" s="424">
        <f t="shared" ref="K36:K37" si="21">H36-F36</f>
        <v>-150</v>
      </c>
      <c r="L36" s="425">
        <f t="shared" ref="L36:L37" si="22">(F36*-0.7)/100</f>
        <v>-32.06</v>
      </c>
      <c r="M36" s="426">
        <f t="shared" ref="M36:M37" si="23">(K36+L36)/F36</f>
        <v>-3.9751091703056768E-2</v>
      </c>
      <c r="N36" s="424" t="s">
        <v>600</v>
      </c>
      <c r="O36" s="427">
        <v>44662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552</v>
      </c>
      <c r="E37" s="285" t="s">
        <v>590</v>
      </c>
      <c r="F37" s="285">
        <v>446.5</v>
      </c>
      <c r="G37" s="285">
        <v>432</v>
      </c>
      <c r="H37" s="285">
        <v>462.5</v>
      </c>
      <c r="I37" s="285" t="s">
        <v>933</v>
      </c>
      <c r="J37" s="357" t="s">
        <v>993</v>
      </c>
      <c r="K37" s="357">
        <f t="shared" si="21"/>
        <v>16</v>
      </c>
      <c r="L37" s="358">
        <f t="shared" si="22"/>
        <v>-3.1254999999999997</v>
      </c>
      <c r="M37" s="359">
        <f t="shared" si="23"/>
        <v>2.8834266517357224E-2</v>
      </c>
      <c r="N37" s="357" t="s">
        <v>588</v>
      </c>
      <c r="O37" s="360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1">
        <v>7</v>
      </c>
      <c r="B38" s="401">
        <v>44658</v>
      </c>
      <c r="C38" s="422"/>
      <c r="D38" s="423" t="s">
        <v>187</v>
      </c>
      <c r="E38" s="408" t="s">
        <v>590</v>
      </c>
      <c r="F38" s="408">
        <v>110.25</v>
      </c>
      <c r="G38" s="408">
        <v>107.4</v>
      </c>
      <c r="H38" s="408">
        <v>107.4</v>
      </c>
      <c r="I38" s="408" t="s">
        <v>941</v>
      </c>
      <c r="J38" s="424" t="s">
        <v>994</v>
      </c>
      <c r="K38" s="424">
        <f t="shared" ref="K38:K41" si="24">H38-F38</f>
        <v>-2.8499999999999943</v>
      </c>
      <c r="L38" s="425">
        <f t="shared" ref="L38:L39" si="25">(F38*-0.7)/100</f>
        <v>-0.77174999999999994</v>
      </c>
      <c r="M38" s="426">
        <f t="shared" ref="M38:M39" si="26">(K38+L38)/F38</f>
        <v>-3.2850340136054368E-2</v>
      </c>
      <c r="N38" s="424" t="s">
        <v>600</v>
      </c>
      <c r="O38" s="427">
        <v>44664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1">
        <v>8</v>
      </c>
      <c r="B39" s="401">
        <v>44658</v>
      </c>
      <c r="C39" s="422"/>
      <c r="D39" s="423" t="s">
        <v>116</v>
      </c>
      <c r="E39" s="408" t="s">
        <v>590</v>
      </c>
      <c r="F39" s="408">
        <v>1525</v>
      </c>
      <c r="G39" s="408">
        <v>1477</v>
      </c>
      <c r="H39" s="408">
        <v>1477</v>
      </c>
      <c r="I39" s="408" t="s">
        <v>942</v>
      </c>
      <c r="J39" s="424" t="s">
        <v>995</v>
      </c>
      <c r="K39" s="424">
        <f t="shared" si="24"/>
        <v>-48</v>
      </c>
      <c r="L39" s="425">
        <f t="shared" si="25"/>
        <v>-10.675000000000001</v>
      </c>
      <c r="M39" s="426">
        <f t="shared" si="26"/>
        <v>-3.8475409836065573E-2</v>
      </c>
      <c r="N39" s="424" t="s">
        <v>600</v>
      </c>
      <c r="O39" s="427">
        <v>44664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1">
        <v>9</v>
      </c>
      <c r="B40" s="401">
        <v>44659</v>
      </c>
      <c r="C40" s="422"/>
      <c r="D40" s="423" t="s">
        <v>114</v>
      </c>
      <c r="E40" s="408" t="s">
        <v>590</v>
      </c>
      <c r="F40" s="408">
        <v>2444</v>
      </c>
      <c r="G40" s="408">
        <v>2370</v>
      </c>
      <c r="H40" s="408">
        <v>2370</v>
      </c>
      <c r="I40" s="408" t="s">
        <v>955</v>
      </c>
      <c r="J40" s="424" t="s">
        <v>1014</v>
      </c>
      <c r="K40" s="424">
        <f t="shared" ref="K40" si="27">H40-F40</f>
        <v>-74</v>
      </c>
      <c r="L40" s="425">
        <f t="shared" ref="L40" si="28">(F40*-0.7)/100</f>
        <v>-17.108000000000001</v>
      </c>
      <c r="M40" s="426">
        <f t="shared" ref="M40" si="29">(K40+L40)/F40</f>
        <v>-3.7278232405891981E-2</v>
      </c>
      <c r="N40" s="424" t="s">
        <v>600</v>
      </c>
      <c r="O40" s="427">
        <v>44669</v>
      </c>
      <c r="P40" s="307"/>
      <c r="Q40" s="307"/>
      <c r="R40" s="308" t="s">
        <v>589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987</v>
      </c>
      <c r="E41" s="285" t="s">
        <v>590</v>
      </c>
      <c r="F41" s="285">
        <v>1142.5</v>
      </c>
      <c r="G41" s="285">
        <v>1113</v>
      </c>
      <c r="H41" s="285">
        <v>1174</v>
      </c>
      <c r="I41" s="285" t="s">
        <v>988</v>
      </c>
      <c r="J41" s="357" t="s">
        <v>1013</v>
      </c>
      <c r="K41" s="357">
        <f t="shared" si="24"/>
        <v>31.5</v>
      </c>
      <c r="L41" s="358">
        <f t="shared" ref="L41" si="30">(F41*-0.7)/100</f>
        <v>-7.9974999999999996</v>
      </c>
      <c r="M41" s="359">
        <f t="shared" ref="M41" si="31">(K41+L41)/F41</f>
        <v>2.0571115973741796E-2</v>
      </c>
      <c r="N41" s="357" t="s">
        <v>588</v>
      </c>
      <c r="O41" s="360">
        <v>44669</v>
      </c>
      <c r="P41" s="307"/>
      <c r="Q41" s="307"/>
      <c r="R41" s="308" t="s">
        <v>589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50">
        <v>11</v>
      </c>
      <c r="B42" s="248">
        <v>44670</v>
      </c>
      <c r="C42" s="351"/>
      <c r="D42" s="352" t="s">
        <v>199</v>
      </c>
      <c r="E42" s="251" t="s">
        <v>590</v>
      </c>
      <c r="F42" s="251" t="s">
        <v>1047</v>
      </c>
      <c r="G42" s="251">
        <v>240</v>
      </c>
      <c r="H42" s="251"/>
      <c r="I42" s="251">
        <v>265</v>
      </c>
      <c r="J42" s="302" t="s">
        <v>591</v>
      </c>
      <c r="K42" s="302"/>
      <c r="L42" s="303"/>
      <c r="M42" s="304"/>
      <c r="N42" s="302"/>
      <c r="O42" s="331"/>
      <c r="P42" s="307"/>
      <c r="Q42" s="307"/>
      <c r="R42" s="308" t="s">
        <v>589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350">
        <v>12</v>
      </c>
      <c r="B43" s="248">
        <v>44671</v>
      </c>
      <c r="C43" s="351"/>
      <c r="D43" s="352" t="s">
        <v>188</v>
      </c>
      <c r="E43" s="251" t="s">
        <v>590</v>
      </c>
      <c r="F43" s="251" t="s">
        <v>1095</v>
      </c>
      <c r="G43" s="251">
        <v>1100</v>
      </c>
      <c r="H43" s="251"/>
      <c r="I43" s="251" t="s">
        <v>1096</v>
      </c>
      <c r="J43" s="302" t="s">
        <v>591</v>
      </c>
      <c r="K43" s="302"/>
      <c r="L43" s="303"/>
      <c r="M43" s="304"/>
      <c r="N43" s="302"/>
      <c r="O43" s="331"/>
      <c r="P43" s="307"/>
      <c r="Q43" s="307"/>
      <c r="R43" s="308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350">
        <v>13</v>
      </c>
      <c r="B44" s="248">
        <v>44671</v>
      </c>
      <c r="C44" s="351"/>
      <c r="D44" s="352" t="s">
        <v>477</v>
      </c>
      <c r="E44" s="251" t="s">
        <v>590</v>
      </c>
      <c r="F44" s="251" t="s">
        <v>1097</v>
      </c>
      <c r="G44" s="251">
        <v>117</v>
      </c>
      <c r="H44" s="251"/>
      <c r="I44" s="251" t="s">
        <v>1098</v>
      </c>
      <c r="J44" s="302" t="s">
        <v>591</v>
      </c>
      <c r="K44" s="302"/>
      <c r="L44" s="303"/>
      <c r="M44" s="304"/>
      <c r="N44" s="302"/>
      <c r="O44" s="331"/>
      <c r="P44" s="307"/>
      <c r="Q44" s="307"/>
      <c r="R44" s="308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1099</v>
      </c>
      <c r="E45" s="251" t="s">
        <v>590</v>
      </c>
      <c r="F45" s="251" t="s">
        <v>1100</v>
      </c>
      <c r="G45" s="251">
        <v>227</v>
      </c>
      <c r="H45" s="251"/>
      <c r="I45" s="251" t="s">
        <v>1101</v>
      </c>
      <c r="J45" s="302" t="s">
        <v>591</v>
      </c>
      <c r="K45" s="302"/>
      <c r="L45" s="303"/>
      <c r="M45" s="304"/>
      <c r="N45" s="302"/>
      <c r="O45" s="331"/>
      <c r="P45" s="307"/>
      <c r="Q45" s="307"/>
      <c r="R45" s="308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350">
        <v>15</v>
      </c>
      <c r="B46" s="248">
        <v>44671</v>
      </c>
      <c r="C46" s="351"/>
      <c r="D46" s="352" t="s">
        <v>402</v>
      </c>
      <c r="E46" s="251" t="s">
        <v>590</v>
      </c>
      <c r="F46" s="251" t="s">
        <v>1102</v>
      </c>
      <c r="G46" s="251">
        <v>207</v>
      </c>
      <c r="H46" s="251"/>
      <c r="I46" s="251" t="s">
        <v>659</v>
      </c>
      <c r="J46" s="302" t="s">
        <v>591</v>
      </c>
      <c r="K46" s="302"/>
      <c r="L46" s="303"/>
      <c r="M46" s="304"/>
      <c r="N46" s="302"/>
      <c r="O46" s="331"/>
      <c r="P46" s="307"/>
      <c r="Q46" s="307"/>
      <c r="R46" s="308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50"/>
      <c r="B47" s="248"/>
      <c r="C47" s="351"/>
      <c r="D47" s="352"/>
      <c r="E47" s="251"/>
      <c r="F47" s="251"/>
      <c r="G47" s="251"/>
      <c r="H47" s="251"/>
      <c r="I47" s="251"/>
      <c r="J47" s="302"/>
      <c r="K47" s="302"/>
      <c r="L47" s="303"/>
      <c r="M47" s="304"/>
      <c r="N47" s="302"/>
      <c r="O47" s="331"/>
      <c r="P47" s="307"/>
      <c r="Q47" s="307"/>
      <c r="R47" s="308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70" customFormat="1" ht="15" customHeight="1">
      <c r="K48" s="252"/>
      <c r="L48" s="283"/>
      <c r="M48" s="322"/>
      <c r="N48" s="252"/>
      <c r="O48" s="293"/>
      <c r="P48" s="1"/>
      <c r="Q48" s="1"/>
      <c r="R48" s="319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324"/>
      <c r="AJ48" s="323"/>
      <c r="AK48" s="323"/>
      <c r="AL48" s="323"/>
    </row>
    <row r="49" spans="1:38" ht="15" customHeight="1">
      <c r="A49" s="310"/>
      <c r="B49" s="311"/>
      <c r="C49" s="312"/>
      <c r="D49" s="313"/>
      <c r="E49" s="314"/>
      <c r="F49" s="314"/>
      <c r="G49" s="314"/>
      <c r="H49" s="314"/>
      <c r="I49" s="314"/>
      <c r="J49" s="315"/>
      <c r="K49" s="315"/>
      <c r="L49" s="316"/>
      <c r="M49" s="317"/>
      <c r="N49" s="315"/>
      <c r="O49" s="318"/>
      <c r="P49" s="1"/>
      <c r="Q49" s="1"/>
      <c r="R49" s="319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44.25" customHeight="1">
      <c r="A50" s="119" t="s">
        <v>592</v>
      </c>
      <c r="B50" s="142"/>
      <c r="C50" s="142"/>
      <c r="D50" s="1"/>
      <c r="E50" s="6"/>
      <c r="F50" s="6"/>
      <c r="G50" s="6"/>
      <c r="H50" s="6" t="s">
        <v>604</v>
      </c>
      <c r="I50" s="6"/>
      <c r="J50" s="6"/>
      <c r="K50" s="115"/>
      <c r="L50" s="144"/>
      <c r="M50" s="115"/>
      <c r="N50" s="116"/>
      <c r="O50" s="115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297"/>
      <c r="AD50" s="297"/>
      <c r="AE50" s="297"/>
      <c r="AF50" s="297"/>
      <c r="AG50" s="297"/>
      <c r="AH50" s="297"/>
    </row>
    <row r="51" spans="1:38" ht="12.75" customHeight="1">
      <c r="A51" s="126" t="s">
        <v>593</v>
      </c>
      <c r="B51" s="119"/>
      <c r="C51" s="119"/>
      <c r="D51" s="119"/>
      <c r="E51" s="41"/>
      <c r="F51" s="127" t="s">
        <v>594</v>
      </c>
      <c r="G51" s="56"/>
      <c r="H51" s="41"/>
      <c r="I51" s="56"/>
      <c r="J51" s="6"/>
      <c r="K51" s="145"/>
      <c r="L51" s="146"/>
      <c r="M51" s="6"/>
      <c r="N51" s="109"/>
      <c r="O51" s="147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26"/>
      <c r="B52" s="119"/>
      <c r="C52" s="119"/>
      <c r="D52" s="119"/>
      <c r="E52" s="6"/>
      <c r="F52" s="127" t="s">
        <v>596</v>
      </c>
      <c r="G52" s="56"/>
      <c r="H52" s="41"/>
      <c r="I52" s="56"/>
      <c r="J52" s="6"/>
      <c r="K52" s="145"/>
      <c r="L52" s="146"/>
      <c r="M52" s="6"/>
      <c r="N52" s="109"/>
      <c r="O52" s="147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9"/>
      <c r="B53" s="119"/>
      <c r="C53" s="119"/>
      <c r="D53" s="119"/>
      <c r="E53" s="6"/>
      <c r="F53" s="6"/>
      <c r="G53" s="6"/>
      <c r="H53" s="6"/>
      <c r="I53" s="6"/>
      <c r="J53" s="132"/>
      <c r="K53" s="129"/>
      <c r="L53" s="130"/>
      <c r="M53" s="6"/>
      <c r="N53" s="133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48" t="s">
        <v>605</v>
      </c>
      <c r="B54" s="148"/>
      <c r="C54" s="148"/>
      <c r="D54" s="148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6" t="s">
        <v>16</v>
      </c>
      <c r="B55" s="96" t="s">
        <v>565</v>
      </c>
      <c r="C55" s="96"/>
      <c r="D55" s="97" t="s">
        <v>576</v>
      </c>
      <c r="E55" s="96" t="s">
        <v>577</v>
      </c>
      <c r="F55" s="96" t="s">
        <v>578</v>
      </c>
      <c r="G55" s="96" t="s">
        <v>598</v>
      </c>
      <c r="H55" s="96" t="s">
        <v>580</v>
      </c>
      <c r="I55" s="96" t="s">
        <v>581</v>
      </c>
      <c r="J55" s="95" t="s">
        <v>582</v>
      </c>
      <c r="K55" s="149" t="s">
        <v>606</v>
      </c>
      <c r="L55" s="98" t="s">
        <v>584</v>
      </c>
      <c r="M55" s="149" t="s">
        <v>607</v>
      </c>
      <c r="N55" s="96" t="s">
        <v>608</v>
      </c>
      <c r="O55" s="95" t="s">
        <v>586</v>
      </c>
      <c r="P55" s="97" t="s">
        <v>587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47" customFormat="1" ht="13.5" customHeight="1">
      <c r="A56" s="356">
        <v>1</v>
      </c>
      <c r="B56" s="347">
        <v>44651</v>
      </c>
      <c r="C56" s="346"/>
      <c r="D56" s="346" t="s">
        <v>880</v>
      </c>
      <c r="E56" s="285" t="s">
        <v>590</v>
      </c>
      <c r="F56" s="285">
        <v>17520</v>
      </c>
      <c r="G56" s="285">
        <v>17340</v>
      </c>
      <c r="H56" s="330">
        <v>17625</v>
      </c>
      <c r="I56" s="330" t="s">
        <v>881</v>
      </c>
      <c r="J56" s="342" t="s">
        <v>873</v>
      </c>
      <c r="K56" s="330">
        <f t="shared" ref="K56" si="32">H56-F56</f>
        <v>105</v>
      </c>
      <c r="L56" s="343">
        <f t="shared" ref="L56" si="33">(H56*N56)*0.07%</f>
        <v>616.87500000000011</v>
      </c>
      <c r="M56" s="344">
        <f t="shared" ref="M56" si="34">(K56*N56)-L56</f>
        <v>4633.125</v>
      </c>
      <c r="N56" s="330">
        <v>50</v>
      </c>
      <c r="O56" s="345" t="s">
        <v>588</v>
      </c>
      <c r="P56" s="355">
        <v>44652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5" customHeight="1">
      <c r="A57" s="356">
        <v>2</v>
      </c>
      <c r="B57" s="355">
        <v>44652</v>
      </c>
      <c r="C57" s="332"/>
      <c r="D57" s="346" t="s">
        <v>885</v>
      </c>
      <c r="E57" s="285" t="s">
        <v>590</v>
      </c>
      <c r="F57" s="285">
        <v>2455</v>
      </c>
      <c r="G57" s="285">
        <v>2400</v>
      </c>
      <c r="H57" s="330">
        <v>2495</v>
      </c>
      <c r="I57" s="330" t="s">
        <v>872</v>
      </c>
      <c r="J57" s="342" t="s">
        <v>632</v>
      </c>
      <c r="K57" s="330">
        <f t="shared" ref="K57" si="35">H57-F57</f>
        <v>40</v>
      </c>
      <c r="L57" s="343">
        <f t="shared" ref="L57" si="36">(H57*N57)*0.07%</f>
        <v>436.62500000000006</v>
      </c>
      <c r="M57" s="344">
        <f t="shared" ref="M57" si="37">(K57*N57)-L57</f>
        <v>9563.375</v>
      </c>
      <c r="N57" s="330">
        <v>250</v>
      </c>
      <c r="O57" s="345" t="s">
        <v>588</v>
      </c>
      <c r="P57" s="355">
        <v>44652</v>
      </c>
      <c r="Q57" s="249"/>
      <c r="R57" s="253" t="s">
        <v>936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5" customHeight="1">
      <c r="A58" s="356">
        <v>3</v>
      </c>
      <c r="B58" s="355">
        <v>44652</v>
      </c>
      <c r="C58" s="332"/>
      <c r="D58" s="346" t="s">
        <v>879</v>
      </c>
      <c r="E58" s="285" t="s">
        <v>590</v>
      </c>
      <c r="F58" s="285">
        <v>2830</v>
      </c>
      <c r="G58" s="285">
        <v>2775</v>
      </c>
      <c r="H58" s="330">
        <v>2867.5</v>
      </c>
      <c r="I58" s="330" t="s">
        <v>883</v>
      </c>
      <c r="J58" s="342" t="s">
        <v>884</v>
      </c>
      <c r="K58" s="330">
        <f t="shared" ref="K58:K59" si="38">H58-F58</f>
        <v>37.5</v>
      </c>
      <c r="L58" s="343">
        <f t="shared" ref="L58:L59" si="39">(H58*N58)*0.07%</f>
        <v>501.81250000000006</v>
      </c>
      <c r="M58" s="344">
        <f t="shared" ref="M58:M59" si="40">(K58*N58)-L58</f>
        <v>8873.1875</v>
      </c>
      <c r="N58" s="330">
        <v>250</v>
      </c>
      <c r="O58" s="345" t="s">
        <v>588</v>
      </c>
      <c r="P58" s="355">
        <v>44652</v>
      </c>
      <c r="Q58" s="249"/>
      <c r="R58" s="253" t="s">
        <v>589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5" customHeight="1">
      <c r="A59" s="356">
        <v>4</v>
      </c>
      <c r="B59" s="355">
        <v>44652</v>
      </c>
      <c r="C59" s="346"/>
      <c r="D59" s="346" t="s">
        <v>886</v>
      </c>
      <c r="E59" s="285" t="s">
        <v>590</v>
      </c>
      <c r="F59" s="285">
        <v>2380</v>
      </c>
      <c r="G59" s="285">
        <v>2335</v>
      </c>
      <c r="H59" s="330">
        <v>2410</v>
      </c>
      <c r="I59" s="330" t="s">
        <v>887</v>
      </c>
      <c r="J59" s="342" t="s">
        <v>603</v>
      </c>
      <c r="K59" s="330">
        <f t="shared" si="38"/>
        <v>30</v>
      </c>
      <c r="L59" s="343">
        <f t="shared" si="39"/>
        <v>463.92500000000007</v>
      </c>
      <c r="M59" s="344">
        <f t="shared" si="40"/>
        <v>7786.0749999999998</v>
      </c>
      <c r="N59" s="330">
        <v>275</v>
      </c>
      <c r="O59" s="345" t="s">
        <v>588</v>
      </c>
      <c r="P59" s="355">
        <v>44655</v>
      </c>
      <c r="Q59" s="249"/>
      <c r="R59" s="253" t="s">
        <v>936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5" customHeight="1">
      <c r="A60" s="356">
        <v>5</v>
      </c>
      <c r="B60" s="355">
        <v>44652</v>
      </c>
      <c r="C60" s="346"/>
      <c r="D60" s="346" t="s">
        <v>888</v>
      </c>
      <c r="E60" s="285" t="s">
        <v>590</v>
      </c>
      <c r="F60" s="285">
        <v>2100</v>
      </c>
      <c r="G60" s="285">
        <v>2048</v>
      </c>
      <c r="H60" s="330">
        <v>2130</v>
      </c>
      <c r="I60" s="330" t="s">
        <v>866</v>
      </c>
      <c r="J60" s="342" t="s">
        <v>603</v>
      </c>
      <c r="K60" s="330">
        <f t="shared" ref="K60" si="41">H60-F60</f>
        <v>30</v>
      </c>
      <c r="L60" s="343">
        <f t="shared" ref="L60" si="42">(H60*N60)*0.07%</f>
        <v>372.75000000000006</v>
      </c>
      <c r="M60" s="344">
        <f t="shared" ref="M60" si="43">(K60*N60)-L60</f>
        <v>7127.25</v>
      </c>
      <c r="N60" s="330">
        <v>250</v>
      </c>
      <c r="O60" s="345" t="s">
        <v>588</v>
      </c>
      <c r="P60" s="355">
        <v>44655</v>
      </c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56">
        <v>6</v>
      </c>
      <c r="B61" s="355">
        <v>44652</v>
      </c>
      <c r="C61" s="346"/>
      <c r="D61" s="346" t="s">
        <v>889</v>
      </c>
      <c r="E61" s="285" t="s">
        <v>590</v>
      </c>
      <c r="F61" s="285">
        <v>1494</v>
      </c>
      <c r="G61" s="285">
        <v>1475</v>
      </c>
      <c r="H61" s="330">
        <v>1637.5</v>
      </c>
      <c r="I61" s="330" t="s">
        <v>890</v>
      </c>
      <c r="J61" s="342" t="s">
        <v>894</v>
      </c>
      <c r="K61" s="330">
        <f t="shared" ref="K61:K62" si="44">H61-F61</f>
        <v>143.5</v>
      </c>
      <c r="L61" s="343">
        <f t="shared" ref="L61:L62" si="45">(H61*N61)*0.07%</f>
        <v>630.43750000000011</v>
      </c>
      <c r="M61" s="344">
        <f t="shared" ref="M61:M62" si="46">(K61*N61)-L61</f>
        <v>78294.5625</v>
      </c>
      <c r="N61" s="330">
        <v>550</v>
      </c>
      <c r="O61" s="345" t="s">
        <v>588</v>
      </c>
      <c r="P61" s="355">
        <v>44655</v>
      </c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56">
        <v>7</v>
      </c>
      <c r="B62" s="355">
        <v>44652</v>
      </c>
      <c r="C62" s="346"/>
      <c r="D62" s="346" t="s">
        <v>877</v>
      </c>
      <c r="E62" s="285" t="s">
        <v>590</v>
      </c>
      <c r="F62" s="285">
        <v>955</v>
      </c>
      <c r="G62" s="285">
        <v>940</v>
      </c>
      <c r="H62" s="330">
        <v>966.5</v>
      </c>
      <c r="I62" s="330" t="s">
        <v>891</v>
      </c>
      <c r="J62" s="342" t="s">
        <v>895</v>
      </c>
      <c r="K62" s="330">
        <f t="shared" si="44"/>
        <v>11.5</v>
      </c>
      <c r="L62" s="343">
        <f t="shared" si="45"/>
        <v>575.06750000000011</v>
      </c>
      <c r="M62" s="344">
        <f t="shared" si="46"/>
        <v>9199.932499999999</v>
      </c>
      <c r="N62" s="330">
        <v>850</v>
      </c>
      <c r="O62" s="345" t="s">
        <v>588</v>
      </c>
      <c r="P62" s="355">
        <v>44655</v>
      </c>
      <c r="Q62" s="249"/>
      <c r="R62" s="253" t="s">
        <v>936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56">
        <v>8</v>
      </c>
      <c r="B63" s="355">
        <v>44655</v>
      </c>
      <c r="C63" s="346"/>
      <c r="D63" s="346" t="s">
        <v>880</v>
      </c>
      <c r="E63" s="285" t="s">
        <v>899</v>
      </c>
      <c r="F63" s="285">
        <v>18090</v>
      </c>
      <c r="G63" s="285">
        <v>18260</v>
      </c>
      <c r="H63" s="330">
        <v>17980</v>
      </c>
      <c r="I63" s="330" t="s">
        <v>900</v>
      </c>
      <c r="J63" s="342" t="s">
        <v>901</v>
      </c>
      <c r="K63" s="330">
        <f>F63-H63</f>
        <v>110</v>
      </c>
      <c r="L63" s="343">
        <f t="shared" ref="L63:L64" si="47">(H63*N63)*0.07%</f>
        <v>629.30000000000007</v>
      </c>
      <c r="M63" s="344">
        <f t="shared" ref="M63:M64" si="48">(K63*N63)-L63</f>
        <v>4870.7</v>
      </c>
      <c r="N63" s="330">
        <v>50</v>
      </c>
      <c r="O63" s="345" t="s">
        <v>588</v>
      </c>
      <c r="P63" s="355">
        <v>44655</v>
      </c>
      <c r="Q63" s="249"/>
      <c r="R63" s="253" t="s">
        <v>589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5">
        <v>9</v>
      </c>
      <c r="B64" s="355">
        <v>44655</v>
      </c>
      <c r="C64" s="346"/>
      <c r="D64" s="346" t="s">
        <v>904</v>
      </c>
      <c r="E64" s="285" t="s">
        <v>590</v>
      </c>
      <c r="F64" s="285">
        <v>736.5</v>
      </c>
      <c r="G64" s="285">
        <v>726</v>
      </c>
      <c r="H64" s="330">
        <v>745</v>
      </c>
      <c r="I64" s="330" t="s">
        <v>905</v>
      </c>
      <c r="J64" s="342" t="s">
        <v>639</v>
      </c>
      <c r="K64" s="330">
        <f t="shared" ref="K64:K65" si="49">H64-F64</f>
        <v>8.5</v>
      </c>
      <c r="L64" s="343">
        <f t="shared" si="47"/>
        <v>704.02500000000009</v>
      </c>
      <c r="M64" s="344">
        <f t="shared" si="48"/>
        <v>10770.975</v>
      </c>
      <c r="N64" s="330">
        <v>1350</v>
      </c>
      <c r="O64" s="345" t="s">
        <v>588</v>
      </c>
      <c r="P64" s="355">
        <v>44656</v>
      </c>
      <c r="Q64" s="249"/>
      <c r="R64" s="253" t="s">
        <v>936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91">
        <v>10</v>
      </c>
      <c r="B65" s="401">
        <v>44655</v>
      </c>
      <c r="C65" s="407"/>
      <c r="D65" s="407" t="s">
        <v>908</v>
      </c>
      <c r="E65" s="408" t="s">
        <v>590</v>
      </c>
      <c r="F65" s="408">
        <v>988</v>
      </c>
      <c r="G65" s="408">
        <v>974</v>
      </c>
      <c r="H65" s="398">
        <v>974</v>
      </c>
      <c r="I65" s="398" t="s">
        <v>909</v>
      </c>
      <c r="J65" s="397" t="s">
        <v>916</v>
      </c>
      <c r="K65" s="398">
        <f t="shared" si="49"/>
        <v>-14</v>
      </c>
      <c r="L65" s="399">
        <f t="shared" ref="L65" si="50">(H65*N65)*0.07%</f>
        <v>613.62000000000012</v>
      </c>
      <c r="M65" s="400">
        <f t="shared" ref="M65" si="51">(K65*N65)-L65</f>
        <v>-13213.62</v>
      </c>
      <c r="N65" s="398">
        <v>900</v>
      </c>
      <c r="O65" s="424" t="s">
        <v>600</v>
      </c>
      <c r="P65" s="401">
        <v>44656</v>
      </c>
      <c r="Q65" s="249"/>
      <c r="R65" s="253" t="s">
        <v>589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85">
        <v>11</v>
      </c>
      <c r="B66" s="355">
        <v>44655</v>
      </c>
      <c r="C66" s="346"/>
      <c r="D66" s="346" t="s">
        <v>879</v>
      </c>
      <c r="E66" s="285" t="s">
        <v>590</v>
      </c>
      <c r="F66" s="285">
        <v>2870</v>
      </c>
      <c r="G66" s="285">
        <v>2820</v>
      </c>
      <c r="H66" s="330">
        <v>2905</v>
      </c>
      <c r="I66" s="330" t="s">
        <v>910</v>
      </c>
      <c r="J66" s="342" t="s">
        <v>914</v>
      </c>
      <c r="K66" s="330">
        <f t="shared" ref="K66" si="52">H66-F66</f>
        <v>35</v>
      </c>
      <c r="L66" s="343">
        <f t="shared" ref="L66" si="53">(H66*N66)*0.07%</f>
        <v>508.37500000000006</v>
      </c>
      <c r="M66" s="344">
        <f t="shared" ref="M66" si="54">(K66*N66)-L66</f>
        <v>8241.625</v>
      </c>
      <c r="N66" s="330">
        <v>250</v>
      </c>
      <c r="O66" s="345" t="s">
        <v>588</v>
      </c>
      <c r="P66" s="355">
        <v>44656</v>
      </c>
      <c r="Q66" s="249"/>
      <c r="R66" s="253" t="s">
        <v>936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85">
        <v>12</v>
      </c>
      <c r="B67" s="355">
        <v>44656</v>
      </c>
      <c r="C67" s="346"/>
      <c r="D67" s="346" t="s">
        <v>913</v>
      </c>
      <c r="E67" s="285" t="s">
        <v>590</v>
      </c>
      <c r="F67" s="285">
        <v>583</v>
      </c>
      <c r="G67" s="285">
        <v>570</v>
      </c>
      <c r="H67" s="330">
        <v>586.5</v>
      </c>
      <c r="I67" s="330">
        <v>600</v>
      </c>
      <c r="J67" s="342" t="s">
        <v>938</v>
      </c>
      <c r="K67" s="330">
        <f t="shared" ref="K67" si="55">H67-F67</f>
        <v>3.5</v>
      </c>
      <c r="L67" s="343">
        <f t="shared" ref="L67:L69" si="56">(H67*N67)*0.07%</f>
        <v>441.34125000000006</v>
      </c>
      <c r="M67" s="344">
        <f t="shared" ref="M67:M69" si="57">(K67*N67)-L67</f>
        <v>3321.1587500000001</v>
      </c>
      <c r="N67" s="330">
        <v>1075</v>
      </c>
      <c r="O67" s="345" t="s">
        <v>588</v>
      </c>
      <c r="P67" s="355">
        <v>44656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5">
        <v>13</v>
      </c>
      <c r="B68" s="355">
        <v>44656</v>
      </c>
      <c r="C68" s="346"/>
      <c r="D68" s="346" t="s">
        <v>880</v>
      </c>
      <c r="E68" s="285" t="s">
        <v>899</v>
      </c>
      <c r="F68" s="285">
        <v>18130</v>
      </c>
      <c r="G68" s="285">
        <v>18310</v>
      </c>
      <c r="H68" s="330">
        <v>18045</v>
      </c>
      <c r="I68" s="330" t="s">
        <v>900</v>
      </c>
      <c r="J68" s="342" t="s">
        <v>915</v>
      </c>
      <c r="K68" s="330">
        <f>F68-H68</f>
        <v>85</v>
      </c>
      <c r="L68" s="343">
        <f t="shared" si="56"/>
        <v>631.57500000000005</v>
      </c>
      <c r="M68" s="344">
        <f t="shared" si="57"/>
        <v>3618.4250000000002</v>
      </c>
      <c r="N68" s="330">
        <v>50</v>
      </c>
      <c r="O68" s="345" t="s">
        <v>588</v>
      </c>
      <c r="P68" s="355">
        <v>44656</v>
      </c>
      <c r="Q68" s="249"/>
      <c r="R68" s="253" t="s">
        <v>589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85">
        <v>14</v>
      </c>
      <c r="B69" s="355">
        <v>44656</v>
      </c>
      <c r="C69" s="346"/>
      <c r="D69" s="346" t="s">
        <v>904</v>
      </c>
      <c r="E69" s="285" t="s">
        <v>590</v>
      </c>
      <c r="F69" s="285">
        <v>736</v>
      </c>
      <c r="G69" s="285">
        <v>725</v>
      </c>
      <c r="H69" s="330">
        <v>744</v>
      </c>
      <c r="I69" s="330" t="s">
        <v>905</v>
      </c>
      <c r="J69" s="342" t="s">
        <v>863</v>
      </c>
      <c r="K69" s="330">
        <f t="shared" ref="K69" si="58">H69-F69</f>
        <v>8</v>
      </c>
      <c r="L69" s="343">
        <f t="shared" si="56"/>
        <v>703.08000000000015</v>
      </c>
      <c r="M69" s="344">
        <f t="shared" si="57"/>
        <v>10096.92</v>
      </c>
      <c r="N69" s="330">
        <v>1350</v>
      </c>
      <c r="O69" s="345" t="s">
        <v>588</v>
      </c>
      <c r="P69" s="355">
        <v>44656</v>
      </c>
      <c r="Q69" s="249"/>
      <c r="R69" s="253" t="s">
        <v>936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15</v>
      </c>
      <c r="B70" s="355">
        <v>44657</v>
      </c>
      <c r="C70" s="346"/>
      <c r="D70" s="346" t="s">
        <v>886</v>
      </c>
      <c r="E70" s="285" t="s">
        <v>590</v>
      </c>
      <c r="F70" s="285">
        <v>2463</v>
      </c>
      <c r="G70" s="285">
        <v>2410</v>
      </c>
      <c r="H70" s="330">
        <v>2497.5</v>
      </c>
      <c r="I70" s="330" t="s">
        <v>926</v>
      </c>
      <c r="J70" s="342" t="s">
        <v>937</v>
      </c>
      <c r="K70" s="330">
        <f t="shared" ref="K70" si="59">H70-F70</f>
        <v>34.5</v>
      </c>
      <c r="L70" s="343">
        <f t="shared" ref="L70" si="60">(H70*N70)*0.07%</f>
        <v>480.76875000000007</v>
      </c>
      <c r="M70" s="344">
        <f t="shared" ref="M70" si="61">(K70*N70)-L70</f>
        <v>9006.7312500000007</v>
      </c>
      <c r="N70" s="330">
        <v>275</v>
      </c>
      <c r="O70" s="345" t="s">
        <v>588</v>
      </c>
      <c r="P70" s="355">
        <v>44657</v>
      </c>
      <c r="Q70" s="249"/>
      <c r="R70" s="253" t="s">
        <v>936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85">
        <v>16</v>
      </c>
      <c r="B71" s="355">
        <v>44657</v>
      </c>
      <c r="C71" s="346"/>
      <c r="D71" s="346" t="s">
        <v>879</v>
      </c>
      <c r="E71" s="285" t="s">
        <v>590</v>
      </c>
      <c r="F71" s="285">
        <v>2880</v>
      </c>
      <c r="G71" s="285">
        <v>2830</v>
      </c>
      <c r="H71" s="330">
        <v>2920</v>
      </c>
      <c r="I71" s="330" t="s">
        <v>910</v>
      </c>
      <c r="J71" s="342" t="s">
        <v>632</v>
      </c>
      <c r="K71" s="330">
        <f t="shared" ref="K71:K73" si="62">H71-F71</f>
        <v>40</v>
      </c>
      <c r="L71" s="343">
        <f t="shared" ref="L71:L73" si="63">(H71*N71)*0.07%</f>
        <v>511.00000000000006</v>
      </c>
      <c r="M71" s="344">
        <f t="shared" ref="M71" si="64">(K71*N71)-L71</f>
        <v>9489</v>
      </c>
      <c r="N71" s="330">
        <v>250</v>
      </c>
      <c r="O71" s="345" t="s">
        <v>588</v>
      </c>
      <c r="P71" s="355">
        <v>44658</v>
      </c>
      <c r="Q71" s="249"/>
      <c r="R71" s="253" t="s">
        <v>589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17</v>
      </c>
      <c r="B72" s="355">
        <v>44657</v>
      </c>
      <c r="C72" s="346"/>
      <c r="D72" s="346" t="s">
        <v>886</v>
      </c>
      <c r="E72" s="285" t="s">
        <v>590</v>
      </c>
      <c r="F72" s="285">
        <v>2462</v>
      </c>
      <c r="G72" s="285">
        <v>2410</v>
      </c>
      <c r="H72" s="330">
        <v>2525</v>
      </c>
      <c r="I72" s="330" t="s">
        <v>926</v>
      </c>
      <c r="J72" s="342" t="s">
        <v>940</v>
      </c>
      <c r="K72" s="330">
        <f t="shared" si="62"/>
        <v>63</v>
      </c>
      <c r="L72" s="343">
        <f t="shared" si="63"/>
        <v>486.06250000000006</v>
      </c>
      <c r="M72" s="344">
        <f>(K72*N72)-L72</f>
        <v>16838.9375</v>
      </c>
      <c r="N72" s="330">
        <v>275</v>
      </c>
      <c r="O72" s="345" t="s">
        <v>588</v>
      </c>
      <c r="P72" s="355">
        <v>44658</v>
      </c>
      <c r="Q72" s="249"/>
      <c r="R72" s="253" t="s">
        <v>936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91">
        <v>18</v>
      </c>
      <c r="B73" s="401">
        <v>44657</v>
      </c>
      <c r="C73" s="407"/>
      <c r="D73" s="407" t="s">
        <v>934</v>
      </c>
      <c r="E73" s="408" t="s">
        <v>590</v>
      </c>
      <c r="F73" s="408">
        <v>1832</v>
      </c>
      <c r="G73" s="408">
        <v>1790</v>
      </c>
      <c r="H73" s="398">
        <v>1790</v>
      </c>
      <c r="I73" s="398" t="s">
        <v>935</v>
      </c>
      <c r="J73" s="397" t="s">
        <v>959</v>
      </c>
      <c r="K73" s="398">
        <f t="shared" si="62"/>
        <v>-42</v>
      </c>
      <c r="L73" s="399">
        <f t="shared" si="63"/>
        <v>375.90000000000003</v>
      </c>
      <c r="M73" s="400">
        <f t="shared" ref="M73" si="65">(K73*N73)-L73</f>
        <v>-12975.9</v>
      </c>
      <c r="N73" s="398">
        <v>300</v>
      </c>
      <c r="O73" s="424" t="s">
        <v>600</v>
      </c>
      <c r="P73" s="401">
        <v>44662</v>
      </c>
      <c r="Q73" s="249"/>
      <c r="R73" s="253" t="s">
        <v>589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91">
        <v>19</v>
      </c>
      <c r="B74" s="401">
        <v>44657</v>
      </c>
      <c r="C74" s="407"/>
      <c r="D74" s="407" t="s">
        <v>913</v>
      </c>
      <c r="E74" s="408" t="s">
        <v>590</v>
      </c>
      <c r="F74" s="408">
        <v>582</v>
      </c>
      <c r="G74" s="408">
        <v>570</v>
      </c>
      <c r="H74" s="398">
        <v>570</v>
      </c>
      <c r="I74" s="398">
        <v>600</v>
      </c>
      <c r="J74" s="397" t="s">
        <v>979</v>
      </c>
      <c r="K74" s="398">
        <f t="shared" ref="K74" si="66">H74-F74</f>
        <v>-12</v>
      </c>
      <c r="L74" s="399">
        <f t="shared" ref="L74" si="67">(H74*N74)*0.07%</f>
        <v>359.10000000000008</v>
      </c>
      <c r="M74" s="400">
        <f t="shared" ref="M74" si="68">(K74*N74)-L74</f>
        <v>-11159.1</v>
      </c>
      <c r="N74" s="398">
        <v>900</v>
      </c>
      <c r="O74" s="424" t="s">
        <v>600</v>
      </c>
      <c r="P74" s="401">
        <v>44663</v>
      </c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20</v>
      </c>
      <c r="B75" s="355">
        <v>44658</v>
      </c>
      <c r="C75" s="346"/>
      <c r="D75" s="346" t="s">
        <v>904</v>
      </c>
      <c r="E75" s="285" t="s">
        <v>590</v>
      </c>
      <c r="F75" s="285">
        <v>731.5</v>
      </c>
      <c r="G75" s="285">
        <v>722</v>
      </c>
      <c r="H75" s="330">
        <v>739.5</v>
      </c>
      <c r="I75" s="330" t="s">
        <v>943</v>
      </c>
      <c r="J75" s="342" t="s">
        <v>863</v>
      </c>
      <c r="K75" s="330">
        <f t="shared" ref="K75:K76" si="69">H75-F75</f>
        <v>8</v>
      </c>
      <c r="L75" s="343">
        <f t="shared" ref="L75:L76" si="70">(H75*N75)*0.07%</f>
        <v>698.8275000000001</v>
      </c>
      <c r="M75" s="344">
        <f t="shared" ref="M75:M76" si="71">(K75*N75)-L75</f>
        <v>10101.172500000001</v>
      </c>
      <c r="N75" s="330">
        <v>1350</v>
      </c>
      <c r="O75" s="345" t="s">
        <v>588</v>
      </c>
      <c r="P75" s="355">
        <v>44659</v>
      </c>
      <c r="Q75" s="249"/>
      <c r="R75" s="253" t="s">
        <v>936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21</v>
      </c>
      <c r="B76" s="355">
        <v>44658</v>
      </c>
      <c r="C76" s="346"/>
      <c r="D76" s="346" t="s">
        <v>879</v>
      </c>
      <c r="E76" s="285" t="s">
        <v>590</v>
      </c>
      <c r="F76" s="285">
        <v>2870</v>
      </c>
      <c r="G76" s="285">
        <v>2820</v>
      </c>
      <c r="H76" s="330">
        <v>2910</v>
      </c>
      <c r="I76" s="330" t="s">
        <v>910</v>
      </c>
      <c r="J76" s="342" t="s">
        <v>632</v>
      </c>
      <c r="K76" s="330">
        <f t="shared" si="69"/>
        <v>40</v>
      </c>
      <c r="L76" s="343">
        <f t="shared" si="70"/>
        <v>509.25000000000006</v>
      </c>
      <c r="M76" s="344">
        <f t="shared" si="71"/>
        <v>9490.75</v>
      </c>
      <c r="N76" s="330">
        <v>250</v>
      </c>
      <c r="O76" s="345" t="s">
        <v>588</v>
      </c>
      <c r="P76" s="355">
        <v>44659</v>
      </c>
      <c r="Q76" s="249"/>
      <c r="R76" s="253" t="s">
        <v>936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22</v>
      </c>
      <c r="B77" s="355">
        <v>44659</v>
      </c>
      <c r="C77" s="346"/>
      <c r="D77" s="346" t="s">
        <v>951</v>
      </c>
      <c r="E77" s="285" t="s">
        <v>590</v>
      </c>
      <c r="F77" s="285">
        <v>1161</v>
      </c>
      <c r="G77" s="285">
        <v>1142</v>
      </c>
      <c r="H77" s="330">
        <v>1174.5</v>
      </c>
      <c r="I77" s="330" t="s">
        <v>952</v>
      </c>
      <c r="J77" s="342" t="s">
        <v>925</v>
      </c>
      <c r="K77" s="330">
        <f t="shared" ref="K77:K78" si="72">H77-F77</f>
        <v>13.5</v>
      </c>
      <c r="L77" s="343">
        <f t="shared" ref="L77:L78" si="73">(H77*N77)*0.07%</f>
        <v>575.50500000000011</v>
      </c>
      <c r="M77" s="344">
        <f t="shared" ref="M77:M78" si="74">(K77*N77)-L77</f>
        <v>8874.494999999999</v>
      </c>
      <c r="N77" s="330">
        <v>700</v>
      </c>
      <c r="O77" s="345" t="s">
        <v>588</v>
      </c>
      <c r="P77" s="355">
        <v>44659</v>
      </c>
      <c r="Q77" s="249"/>
      <c r="R77" s="253" t="s">
        <v>936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91">
        <v>23</v>
      </c>
      <c r="B78" s="401">
        <v>44659</v>
      </c>
      <c r="C78" s="407"/>
      <c r="D78" s="407" t="s">
        <v>953</v>
      </c>
      <c r="E78" s="408" t="s">
        <v>590</v>
      </c>
      <c r="F78" s="408">
        <v>1573</v>
      </c>
      <c r="G78" s="408">
        <v>1535</v>
      </c>
      <c r="H78" s="398">
        <v>1535</v>
      </c>
      <c r="I78" s="398" t="s">
        <v>954</v>
      </c>
      <c r="J78" s="397" t="s">
        <v>948</v>
      </c>
      <c r="K78" s="398">
        <f t="shared" si="72"/>
        <v>-38</v>
      </c>
      <c r="L78" s="399">
        <f t="shared" si="73"/>
        <v>376.07500000000005</v>
      </c>
      <c r="M78" s="400">
        <f t="shared" si="74"/>
        <v>-13676.075000000001</v>
      </c>
      <c r="N78" s="398">
        <v>350</v>
      </c>
      <c r="O78" s="424" t="s">
        <v>600</v>
      </c>
      <c r="P78" s="401">
        <v>44664</v>
      </c>
      <c r="Q78" s="249"/>
      <c r="R78" s="253" t="s">
        <v>936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24</v>
      </c>
      <c r="B79" s="401">
        <v>44662</v>
      </c>
      <c r="C79" s="407"/>
      <c r="D79" s="407" t="s">
        <v>886</v>
      </c>
      <c r="E79" s="408" t="s">
        <v>590</v>
      </c>
      <c r="F79" s="408">
        <v>2515</v>
      </c>
      <c r="G79" s="408">
        <v>2465</v>
      </c>
      <c r="H79" s="398">
        <v>2465</v>
      </c>
      <c r="I79" s="398" t="s">
        <v>960</v>
      </c>
      <c r="J79" s="397" t="s">
        <v>980</v>
      </c>
      <c r="K79" s="398">
        <f t="shared" ref="K79:K81" si="75">H79-F79</f>
        <v>-50</v>
      </c>
      <c r="L79" s="399">
        <f t="shared" ref="L79:L80" si="76">(H79*N79)*0.07%</f>
        <v>474.51250000000005</v>
      </c>
      <c r="M79" s="400">
        <f t="shared" ref="M79:M80" si="77">(K79*N79)-L79</f>
        <v>-14224.512500000001</v>
      </c>
      <c r="N79" s="398">
        <v>275</v>
      </c>
      <c r="O79" s="424" t="s">
        <v>600</v>
      </c>
      <c r="P79" s="401">
        <v>44663</v>
      </c>
      <c r="Q79" s="249"/>
      <c r="R79" s="253" t="s">
        <v>936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25</v>
      </c>
      <c r="B80" s="401">
        <v>44662</v>
      </c>
      <c r="C80" s="407"/>
      <c r="D80" s="407" t="s">
        <v>966</v>
      </c>
      <c r="E80" s="408" t="s">
        <v>590</v>
      </c>
      <c r="F80" s="408">
        <v>1137</v>
      </c>
      <c r="G80" s="408">
        <v>1120</v>
      </c>
      <c r="H80" s="398">
        <v>1120</v>
      </c>
      <c r="I80" s="398" t="s">
        <v>967</v>
      </c>
      <c r="J80" s="397" t="s">
        <v>921</v>
      </c>
      <c r="K80" s="398">
        <f t="shared" si="75"/>
        <v>-17</v>
      </c>
      <c r="L80" s="399">
        <f t="shared" si="76"/>
        <v>548.80000000000007</v>
      </c>
      <c r="M80" s="400">
        <f t="shared" si="77"/>
        <v>-12448.8</v>
      </c>
      <c r="N80" s="398">
        <v>700</v>
      </c>
      <c r="O80" s="450" t="s">
        <v>600</v>
      </c>
      <c r="P80" s="401">
        <v>44663</v>
      </c>
      <c r="Q80" s="249"/>
      <c r="R80" s="253" t="s">
        <v>936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479">
        <v>26</v>
      </c>
      <c r="B81" s="473">
        <v>44662</v>
      </c>
      <c r="C81" s="407"/>
      <c r="D81" s="407" t="s">
        <v>970</v>
      </c>
      <c r="E81" s="408" t="s">
        <v>590</v>
      </c>
      <c r="F81" s="408">
        <v>269.5</v>
      </c>
      <c r="G81" s="408">
        <v>262</v>
      </c>
      <c r="H81" s="408">
        <v>262</v>
      </c>
      <c r="I81" s="408">
        <v>280</v>
      </c>
      <c r="J81" s="481" t="s">
        <v>1077</v>
      </c>
      <c r="K81" s="408">
        <f t="shared" si="75"/>
        <v>-7.5</v>
      </c>
      <c r="L81" s="457">
        <v>400</v>
      </c>
      <c r="M81" s="483">
        <f>(-3.65*3200)-500</f>
        <v>-12180</v>
      </c>
      <c r="N81" s="485">
        <v>3200</v>
      </c>
      <c r="O81" s="487" t="s">
        <v>600</v>
      </c>
      <c r="P81" s="473">
        <v>44671</v>
      </c>
      <c r="Q81" s="249"/>
      <c r="R81" s="253" t="s">
        <v>589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480"/>
      <c r="B82" s="474"/>
      <c r="C82" s="407"/>
      <c r="D82" s="407" t="s">
        <v>971</v>
      </c>
      <c r="E82" s="408" t="s">
        <v>899</v>
      </c>
      <c r="F82" s="408">
        <v>4.8499999999999996</v>
      </c>
      <c r="G82" s="408"/>
      <c r="H82" s="408">
        <v>1</v>
      </c>
      <c r="I82" s="408"/>
      <c r="J82" s="482"/>
      <c r="K82" s="408">
        <f>F82-H82</f>
        <v>3.8499999999999996</v>
      </c>
      <c r="L82" s="457">
        <v>100</v>
      </c>
      <c r="M82" s="484"/>
      <c r="N82" s="486"/>
      <c r="O82" s="487"/>
      <c r="P82" s="474"/>
      <c r="Q82" s="249"/>
      <c r="R82" s="253" t="s">
        <v>589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433">
        <v>27</v>
      </c>
      <c r="B83" s="355">
        <v>44663</v>
      </c>
      <c r="C83" s="346"/>
      <c r="D83" s="346" t="s">
        <v>981</v>
      </c>
      <c r="E83" s="285" t="s">
        <v>590</v>
      </c>
      <c r="F83" s="285">
        <v>2600</v>
      </c>
      <c r="G83" s="285">
        <v>2550</v>
      </c>
      <c r="H83" s="330">
        <v>2610</v>
      </c>
      <c r="I83" s="330" t="s">
        <v>982</v>
      </c>
      <c r="J83" s="342" t="s">
        <v>1043</v>
      </c>
      <c r="K83" s="330">
        <f t="shared" ref="K83" si="78">H83-F83</f>
        <v>10</v>
      </c>
      <c r="L83" s="343">
        <f t="shared" ref="L83" si="79">(H83*N83)*0.07%</f>
        <v>456.75000000000006</v>
      </c>
      <c r="M83" s="344">
        <f t="shared" ref="M83" si="80">(K83*N83)-L83</f>
        <v>2043.25</v>
      </c>
      <c r="N83" s="330">
        <v>250</v>
      </c>
      <c r="O83" s="345" t="s">
        <v>588</v>
      </c>
      <c r="P83" s="355">
        <v>44670</v>
      </c>
      <c r="Q83" s="249"/>
      <c r="R83" s="253" t="s">
        <v>589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433">
        <v>28</v>
      </c>
      <c r="B84" s="355">
        <v>44663</v>
      </c>
      <c r="C84" s="346"/>
      <c r="D84" s="346" t="s">
        <v>880</v>
      </c>
      <c r="E84" s="285" t="s">
        <v>590</v>
      </c>
      <c r="F84" s="285">
        <v>17575</v>
      </c>
      <c r="G84" s="285">
        <v>17420</v>
      </c>
      <c r="H84" s="330">
        <v>17645</v>
      </c>
      <c r="I84" s="330" t="s">
        <v>984</v>
      </c>
      <c r="J84" s="342" t="s">
        <v>771</v>
      </c>
      <c r="K84" s="330">
        <f t="shared" ref="K84" si="81">H84-F84</f>
        <v>70</v>
      </c>
      <c r="L84" s="343">
        <f t="shared" ref="L84" si="82">(H84*N84)*0.07%</f>
        <v>617.57500000000005</v>
      </c>
      <c r="M84" s="344">
        <f t="shared" ref="M84" si="83">(K84*N84)-L84</f>
        <v>2882.4250000000002</v>
      </c>
      <c r="N84" s="330">
        <v>50</v>
      </c>
      <c r="O84" s="345" t="s">
        <v>588</v>
      </c>
      <c r="P84" s="355">
        <v>44664</v>
      </c>
      <c r="Q84" s="249"/>
      <c r="R84" s="253" t="s">
        <v>589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434">
        <v>29</v>
      </c>
      <c r="B85" s="435">
        <v>44664</v>
      </c>
      <c r="C85" s="436"/>
      <c r="D85" s="436" t="s">
        <v>880</v>
      </c>
      <c r="E85" s="437" t="s">
        <v>590</v>
      </c>
      <c r="F85" s="437">
        <v>17530</v>
      </c>
      <c r="G85" s="437">
        <v>17400</v>
      </c>
      <c r="H85" s="438">
        <v>17535</v>
      </c>
      <c r="I85" s="438">
        <v>17800</v>
      </c>
      <c r="J85" s="439" t="s">
        <v>1001</v>
      </c>
      <c r="K85" s="438">
        <f t="shared" ref="K85:K88" si="84">H85-F85</f>
        <v>5</v>
      </c>
      <c r="L85" s="440">
        <f t="shared" ref="L85:L88" si="85">(H85*N85)*0.07%</f>
        <v>613.72500000000014</v>
      </c>
      <c r="M85" s="441">
        <f t="shared" ref="M85:M88" si="86">(K85*N85)-L85</f>
        <v>-363.72500000000014</v>
      </c>
      <c r="N85" s="438">
        <v>50</v>
      </c>
      <c r="O85" s="442" t="s">
        <v>710</v>
      </c>
      <c r="P85" s="435">
        <v>44664</v>
      </c>
      <c r="Q85" s="249"/>
      <c r="R85" s="253" t="s">
        <v>589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56">
        <v>30</v>
      </c>
      <c r="B86" s="355">
        <v>44669</v>
      </c>
      <c r="C86" s="346"/>
      <c r="D86" s="346" t="s">
        <v>879</v>
      </c>
      <c r="E86" s="285" t="s">
        <v>590</v>
      </c>
      <c r="F86" s="285">
        <v>2905</v>
      </c>
      <c r="G86" s="285">
        <v>2850</v>
      </c>
      <c r="H86" s="330">
        <v>2950</v>
      </c>
      <c r="I86" s="330" t="s">
        <v>1016</v>
      </c>
      <c r="J86" s="342" t="s">
        <v>1019</v>
      </c>
      <c r="K86" s="330">
        <f t="shared" si="84"/>
        <v>45</v>
      </c>
      <c r="L86" s="343">
        <f t="shared" si="85"/>
        <v>516.25000000000011</v>
      </c>
      <c r="M86" s="344">
        <f t="shared" si="86"/>
        <v>10733.75</v>
      </c>
      <c r="N86" s="330">
        <v>250</v>
      </c>
      <c r="O86" s="345" t="s">
        <v>588</v>
      </c>
      <c r="P86" s="355">
        <v>44669</v>
      </c>
      <c r="Q86" s="249"/>
      <c r="R86" s="253" t="s">
        <v>936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356">
        <v>31</v>
      </c>
      <c r="B87" s="355">
        <v>44669</v>
      </c>
      <c r="C87" s="346"/>
      <c r="D87" s="346" t="s">
        <v>1015</v>
      </c>
      <c r="E87" s="285" t="s">
        <v>590</v>
      </c>
      <c r="F87" s="285">
        <v>114.5</v>
      </c>
      <c r="G87" s="285">
        <v>111</v>
      </c>
      <c r="H87" s="330">
        <v>116.7</v>
      </c>
      <c r="I87" s="330" t="s">
        <v>1017</v>
      </c>
      <c r="J87" s="342" t="s">
        <v>1020</v>
      </c>
      <c r="K87" s="330">
        <f t="shared" si="84"/>
        <v>2.2000000000000028</v>
      </c>
      <c r="L87" s="343">
        <f t="shared" si="85"/>
        <v>359.43600000000004</v>
      </c>
      <c r="M87" s="344">
        <f t="shared" si="86"/>
        <v>9320.564000000013</v>
      </c>
      <c r="N87" s="330">
        <v>4400</v>
      </c>
      <c r="O87" s="345" t="s">
        <v>588</v>
      </c>
      <c r="P87" s="355">
        <v>44669</v>
      </c>
      <c r="Q87" s="249"/>
      <c r="R87" s="253" t="s">
        <v>936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52">
        <v>32</v>
      </c>
      <c r="B88" s="401">
        <v>44669</v>
      </c>
      <c r="C88" s="407"/>
      <c r="D88" s="407" t="s">
        <v>888</v>
      </c>
      <c r="E88" s="408" t="s">
        <v>590</v>
      </c>
      <c r="F88" s="408">
        <v>2205</v>
      </c>
      <c r="G88" s="408">
        <v>2150</v>
      </c>
      <c r="H88" s="398">
        <v>2150</v>
      </c>
      <c r="I88" s="398" t="s">
        <v>1018</v>
      </c>
      <c r="J88" s="397" t="s">
        <v>1039</v>
      </c>
      <c r="K88" s="398">
        <f t="shared" si="84"/>
        <v>-55</v>
      </c>
      <c r="L88" s="399">
        <f t="shared" si="85"/>
        <v>376.25000000000006</v>
      </c>
      <c r="M88" s="400">
        <f t="shared" si="86"/>
        <v>-14126.25</v>
      </c>
      <c r="N88" s="398">
        <v>250</v>
      </c>
      <c r="O88" s="424" t="s">
        <v>600</v>
      </c>
      <c r="P88" s="401">
        <v>44670</v>
      </c>
      <c r="Q88" s="249"/>
      <c r="R88" s="253" t="s">
        <v>936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52">
        <v>33</v>
      </c>
      <c r="B89" s="401">
        <v>44670</v>
      </c>
      <c r="C89" s="407"/>
      <c r="D89" s="407" t="s">
        <v>1015</v>
      </c>
      <c r="E89" s="408" t="s">
        <v>590</v>
      </c>
      <c r="F89" s="408">
        <v>114</v>
      </c>
      <c r="G89" s="408">
        <v>111</v>
      </c>
      <c r="H89" s="398">
        <v>111</v>
      </c>
      <c r="I89" s="398" t="s">
        <v>1017</v>
      </c>
      <c r="J89" s="397" t="s">
        <v>1038</v>
      </c>
      <c r="K89" s="398">
        <f t="shared" ref="K89" si="87">H89-F89</f>
        <v>-3</v>
      </c>
      <c r="L89" s="399">
        <f t="shared" ref="L89" si="88">(H89*N89)*0.07%</f>
        <v>341.88000000000005</v>
      </c>
      <c r="M89" s="400">
        <f t="shared" ref="M89" si="89">(K89*N89)-L89</f>
        <v>-13541.88</v>
      </c>
      <c r="N89" s="398">
        <v>4400</v>
      </c>
      <c r="O89" s="424" t="s">
        <v>600</v>
      </c>
      <c r="P89" s="401">
        <v>44670</v>
      </c>
      <c r="Q89" s="249"/>
      <c r="R89" s="253" t="s">
        <v>936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52">
        <v>34</v>
      </c>
      <c r="B90" s="401">
        <v>44670</v>
      </c>
      <c r="C90" s="407"/>
      <c r="D90" s="407" t="s">
        <v>951</v>
      </c>
      <c r="E90" s="408" t="s">
        <v>590</v>
      </c>
      <c r="F90" s="408">
        <v>1099</v>
      </c>
      <c r="G90" s="408">
        <v>1084</v>
      </c>
      <c r="H90" s="398">
        <v>1084</v>
      </c>
      <c r="I90" s="398" t="s">
        <v>1041</v>
      </c>
      <c r="J90" s="397" t="s">
        <v>1042</v>
      </c>
      <c r="K90" s="398">
        <f t="shared" ref="K90" si="90">H90-F90</f>
        <v>-15</v>
      </c>
      <c r="L90" s="399">
        <f t="shared" ref="L90" si="91">(H90*N90)*0.07%</f>
        <v>531.16000000000008</v>
      </c>
      <c r="M90" s="400">
        <f t="shared" ref="M90" si="92">(K90*N90)-L90</f>
        <v>-11031.16</v>
      </c>
      <c r="N90" s="398">
        <v>700</v>
      </c>
      <c r="O90" s="424" t="s">
        <v>600</v>
      </c>
      <c r="P90" s="401">
        <v>44670</v>
      </c>
      <c r="Q90" s="249"/>
      <c r="R90" s="253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52">
        <v>35</v>
      </c>
      <c r="B91" s="401">
        <v>44670</v>
      </c>
      <c r="C91" s="407"/>
      <c r="D91" s="407" t="s">
        <v>886</v>
      </c>
      <c r="E91" s="408" t="s">
        <v>590</v>
      </c>
      <c r="F91" s="408">
        <v>2427.5</v>
      </c>
      <c r="G91" s="408">
        <v>2380</v>
      </c>
      <c r="H91" s="398">
        <v>2380</v>
      </c>
      <c r="I91" s="398" t="s">
        <v>1044</v>
      </c>
      <c r="J91" s="397" t="s">
        <v>1084</v>
      </c>
      <c r="K91" s="398">
        <f t="shared" ref="K91" si="93">H91-F91</f>
        <v>-47.5</v>
      </c>
      <c r="L91" s="399">
        <f t="shared" ref="L91" si="94">(H91*N91)*0.07%</f>
        <v>458.15000000000009</v>
      </c>
      <c r="M91" s="400">
        <f t="shared" ref="M91" si="95">(K91*N91)-L91</f>
        <v>-13520.65</v>
      </c>
      <c r="N91" s="398">
        <v>275</v>
      </c>
      <c r="O91" s="424" t="s">
        <v>600</v>
      </c>
      <c r="P91" s="401">
        <v>44671</v>
      </c>
      <c r="Q91" s="249"/>
      <c r="R91" s="253" t="s">
        <v>936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443">
        <v>36</v>
      </c>
      <c r="B92" s="248">
        <v>44670</v>
      </c>
      <c r="C92" s="332"/>
      <c r="D92" s="332" t="s">
        <v>879</v>
      </c>
      <c r="E92" s="251" t="s">
        <v>590</v>
      </c>
      <c r="F92" s="251" t="s">
        <v>1045</v>
      </c>
      <c r="G92" s="251">
        <v>2850</v>
      </c>
      <c r="H92" s="252"/>
      <c r="I92" s="252" t="s">
        <v>1016</v>
      </c>
      <c r="J92" s="302" t="s">
        <v>591</v>
      </c>
      <c r="K92" s="252"/>
      <c r="L92" s="283"/>
      <c r="M92" s="284"/>
      <c r="N92" s="252"/>
      <c r="O92" s="348"/>
      <c r="P92" s="248"/>
      <c r="Q92" s="249"/>
      <c r="R92" s="253" t="s">
        <v>936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37</v>
      </c>
      <c r="B93" s="355">
        <v>44671</v>
      </c>
      <c r="C93" s="346"/>
      <c r="D93" s="346" t="s">
        <v>1078</v>
      </c>
      <c r="E93" s="285" t="s">
        <v>590</v>
      </c>
      <c r="F93" s="285">
        <v>374</v>
      </c>
      <c r="G93" s="285">
        <v>363</v>
      </c>
      <c r="H93" s="330">
        <v>383.5</v>
      </c>
      <c r="I93" s="330" t="s">
        <v>1079</v>
      </c>
      <c r="J93" s="342" t="s">
        <v>958</v>
      </c>
      <c r="K93" s="330">
        <f t="shared" ref="K93" si="96">H93-F93</f>
        <v>9.5</v>
      </c>
      <c r="L93" s="343">
        <f t="shared" ref="L93" si="97">(H93*N93)*0.07%</f>
        <v>295.29500000000002</v>
      </c>
      <c r="M93" s="344">
        <f t="shared" ref="M93" si="98">(K93*N93)-L93</f>
        <v>10154.705</v>
      </c>
      <c r="N93" s="330">
        <v>1100</v>
      </c>
      <c r="O93" s="345" t="s">
        <v>588</v>
      </c>
      <c r="P93" s="355">
        <v>44671</v>
      </c>
      <c r="Q93" s="249"/>
      <c r="R93" s="253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43">
        <v>38</v>
      </c>
      <c r="B94" s="248">
        <v>44671</v>
      </c>
      <c r="C94" s="332"/>
      <c r="D94" s="332" t="s">
        <v>877</v>
      </c>
      <c r="E94" s="251" t="s">
        <v>590</v>
      </c>
      <c r="F94" s="251" t="s">
        <v>1080</v>
      </c>
      <c r="G94" s="251">
        <v>733</v>
      </c>
      <c r="H94" s="252"/>
      <c r="I94" s="252" t="s">
        <v>1081</v>
      </c>
      <c r="J94" s="302"/>
      <c r="K94" s="252"/>
      <c r="L94" s="283"/>
      <c r="M94" s="284"/>
      <c r="N94" s="252"/>
      <c r="O94" s="348"/>
      <c r="P94" s="248"/>
      <c r="Q94" s="249"/>
      <c r="R94" s="253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43">
        <v>39</v>
      </c>
      <c r="B95" s="248">
        <v>44671</v>
      </c>
      <c r="C95" s="332"/>
      <c r="D95" s="332" t="s">
        <v>1082</v>
      </c>
      <c r="E95" s="251" t="s">
        <v>590</v>
      </c>
      <c r="F95" s="251" t="s">
        <v>1188</v>
      </c>
      <c r="G95" s="251">
        <v>500</v>
      </c>
      <c r="H95" s="252"/>
      <c r="I95" s="252" t="s">
        <v>1083</v>
      </c>
      <c r="J95" s="302"/>
      <c r="K95" s="252"/>
      <c r="L95" s="283"/>
      <c r="M95" s="284"/>
      <c r="N95" s="252"/>
      <c r="O95" s="348"/>
      <c r="P95" s="248"/>
      <c r="Q95" s="249"/>
      <c r="R95" s="253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43"/>
      <c r="B96" s="248"/>
      <c r="C96" s="332"/>
      <c r="D96" s="332"/>
      <c r="E96" s="251"/>
      <c r="F96" s="251"/>
      <c r="G96" s="251"/>
      <c r="H96" s="252"/>
      <c r="I96" s="252"/>
      <c r="J96" s="302"/>
      <c r="K96" s="252"/>
      <c r="L96" s="283"/>
      <c r="M96" s="284"/>
      <c r="N96" s="252"/>
      <c r="O96" s="348"/>
      <c r="P96" s="248"/>
      <c r="Q96" s="249"/>
      <c r="R96" s="253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43"/>
      <c r="B97" s="248"/>
      <c r="C97" s="332"/>
      <c r="D97" s="332"/>
      <c r="E97" s="251"/>
      <c r="F97" s="251"/>
      <c r="G97" s="251"/>
      <c r="H97" s="252"/>
      <c r="I97" s="252"/>
      <c r="J97" s="302"/>
      <c r="K97" s="252"/>
      <c r="L97" s="283"/>
      <c r="M97" s="284"/>
      <c r="N97" s="252"/>
      <c r="O97" s="348"/>
      <c r="P97" s="248"/>
      <c r="Q97" s="249"/>
      <c r="R97" s="253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251"/>
      <c r="B98" s="248"/>
      <c r="C98" s="332"/>
      <c r="D98" s="332"/>
      <c r="E98" s="251"/>
      <c r="F98" s="251"/>
      <c r="G98" s="251"/>
      <c r="H98" s="252"/>
      <c r="I98" s="252"/>
      <c r="J98" s="302"/>
      <c r="K98" s="252"/>
      <c r="L98" s="283"/>
      <c r="M98" s="284"/>
      <c r="N98" s="252"/>
      <c r="O98" s="292"/>
      <c r="P98" s="293"/>
      <c r="Q98" s="249"/>
      <c r="R98" s="253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ht="13.5" customHeight="1">
      <c r="A99" s="107"/>
      <c r="B99" s="108"/>
      <c r="C99" s="142"/>
      <c r="D99" s="150"/>
      <c r="E99" s="151"/>
      <c r="F99" s="107"/>
      <c r="G99" s="107"/>
      <c r="H99" s="107"/>
      <c r="I99" s="143"/>
      <c r="J99" s="143"/>
      <c r="K99" s="143"/>
      <c r="L99" s="143"/>
      <c r="M99" s="143"/>
      <c r="N99" s="143"/>
      <c r="O99" s="143"/>
      <c r="P99" s="143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52"/>
      <c r="B100" s="108"/>
      <c r="C100" s="109"/>
      <c r="D100" s="153"/>
      <c r="E100" s="112"/>
      <c r="F100" s="112"/>
      <c r="G100" s="112"/>
      <c r="H100" s="112"/>
      <c r="I100" s="112"/>
      <c r="J100" s="6"/>
      <c r="K100" s="112"/>
      <c r="L100" s="112"/>
      <c r="M100" s="6"/>
      <c r="N100" s="1"/>
      <c r="O100" s="109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12.75" customHeight="1">
      <c r="A101" s="154" t="s">
        <v>610</v>
      </c>
      <c r="B101" s="154"/>
      <c r="C101" s="154"/>
      <c r="D101" s="154"/>
      <c r="E101" s="155"/>
      <c r="F101" s="112"/>
      <c r="G101" s="112"/>
      <c r="H101" s="112"/>
      <c r="I101" s="112"/>
      <c r="J101" s="1"/>
      <c r="K101" s="6"/>
      <c r="L101" s="6"/>
      <c r="M101" s="6"/>
      <c r="N101" s="1"/>
      <c r="O101" s="1"/>
      <c r="P101" s="41"/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ht="38.25" customHeight="1">
      <c r="A102" s="96" t="s">
        <v>16</v>
      </c>
      <c r="B102" s="96" t="s">
        <v>565</v>
      </c>
      <c r="C102" s="96"/>
      <c r="D102" s="97" t="s">
        <v>576</v>
      </c>
      <c r="E102" s="96" t="s">
        <v>577</v>
      </c>
      <c r="F102" s="96" t="s">
        <v>578</v>
      </c>
      <c r="G102" s="96" t="s">
        <v>598</v>
      </c>
      <c r="H102" s="96" t="s">
        <v>580</v>
      </c>
      <c r="I102" s="96" t="s">
        <v>581</v>
      </c>
      <c r="J102" s="95" t="s">
        <v>582</v>
      </c>
      <c r="K102" s="95" t="s">
        <v>611</v>
      </c>
      <c r="L102" s="98" t="s">
        <v>584</v>
      </c>
      <c r="M102" s="149" t="s">
        <v>607</v>
      </c>
      <c r="N102" s="96" t="s">
        <v>608</v>
      </c>
      <c r="O102" s="96" t="s">
        <v>586</v>
      </c>
      <c r="P102" s="97" t="s">
        <v>587</v>
      </c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s="247" customFormat="1" ht="12.75" customHeight="1">
      <c r="A103" s="391">
        <v>1</v>
      </c>
      <c r="B103" s="392">
        <v>44655</v>
      </c>
      <c r="C103" s="393"/>
      <c r="D103" s="394" t="s">
        <v>896</v>
      </c>
      <c r="E103" s="391" t="s">
        <v>590</v>
      </c>
      <c r="F103" s="391">
        <v>56</v>
      </c>
      <c r="G103" s="391">
        <v>39</v>
      </c>
      <c r="H103" s="395">
        <v>39</v>
      </c>
      <c r="I103" s="396" t="s">
        <v>911</v>
      </c>
      <c r="J103" s="397" t="s">
        <v>921</v>
      </c>
      <c r="K103" s="398">
        <f t="shared" ref="K103" si="99">H103-F103</f>
        <v>-17</v>
      </c>
      <c r="L103" s="399">
        <v>100</v>
      </c>
      <c r="M103" s="400">
        <f t="shared" ref="M103" si="100">(K103*N103)-L103</f>
        <v>-5200</v>
      </c>
      <c r="N103" s="398">
        <v>300</v>
      </c>
      <c r="O103" s="424" t="s">
        <v>600</v>
      </c>
      <c r="P103" s="401">
        <v>44655</v>
      </c>
      <c r="Q103" s="249"/>
      <c r="R103" s="250" t="s">
        <v>936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85">
        <v>2</v>
      </c>
      <c r="B104" s="386">
        <v>44655</v>
      </c>
      <c r="C104" s="387"/>
      <c r="D104" s="388" t="s">
        <v>897</v>
      </c>
      <c r="E104" s="385" t="s">
        <v>590</v>
      </c>
      <c r="F104" s="385">
        <v>82.5</v>
      </c>
      <c r="G104" s="385">
        <v>35</v>
      </c>
      <c r="H104" s="389">
        <v>102.5</v>
      </c>
      <c r="I104" s="390" t="s">
        <v>898</v>
      </c>
      <c r="J104" s="342" t="s">
        <v>906</v>
      </c>
      <c r="K104" s="330">
        <f t="shared" ref="K104:K105" si="101">H104-F104</f>
        <v>20</v>
      </c>
      <c r="L104" s="343">
        <v>100</v>
      </c>
      <c r="M104" s="344">
        <f t="shared" ref="M104:M105" si="102">(K104*N104)-L104</f>
        <v>900</v>
      </c>
      <c r="N104" s="330">
        <v>50</v>
      </c>
      <c r="O104" s="345" t="s">
        <v>588</v>
      </c>
      <c r="P104" s="355">
        <v>44655</v>
      </c>
      <c r="Q104" s="249"/>
      <c r="R104" s="250" t="s">
        <v>589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91">
        <v>3</v>
      </c>
      <c r="B105" s="392">
        <v>44655</v>
      </c>
      <c r="C105" s="393"/>
      <c r="D105" s="394" t="s">
        <v>897</v>
      </c>
      <c r="E105" s="391" t="s">
        <v>590</v>
      </c>
      <c r="F105" s="391">
        <v>77</v>
      </c>
      <c r="G105" s="391">
        <v>35</v>
      </c>
      <c r="H105" s="395">
        <v>54</v>
      </c>
      <c r="I105" s="396" t="s">
        <v>898</v>
      </c>
      <c r="J105" s="397" t="s">
        <v>907</v>
      </c>
      <c r="K105" s="398">
        <f t="shared" si="101"/>
        <v>-23</v>
      </c>
      <c r="L105" s="399">
        <v>100</v>
      </c>
      <c r="M105" s="400">
        <f t="shared" si="102"/>
        <v>-1250</v>
      </c>
      <c r="N105" s="398">
        <v>50</v>
      </c>
      <c r="O105" s="424" t="s">
        <v>600</v>
      </c>
      <c r="P105" s="401">
        <v>44655</v>
      </c>
      <c r="Q105" s="249"/>
      <c r="R105" s="250" t="s">
        <v>589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85">
        <v>4</v>
      </c>
      <c r="B106" s="355">
        <v>44656</v>
      </c>
      <c r="C106" s="387"/>
      <c r="D106" s="388" t="s">
        <v>920</v>
      </c>
      <c r="E106" s="385" t="s">
        <v>590</v>
      </c>
      <c r="F106" s="385">
        <v>290</v>
      </c>
      <c r="G106" s="385">
        <v>170</v>
      </c>
      <c r="H106" s="389">
        <v>375</v>
      </c>
      <c r="I106" s="390" t="s">
        <v>919</v>
      </c>
      <c r="J106" s="342" t="s">
        <v>915</v>
      </c>
      <c r="K106" s="330">
        <f t="shared" ref="K106:K108" si="103">H106-F106</f>
        <v>85</v>
      </c>
      <c r="L106" s="343">
        <v>100</v>
      </c>
      <c r="M106" s="344">
        <f t="shared" ref="M106:M108" si="104">(K106*N106)-L106</f>
        <v>2025</v>
      </c>
      <c r="N106" s="330">
        <v>25</v>
      </c>
      <c r="O106" s="345" t="s">
        <v>588</v>
      </c>
      <c r="P106" s="355">
        <v>44656</v>
      </c>
      <c r="Q106" s="249"/>
      <c r="R106" s="250" t="s">
        <v>589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85">
        <v>5</v>
      </c>
      <c r="B107" s="355">
        <v>44656</v>
      </c>
      <c r="C107" s="387"/>
      <c r="D107" s="388" t="s">
        <v>917</v>
      </c>
      <c r="E107" s="385" t="s">
        <v>590</v>
      </c>
      <c r="F107" s="385">
        <v>245</v>
      </c>
      <c r="G107" s="385">
        <v>130</v>
      </c>
      <c r="H107" s="385">
        <v>305</v>
      </c>
      <c r="I107" s="389" t="s">
        <v>918</v>
      </c>
      <c r="J107" s="342" t="s">
        <v>797</v>
      </c>
      <c r="K107" s="330">
        <f t="shared" si="103"/>
        <v>60</v>
      </c>
      <c r="L107" s="343">
        <v>100</v>
      </c>
      <c r="M107" s="344">
        <f t="shared" si="104"/>
        <v>1400</v>
      </c>
      <c r="N107" s="330">
        <v>25</v>
      </c>
      <c r="O107" s="345" t="s">
        <v>588</v>
      </c>
      <c r="P107" s="355">
        <v>44656</v>
      </c>
      <c r="Q107" s="249"/>
      <c r="R107" s="250" t="s">
        <v>936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91">
        <v>6</v>
      </c>
      <c r="B108" s="392">
        <v>44656</v>
      </c>
      <c r="C108" s="393"/>
      <c r="D108" s="394" t="s">
        <v>1048</v>
      </c>
      <c r="E108" s="391" t="s">
        <v>590</v>
      </c>
      <c r="F108" s="391">
        <v>13.5</v>
      </c>
      <c r="G108" s="391">
        <v>5</v>
      </c>
      <c r="H108" s="395">
        <v>5</v>
      </c>
      <c r="I108" s="396" t="s">
        <v>1049</v>
      </c>
      <c r="J108" s="397" t="s">
        <v>907</v>
      </c>
      <c r="K108" s="398">
        <f t="shared" si="103"/>
        <v>-8.5</v>
      </c>
      <c r="L108" s="399">
        <v>100</v>
      </c>
      <c r="M108" s="400">
        <f t="shared" si="104"/>
        <v>-5412.5</v>
      </c>
      <c r="N108" s="398">
        <v>625</v>
      </c>
      <c r="O108" s="424" t="s">
        <v>600</v>
      </c>
      <c r="P108" s="401">
        <v>44655</v>
      </c>
      <c r="Q108" s="249"/>
      <c r="R108" s="250" t="s">
        <v>936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85">
        <v>7</v>
      </c>
      <c r="B109" s="355">
        <v>44657</v>
      </c>
      <c r="C109" s="387"/>
      <c r="D109" s="388" t="s">
        <v>928</v>
      </c>
      <c r="E109" s="385" t="s">
        <v>590</v>
      </c>
      <c r="F109" s="385">
        <v>94</v>
      </c>
      <c r="G109" s="385">
        <v>45</v>
      </c>
      <c r="H109" s="389">
        <v>114</v>
      </c>
      <c r="I109" s="390" t="s">
        <v>929</v>
      </c>
      <c r="J109" s="342" t="s">
        <v>906</v>
      </c>
      <c r="K109" s="330">
        <f t="shared" ref="K109" si="105">H109-F109</f>
        <v>20</v>
      </c>
      <c r="L109" s="343">
        <v>100</v>
      </c>
      <c r="M109" s="344">
        <f t="shared" ref="M109" si="106">(K109*N109)-L109</f>
        <v>900</v>
      </c>
      <c r="N109" s="330">
        <v>50</v>
      </c>
      <c r="O109" s="345" t="s">
        <v>588</v>
      </c>
      <c r="P109" s="355">
        <v>44657</v>
      </c>
      <c r="Q109" s="249"/>
      <c r="R109" s="250" t="s">
        <v>589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85">
        <v>8</v>
      </c>
      <c r="B110" s="355">
        <v>44657</v>
      </c>
      <c r="C110" s="387"/>
      <c r="D110" s="388" t="s">
        <v>930</v>
      </c>
      <c r="E110" s="385" t="s">
        <v>590</v>
      </c>
      <c r="F110" s="385">
        <v>155</v>
      </c>
      <c r="G110" s="385">
        <v>45</v>
      </c>
      <c r="H110" s="389">
        <v>225</v>
      </c>
      <c r="I110" s="390" t="s">
        <v>931</v>
      </c>
      <c r="J110" s="342" t="s">
        <v>771</v>
      </c>
      <c r="K110" s="330">
        <f t="shared" ref="K110:K112" si="107">H110-F110</f>
        <v>70</v>
      </c>
      <c r="L110" s="343">
        <v>100</v>
      </c>
      <c r="M110" s="344">
        <f t="shared" ref="M110:M112" si="108">(K110*N110)-L110</f>
        <v>1650</v>
      </c>
      <c r="N110" s="330">
        <v>25</v>
      </c>
      <c r="O110" s="345" t="s">
        <v>588</v>
      </c>
      <c r="P110" s="355">
        <v>44657</v>
      </c>
      <c r="Q110" s="249"/>
      <c r="R110" s="250" t="s">
        <v>936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391">
        <v>9</v>
      </c>
      <c r="B111" s="401">
        <v>44657</v>
      </c>
      <c r="C111" s="393"/>
      <c r="D111" s="394" t="s">
        <v>928</v>
      </c>
      <c r="E111" s="391" t="s">
        <v>590</v>
      </c>
      <c r="F111" s="391">
        <v>73</v>
      </c>
      <c r="G111" s="391">
        <v>35</v>
      </c>
      <c r="H111" s="395">
        <v>35</v>
      </c>
      <c r="I111" s="396" t="s">
        <v>929</v>
      </c>
      <c r="J111" s="397" t="s">
        <v>948</v>
      </c>
      <c r="K111" s="398">
        <f t="shared" si="107"/>
        <v>-38</v>
      </c>
      <c r="L111" s="399">
        <v>100</v>
      </c>
      <c r="M111" s="400">
        <f t="shared" si="108"/>
        <v>-2000</v>
      </c>
      <c r="N111" s="398">
        <v>50</v>
      </c>
      <c r="O111" s="424" t="s">
        <v>600</v>
      </c>
      <c r="P111" s="401">
        <v>44658</v>
      </c>
      <c r="Q111" s="249"/>
      <c r="R111" s="250" t="s">
        <v>589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91">
        <v>10</v>
      </c>
      <c r="B112" s="401">
        <v>44657</v>
      </c>
      <c r="C112" s="393"/>
      <c r="D112" s="394" t="s">
        <v>930</v>
      </c>
      <c r="E112" s="391" t="s">
        <v>590</v>
      </c>
      <c r="F112" s="391">
        <v>145</v>
      </c>
      <c r="G112" s="391">
        <v>45</v>
      </c>
      <c r="H112" s="395">
        <v>45</v>
      </c>
      <c r="I112" s="396" t="s">
        <v>931</v>
      </c>
      <c r="J112" s="397" t="s">
        <v>949</v>
      </c>
      <c r="K112" s="398">
        <f t="shared" si="107"/>
        <v>-100</v>
      </c>
      <c r="L112" s="399">
        <v>100</v>
      </c>
      <c r="M112" s="400">
        <f t="shared" si="108"/>
        <v>-2600</v>
      </c>
      <c r="N112" s="398">
        <v>25</v>
      </c>
      <c r="O112" s="424" t="s">
        <v>600</v>
      </c>
      <c r="P112" s="401">
        <v>44658</v>
      </c>
      <c r="Q112" s="249"/>
      <c r="R112" s="250" t="s">
        <v>936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385">
        <v>11</v>
      </c>
      <c r="B113" s="355">
        <v>44658</v>
      </c>
      <c r="C113" s="387"/>
      <c r="D113" s="388" t="s">
        <v>946</v>
      </c>
      <c r="E113" s="385" t="s">
        <v>590</v>
      </c>
      <c r="F113" s="385">
        <v>62.5</v>
      </c>
      <c r="G113" s="385">
        <v>19</v>
      </c>
      <c r="H113" s="389">
        <v>80</v>
      </c>
      <c r="I113" s="390" t="s">
        <v>947</v>
      </c>
      <c r="J113" s="342" t="s">
        <v>893</v>
      </c>
      <c r="K113" s="330">
        <f t="shared" ref="K113:K117" si="109">H113-F113</f>
        <v>17.5</v>
      </c>
      <c r="L113" s="343">
        <v>100</v>
      </c>
      <c r="M113" s="344">
        <f t="shared" ref="M113:M116" si="110">(K113*N113)-L113</f>
        <v>775</v>
      </c>
      <c r="N113" s="330">
        <v>50</v>
      </c>
      <c r="O113" s="345" t="s">
        <v>588</v>
      </c>
      <c r="P113" s="355">
        <v>44659</v>
      </c>
      <c r="Q113" s="249"/>
      <c r="R113" s="250" t="s">
        <v>589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391">
        <v>12</v>
      </c>
      <c r="B114" s="401">
        <v>44662</v>
      </c>
      <c r="C114" s="393"/>
      <c r="D114" s="394" t="s">
        <v>961</v>
      </c>
      <c r="E114" s="391" t="s">
        <v>590</v>
      </c>
      <c r="F114" s="391">
        <v>51.5</v>
      </c>
      <c r="G114" s="391">
        <v>32</v>
      </c>
      <c r="H114" s="395">
        <v>34</v>
      </c>
      <c r="I114" s="396" t="s">
        <v>962</v>
      </c>
      <c r="J114" s="397" t="s">
        <v>975</v>
      </c>
      <c r="K114" s="398">
        <f t="shared" si="109"/>
        <v>-17.5</v>
      </c>
      <c r="L114" s="399">
        <v>100</v>
      </c>
      <c r="M114" s="400">
        <f t="shared" si="110"/>
        <v>-4475</v>
      </c>
      <c r="N114" s="398">
        <v>250</v>
      </c>
      <c r="O114" s="424" t="s">
        <v>600</v>
      </c>
      <c r="P114" s="401">
        <v>44662</v>
      </c>
      <c r="Q114" s="249"/>
      <c r="R114" s="250" t="s">
        <v>589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385">
        <v>13</v>
      </c>
      <c r="B115" s="355">
        <v>44662</v>
      </c>
      <c r="C115" s="387"/>
      <c r="D115" s="388" t="s">
        <v>963</v>
      </c>
      <c r="E115" s="385" t="s">
        <v>590</v>
      </c>
      <c r="F115" s="385">
        <v>71</v>
      </c>
      <c r="G115" s="385">
        <v>35</v>
      </c>
      <c r="H115" s="389">
        <v>91</v>
      </c>
      <c r="I115" s="390" t="s">
        <v>964</v>
      </c>
      <c r="J115" s="342" t="s">
        <v>906</v>
      </c>
      <c r="K115" s="330">
        <f t="shared" si="109"/>
        <v>20</v>
      </c>
      <c r="L115" s="343">
        <v>100</v>
      </c>
      <c r="M115" s="344">
        <f t="shared" si="110"/>
        <v>900</v>
      </c>
      <c r="N115" s="330">
        <v>50</v>
      </c>
      <c r="O115" s="345" t="s">
        <v>588</v>
      </c>
      <c r="P115" s="355">
        <v>44662</v>
      </c>
      <c r="Q115" s="249"/>
      <c r="R115" s="250" t="s">
        <v>589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385">
        <v>14</v>
      </c>
      <c r="B116" s="355">
        <v>44662</v>
      </c>
      <c r="C116" s="387"/>
      <c r="D116" s="388" t="s">
        <v>965</v>
      </c>
      <c r="E116" s="385" t="s">
        <v>590</v>
      </c>
      <c r="F116" s="385">
        <v>255</v>
      </c>
      <c r="G116" s="385">
        <v>175</v>
      </c>
      <c r="H116" s="389">
        <v>305</v>
      </c>
      <c r="I116" s="390" t="s">
        <v>918</v>
      </c>
      <c r="J116" s="342" t="s">
        <v>976</v>
      </c>
      <c r="K116" s="330">
        <f t="shared" si="109"/>
        <v>50</v>
      </c>
      <c r="L116" s="343">
        <v>100</v>
      </c>
      <c r="M116" s="344">
        <f t="shared" si="110"/>
        <v>1150</v>
      </c>
      <c r="N116" s="330">
        <v>25</v>
      </c>
      <c r="O116" s="345" t="s">
        <v>588</v>
      </c>
      <c r="P116" s="355">
        <v>44662</v>
      </c>
      <c r="Q116" s="249"/>
      <c r="R116" s="250" t="s">
        <v>589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391">
        <v>15</v>
      </c>
      <c r="B117" s="401">
        <v>44662</v>
      </c>
      <c r="C117" s="419"/>
      <c r="D117" s="394" t="s">
        <v>968</v>
      </c>
      <c r="E117" s="391" t="s">
        <v>590</v>
      </c>
      <c r="F117" s="391">
        <v>34.5</v>
      </c>
      <c r="G117" s="391">
        <v>25</v>
      </c>
      <c r="H117" s="391">
        <v>25.5</v>
      </c>
      <c r="I117" s="420" t="s">
        <v>969</v>
      </c>
      <c r="J117" s="397" t="s">
        <v>974</v>
      </c>
      <c r="K117" s="398">
        <f t="shared" si="109"/>
        <v>-9</v>
      </c>
      <c r="L117" s="399">
        <v>100</v>
      </c>
      <c r="M117" s="400">
        <f t="shared" ref="M117" si="111">(K117*N117)-L117</f>
        <v>-5275</v>
      </c>
      <c r="N117" s="398">
        <v>575</v>
      </c>
      <c r="O117" s="424" t="s">
        <v>600</v>
      </c>
      <c r="P117" s="401">
        <v>44662</v>
      </c>
      <c r="Q117" s="249"/>
      <c r="R117" s="250" t="s">
        <v>589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91">
        <v>16</v>
      </c>
      <c r="B118" s="401">
        <v>44662</v>
      </c>
      <c r="C118" s="419"/>
      <c r="D118" s="394" t="s">
        <v>965</v>
      </c>
      <c r="E118" s="391" t="s">
        <v>590</v>
      </c>
      <c r="F118" s="391">
        <v>235</v>
      </c>
      <c r="G118" s="391">
        <v>140</v>
      </c>
      <c r="H118" s="391">
        <v>155</v>
      </c>
      <c r="I118" s="420" t="s">
        <v>918</v>
      </c>
      <c r="J118" s="397" t="s">
        <v>973</v>
      </c>
      <c r="K118" s="398">
        <f t="shared" ref="K118" si="112">H118-F118</f>
        <v>-80</v>
      </c>
      <c r="L118" s="399">
        <v>100</v>
      </c>
      <c r="M118" s="400">
        <f t="shared" ref="M118" si="113">(K118*N118)-L118</f>
        <v>-2100</v>
      </c>
      <c r="N118" s="398">
        <v>25</v>
      </c>
      <c r="O118" s="424" t="s">
        <v>600</v>
      </c>
      <c r="P118" s="401">
        <v>44662</v>
      </c>
      <c r="Q118" s="249"/>
      <c r="R118" s="250" t="s">
        <v>936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91">
        <v>17</v>
      </c>
      <c r="B119" s="401">
        <v>44662</v>
      </c>
      <c r="C119" s="393"/>
      <c r="D119" s="394" t="s">
        <v>972</v>
      </c>
      <c r="E119" s="391" t="s">
        <v>590</v>
      </c>
      <c r="F119" s="391">
        <v>71</v>
      </c>
      <c r="G119" s="391">
        <v>35</v>
      </c>
      <c r="H119" s="395">
        <v>35</v>
      </c>
      <c r="I119" s="396" t="s">
        <v>964</v>
      </c>
      <c r="J119" s="397" t="s">
        <v>991</v>
      </c>
      <c r="K119" s="398">
        <f t="shared" ref="K119:K121" si="114">H119-F119</f>
        <v>-36</v>
      </c>
      <c r="L119" s="399">
        <v>100</v>
      </c>
      <c r="M119" s="400">
        <f t="shared" ref="M119:M121" si="115">(K119*N119)-L119</f>
        <v>-1900</v>
      </c>
      <c r="N119" s="398">
        <v>50</v>
      </c>
      <c r="O119" s="424" t="s">
        <v>600</v>
      </c>
      <c r="P119" s="401">
        <v>44663</v>
      </c>
      <c r="Q119" s="249"/>
      <c r="R119" s="250" t="s">
        <v>589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385">
        <v>18</v>
      </c>
      <c r="B120" s="355">
        <v>44663</v>
      </c>
      <c r="C120" s="387"/>
      <c r="D120" s="388" t="s">
        <v>985</v>
      </c>
      <c r="E120" s="385" t="s">
        <v>590</v>
      </c>
      <c r="F120" s="385">
        <v>145</v>
      </c>
      <c r="G120" s="385">
        <v>45</v>
      </c>
      <c r="H120" s="389">
        <v>195</v>
      </c>
      <c r="I120" s="390" t="s">
        <v>986</v>
      </c>
      <c r="J120" s="342" t="s">
        <v>976</v>
      </c>
      <c r="K120" s="330">
        <f t="shared" si="114"/>
        <v>50</v>
      </c>
      <c r="L120" s="343">
        <v>100</v>
      </c>
      <c r="M120" s="344">
        <f t="shared" si="115"/>
        <v>1150</v>
      </c>
      <c r="N120" s="330">
        <v>25</v>
      </c>
      <c r="O120" s="345" t="s">
        <v>588</v>
      </c>
      <c r="P120" s="355">
        <v>44663</v>
      </c>
      <c r="Q120" s="249"/>
      <c r="R120" s="250" t="s">
        <v>936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85">
        <v>19</v>
      </c>
      <c r="B121" s="355">
        <v>44663</v>
      </c>
      <c r="C121" s="387"/>
      <c r="D121" s="388" t="s">
        <v>989</v>
      </c>
      <c r="E121" s="385" t="s">
        <v>590</v>
      </c>
      <c r="F121" s="385">
        <v>48.5</v>
      </c>
      <c r="G121" s="385">
        <v>18</v>
      </c>
      <c r="H121" s="389">
        <v>68.5</v>
      </c>
      <c r="I121" s="390" t="s">
        <v>990</v>
      </c>
      <c r="J121" s="342" t="s">
        <v>906</v>
      </c>
      <c r="K121" s="330">
        <f t="shared" si="114"/>
        <v>20</v>
      </c>
      <c r="L121" s="343">
        <v>100</v>
      </c>
      <c r="M121" s="344">
        <f t="shared" si="115"/>
        <v>900</v>
      </c>
      <c r="N121" s="330">
        <v>50</v>
      </c>
      <c r="O121" s="345" t="s">
        <v>588</v>
      </c>
      <c r="P121" s="355">
        <v>44663</v>
      </c>
      <c r="Q121" s="249"/>
      <c r="R121" s="250" t="s">
        <v>589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385">
        <v>20</v>
      </c>
      <c r="B122" s="355">
        <v>44664</v>
      </c>
      <c r="C122" s="387"/>
      <c r="D122" s="388" t="s">
        <v>996</v>
      </c>
      <c r="E122" s="385" t="s">
        <v>590</v>
      </c>
      <c r="F122" s="385">
        <v>26</v>
      </c>
      <c r="G122" s="385"/>
      <c r="H122" s="389">
        <v>46</v>
      </c>
      <c r="I122" s="390" t="s">
        <v>997</v>
      </c>
      <c r="J122" s="342" t="s">
        <v>906</v>
      </c>
      <c r="K122" s="330">
        <f t="shared" ref="K122:K124" si="116">H122-F122</f>
        <v>20</v>
      </c>
      <c r="L122" s="343">
        <v>100</v>
      </c>
      <c r="M122" s="344">
        <f t="shared" ref="M122:M123" si="117">(K122*N122)-L122</f>
        <v>900</v>
      </c>
      <c r="N122" s="330">
        <v>50</v>
      </c>
      <c r="O122" s="345" t="s">
        <v>588</v>
      </c>
      <c r="P122" s="355">
        <v>44664</v>
      </c>
      <c r="Q122" s="249"/>
      <c r="R122" s="250" t="s">
        <v>936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91">
        <v>21</v>
      </c>
      <c r="B123" s="401">
        <v>44664</v>
      </c>
      <c r="C123" s="419"/>
      <c r="D123" s="394" t="s">
        <v>998</v>
      </c>
      <c r="E123" s="391" t="s">
        <v>590</v>
      </c>
      <c r="F123" s="391">
        <v>29</v>
      </c>
      <c r="G123" s="391">
        <v>0</v>
      </c>
      <c r="H123" s="391">
        <v>0</v>
      </c>
      <c r="I123" s="420" t="s">
        <v>997</v>
      </c>
      <c r="J123" s="397" t="s">
        <v>907</v>
      </c>
      <c r="K123" s="398">
        <f t="shared" si="116"/>
        <v>-29</v>
      </c>
      <c r="L123" s="399">
        <v>100</v>
      </c>
      <c r="M123" s="400">
        <f t="shared" si="117"/>
        <v>-1550</v>
      </c>
      <c r="N123" s="398">
        <v>50</v>
      </c>
      <c r="O123" s="424" t="s">
        <v>600</v>
      </c>
      <c r="P123" s="401">
        <v>44664</v>
      </c>
      <c r="Q123" s="249"/>
      <c r="R123" s="250" t="s">
        <v>936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79">
        <v>22</v>
      </c>
      <c r="B124" s="473">
        <v>44664</v>
      </c>
      <c r="C124" s="393"/>
      <c r="D124" s="394" t="s">
        <v>999</v>
      </c>
      <c r="E124" s="391" t="s">
        <v>590</v>
      </c>
      <c r="F124" s="391">
        <v>360</v>
      </c>
      <c r="G124" s="391">
        <v>170</v>
      </c>
      <c r="H124" s="395">
        <v>170</v>
      </c>
      <c r="I124" s="396" t="s">
        <v>1000</v>
      </c>
      <c r="J124" s="397" t="s">
        <v>1021</v>
      </c>
      <c r="K124" s="398">
        <f t="shared" si="116"/>
        <v>-190</v>
      </c>
      <c r="L124" s="399">
        <v>100</v>
      </c>
      <c r="M124" s="477">
        <f>(130*25-200)</f>
        <v>3050</v>
      </c>
      <c r="N124" s="475">
        <v>25</v>
      </c>
      <c r="O124" s="471" t="s">
        <v>600</v>
      </c>
      <c r="P124" s="473">
        <v>44669</v>
      </c>
      <c r="Q124" s="249"/>
      <c r="R124" s="250" t="s">
        <v>589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80"/>
      <c r="B125" s="474"/>
      <c r="C125" s="393"/>
      <c r="D125" s="394" t="s">
        <v>1006</v>
      </c>
      <c r="E125" s="391" t="s">
        <v>899</v>
      </c>
      <c r="F125" s="391">
        <v>60</v>
      </c>
      <c r="G125" s="391"/>
      <c r="H125" s="395">
        <v>0</v>
      </c>
      <c r="I125" s="396"/>
      <c r="J125" s="397" t="s">
        <v>797</v>
      </c>
      <c r="K125" s="398">
        <v>60</v>
      </c>
      <c r="L125" s="399">
        <v>100</v>
      </c>
      <c r="M125" s="478"/>
      <c r="N125" s="476"/>
      <c r="O125" s="472"/>
      <c r="P125" s="474"/>
      <c r="Q125" s="249"/>
      <c r="R125" s="250" t="s">
        <v>589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23</v>
      </c>
      <c r="B126" s="355">
        <v>44671</v>
      </c>
      <c r="C126" s="387"/>
      <c r="D126" s="388" t="s">
        <v>1085</v>
      </c>
      <c r="E126" s="385" t="s">
        <v>590</v>
      </c>
      <c r="F126" s="385">
        <v>72</v>
      </c>
      <c r="G126" s="385">
        <v>30</v>
      </c>
      <c r="H126" s="389">
        <v>92</v>
      </c>
      <c r="I126" s="390" t="s">
        <v>964</v>
      </c>
      <c r="J126" s="342" t="s">
        <v>906</v>
      </c>
      <c r="K126" s="330">
        <f t="shared" ref="K126:K131" si="118">H126-F126</f>
        <v>20</v>
      </c>
      <c r="L126" s="343">
        <v>100</v>
      </c>
      <c r="M126" s="344">
        <f t="shared" ref="M126:M131" si="119">(K126*N126)-L126</f>
        <v>900</v>
      </c>
      <c r="N126" s="330">
        <v>50</v>
      </c>
      <c r="O126" s="345" t="s">
        <v>588</v>
      </c>
      <c r="P126" s="355">
        <v>44671</v>
      </c>
      <c r="Q126" s="249"/>
      <c r="R126" s="250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24</v>
      </c>
      <c r="B127" s="355">
        <v>44671</v>
      </c>
      <c r="C127" s="387"/>
      <c r="D127" s="388" t="s">
        <v>1085</v>
      </c>
      <c r="E127" s="385" t="s">
        <v>590</v>
      </c>
      <c r="F127" s="385">
        <v>62</v>
      </c>
      <c r="G127" s="385">
        <v>20</v>
      </c>
      <c r="H127" s="389">
        <v>86.5</v>
      </c>
      <c r="I127" s="390" t="s">
        <v>964</v>
      </c>
      <c r="J127" s="342" t="s">
        <v>1089</v>
      </c>
      <c r="K127" s="330">
        <f t="shared" si="118"/>
        <v>24.5</v>
      </c>
      <c r="L127" s="343">
        <v>100</v>
      </c>
      <c r="M127" s="344">
        <f t="shared" si="119"/>
        <v>1125</v>
      </c>
      <c r="N127" s="330">
        <v>50</v>
      </c>
      <c r="O127" s="345" t="s">
        <v>588</v>
      </c>
      <c r="P127" s="355">
        <v>44671</v>
      </c>
      <c r="Q127" s="249"/>
      <c r="R127" s="250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85">
        <v>25</v>
      </c>
      <c r="B128" s="355">
        <v>44671</v>
      </c>
      <c r="C128" s="387"/>
      <c r="D128" s="388" t="s">
        <v>1085</v>
      </c>
      <c r="E128" s="385" t="s">
        <v>590</v>
      </c>
      <c r="F128" s="385">
        <v>52</v>
      </c>
      <c r="G128" s="385">
        <v>15</v>
      </c>
      <c r="H128" s="389">
        <v>78.5</v>
      </c>
      <c r="I128" s="390" t="s">
        <v>1086</v>
      </c>
      <c r="J128" s="342" t="s">
        <v>1090</v>
      </c>
      <c r="K128" s="330">
        <f t="shared" si="118"/>
        <v>26.5</v>
      </c>
      <c r="L128" s="343">
        <v>100</v>
      </c>
      <c r="M128" s="344">
        <f t="shared" si="119"/>
        <v>1225</v>
      </c>
      <c r="N128" s="330">
        <v>50</v>
      </c>
      <c r="O128" s="345" t="s">
        <v>588</v>
      </c>
      <c r="P128" s="355">
        <v>44671</v>
      </c>
      <c r="Q128" s="249"/>
      <c r="R128" s="250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26</v>
      </c>
      <c r="B129" s="355">
        <v>44671</v>
      </c>
      <c r="C129" s="387"/>
      <c r="D129" s="388" t="s">
        <v>1087</v>
      </c>
      <c r="E129" s="385" t="s">
        <v>590</v>
      </c>
      <c r="F129" s="385">
        <v>210</v>
      </c>
      <c r="G129" s="385">
        <v>110</v>
      </c>
      <c r="H129" s="389">
        <v>265</v>
      </c>
      <c r="I129" s="390" t="s">
        <v>1088</v>
      </c>
      <c r="J129" s="342" t="s">
        <v>727</v>
      </c>
      <c r="K129" s="330">
        <f t="shared" si="118"/>
        <v>55</v>
      </c>
      <c r="L129" s="343">
        <v>100</v>
      </c>
      <c r="M129" s="344">
        <f t="shared" si="119"/>
        <v>1275</v>
      </c>
      <c r="N129" s="330">
        <v>25</v>
      </c>
      <c r="O129" s="345" t="s">
        <v>588</v>
      </c>
      <c r="P129" s="355">
        <v>44671</v>
      </c>
      <c r="Q129" s="249"/>
      <c r="R129" s="250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27</v>
      </c>
      <c r="B130" s="355">
        <v>44671</v>
      </c>
      <c r="C130" s="387"/>
      <c r="D130" s="388" t="s">
        <v>1087</v>
      </c>
      <c r="E130" s="385" t="s">
        <v>590</v>
      </c>
      <c r="F130" s="385">
        <v>210</v>
      </c>
      <c r="G130" s="385">
        <v>110</v>
      </c>
      <c r="H130" s="389">
        <v>285</v>
      </c>
      <c r="I130" s="390" t="s">
        <v>1088</v>
      </c>
      <c r="J130" s="342" t="s">
        <v>869</v>
      </c>
      <c r="K130" s="330">
        <f t="shared" si="118"/>
        <v>75</v>
      </c>
      <c r="L130" s="343">
        <v>100</v>
      </c>
      <c r="M130" s="344">
        <f t="shared" si="119"/>
        <v>1775</v>
      </c>
      <c r="N130" s="330">
        <v>25</v>
      </c>
      <c r="O130" s="345" t="s">
        <v>588</v>
      </c>
      <c r="P130" s="355">
        <v>44671</v>
      </c>
      <c r="Q130" s="249"/>
      <c r="R130" s="250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85">
        <v>28</v>
      </c>
      <c r="B131" s="355">
        <v>44671</v>
      </c>
      <c r="C131" s="387"/>
      <c r="D131" s="388" t="s">
        <v>1085</v>
      </c>
      <c r="E131" s="385" t="s">
        <v>590</v>
      </c>
      <c r="F131" s="385">
        <v>46</v>
      </c>
      <c r="G131" s="385">
        <v>10</v>
      </c>
      <c r="H131" s="389">
        <v>62</v>
      </c>
      <c r="I131" s="390" t="s">
        <v>1086</v>
      </c>
      <c r="J131" s="342" t="s">
        <v>993</v>
      </c>
      <c r="K131" s="330">
        <f t="shared" si="118"/>
        <v>16</v>
      </c>
      <c r="L131" s="343">
        <v>100</v>
      </c>
      <c r="M131" s="344">
        <f t="shared" si="119"/>
        <v>700</v>
      </c>
      <c r="N131" s="330">
        <v>50</v>
      </c>
      <c r="O131" s="345" t="s">
        <v>588</v>
      </c>
      <c r="P131" s="355">
        <v>44671</v>
      </c>
      <c r="Q131" s="249"/>
      <c r="R131" s="250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02">
        <v>29</v>
      </c>
      <c r="B132" s="248">
        <v>44671</v>
      </c>
      <c r="C132" s="403"/>
      <c r="D132" s="404" t="s">
        <v>1091</v>
      </c>
      <c r="E132" s="402" t="s">
        <v>590</v>
      </c>
      <c r="F132" s="402" t="s">
        <v>1092</v>
      </c>
      <c r="G132" s="402">
        <v>12</v>
      </c>
      <c r="H132" s="405"/>
      <c r="I132" s="406" t="s">
        <v>1093</v>
      </c>
      <c r="J132" s="302" t="s">
        <v>591</v>
      </c>
      <c r="K132" s="252"/>
      <c r="L132" s="283"/>
      <c r="M132" s="284"/>
      <c r="N132" s="252"/>
      <c r="O132" s="348"/>
      <c r="P132" s="248"/>
      <c r="Q132" s="249"/>
      <c r="R132" s="250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02"/>
      <c r="B133" s="248"/>
      <c r="C133" s="403"/>
      <c r="D133" s="404"/>
      <c r="E133" s="402"/>
      <c r="F133" s="402"/>
      <c r="G133" s="402"/>
      <c r="H133" s="405"/>
      <c r="I133" s="406"/>
      <c r="J133" s="302"/>
      <c r="K133" s="252"/>
      <c r="L133" s="283"/>
      <c r="M133" s="284"/>
      <c r="N133" s="252"/>
      <c r="O133" s="348"/>
      <c r="P133" s="248"/>
      <c r="Q133" s="249"/>
      <c r="R133" s="250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301" customFormat="1" ht="12.75" customHeight="1">
      <c r="A134" s="383"/>
      <c r="B134" s="383"/>
      <c r="C134" s="383"/>
      <c r="D134" s="383"/>
      <c r="E134" s="383"/>
      <c r="F134" s="378"/>
      <c r="G134" s="383"/>
      <c r="H134" s="383"/>
      <c r="I134" s="383"/>
      <c r="J134" s="383"/>
      <c r="K134" s="379"/>
      <c r="L134" s="380"/>
      <c r="M134" s="381"/>
      <c r="N134" s="379"/>
      <c r="O134" s="382"/>
      <c r="P134" s="384"/>
      <c r="Q134" s="298"/>
      <c r="R134" s="299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300"/>
      <c r="AG134" s="300"/>
      <c r="AH134" s="300"/>
      <c r="AI134" s="300"/>
      <c r="AJ134" s="300"/>
      <c r="AK134" s="300"/>
      <c r="AL134" s="300"/>
    </row>
    <row r="135" spans="1:38" ht="14.25" customHeight="1">
      <c r="A135" s="151"/>
      <c r="B135" s="156"/>
      <c r="C135" s="156"/>
      <c r="D135" s="157"/>
      <c r="E135" s="151"/>
      <c r="F135" s="158"/>
      <c r="G135" s="151"/>
      <c r="H135" s="151"/>
      <c r="I135" s="151"/>
      <c r="J135" s="156"/>
      <c r="K135" s="159"/>
      <c r="L135" s="151"/>
      <c r="M135" s="151"/>
      <c r="N135" s="151"/>
      <c r="O135" s="160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94" t="s">
        <v>612</v>
      </c>
      <c r="B136" s="161"/>
      <c r="C136" s="161"/>
      <c r="D136" s="162"/>
      <c r="E136" s="135"/>
      <c r="F136" s="6"/>
      <c r="G136" s="6"/>
      <c r="H136" s="136"/>
      <c r="I136" s="163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95" t="s">
        <v>16</v>
      </c>
      <c r="B137" s="96" t="s">
        <v>565</v>
      </c>
      <c r="C137" s="96"/>
      <c r="D137" s="97" t="s">
        <v>576</v>
      </c>
      <c r="E137" s="96" t="s">
        <v>577</v>
      </c>
      <c r="F137" s="96" t="s">
        <v>578</v>
      </c>
      <c r="G137" s="96" t="s">
        <v>579</v>
      </c>
      <c r="H137" s="96" t="s">
        <v>580</v>
      </c>
      <c r="I137" s="96" t="s">
        <v>581</v>
      </c>
      <c r="J137" s="95" t="s">
        <v>582</v>
      </c>
      <c r="K137" s="139" t="s">
        <v>599</v>
      </c>
      <c r="L137" s="140" t="s">
        <v>584</v>
      </c>
      <c r="M137" s="98" t="s">
        <v>585</v>
      </c>
      <c r="N137" s="96" t="s">
        <v>586</v>
      </c>
      <c r="O137" s="97" t="s">
        <v>587</v>
      </c>
      <c r="P137" s="96" t="s">
        <v>819</v>
      </c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s="247" customFormat="1" ht="14.25" customHeight="1">
      <c r="A138" s="271">
        <v>1</v>
      </c>
      <c r="B138" s="272">
        <v>44488</v>
      </c>
      <c r="C138" s="273"/>
      <c r="D138" s="274" t="s">
        <v>137</v>
      </c>
      <c r="E138" s="275" t="s">
        <v>870</v>
      </c>
      <c r="F138" s="276">
        <v>235.25</v>
      </c>
      <c r="G138" s="276">
        <v>198</v>
      </c>
      <c r="H138" s="275"/>
      <c r="I138" s="277" t="s">
        <v>824</v>
      </c>
      <c r="J138" s="278" t="s">
        <v>591</v>
      </c>
      <c r="K138" s="278"/>
      <c r="L138" s="279"/>
      <c r="M138" s="280"/>
      <c r="N138" s="278"/>
      <c r="O138" s="281"/>
      <c r="P138" s="278"/>
      <c r="Q138" s="246"/>
      <c r="R138" s="1" t="s">
        <v>589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09">
        <v>2</v>
      </c>
      <c r="B139" s="410">
        <v>44651</v>
      </c>
      <c r="C139" s="411"/>
      <c r="D139" s="412" t="s">
        <v>437</v>
      </c>
      <c r="E139" s="413" t="s">
        <v>590</v>
      </c>
      <c r="F139" s="413">
        <v>379</v>
      </c>
      <c r="G139" s="413">
        <v>348</v>
      </c>
      <c r="H139" s="413">
        <v>406</v>
      </c>
      <c r="I139" s="413" t="s">
        <v>882</v>
      </c>
      <c r="J139" s="370" t="s">
        <v>939</v>
      </c>
      <c r="K139" s="370">
        <f t="shared" ref="K139" si="120">H139-F139</f>
        <v>27</v>
      </c>
      <c r="L139" s="371">
        <f t="shared" ref="L139" si="121">(F139*-0.7)/100</f>
        <v>-2.653</v>
      </c>
      <c r="M139" s="372">
        <f t="shared" ref="M139" si="122">(K139+L139)/F139</f>
        <v>6.4240105540897097E-2</v>
      </c>
      <c r="N139" s="370" t="s">
        <v>588</v>
      </c>
      <c r="O139" s="373">
        <v>44657</v>
      </c>
      <c r="P139" s="370">
        <f>VLOOKUP(D139,'MidCap Intra'!B86:C641,2,0)</f>
        <v>399.75</v>
      </c>
      <c r="Q139" s="246"/>
      <c r="R139" s="246" t="s">
        <v>589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14">
        <v>3</v>
      </c>
      <c r="B140" s="415">
        <v>44658</v>
      </c>
      <c r="C140" s="416"/>
      <c r="D140" s="274" t="s">
        <v>415</v>
      </c>
      <c r="E140" s="417" t="s">
        <v>590</v>
      </c>
      <c r="F140" s="417" t="s">
        <v>944</v>
      </c>
      <c r="G140" s="417">
        <v>398</v>
      </c>
      <c r="H140" s="417"/>
      <c r="I140" s="417" t="s">
        <v>945</v>
      </c>
      <c r="J140" s="278" t="s">
        <v>591</v>
      </c>
      <c r="K140" s="278"/>
      <c r="L140" s="279"/>
      <c r="M140" s="280"/>
      <c r="N140" s="278"/>
      <c r="O140" s="281"/>
      <c r="P140" s="278"/>
      <c r="Q140" s="246"/>
      <c r="R140" s="246" t="s">
        <v>589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ht="14.25" customHeight="1">
      <c r="A141" s="164"/>
      <c r="B141" s="141"/>
      <c r="C141" s="165"/>
      <c r="D141" s="100"/>
      <c r="E141" s="166"/>
      <c r="F141" s="166"/>
      <c r="G141" s="166"/>
      <c r="H141" s="166"/>
      <c r="I141" s="166"/>
      <c r="J141" s="166"/>
      <c r="K141" s="167"/>
      <c r="L141" s="168"/>
      <c r="M141" s="166"/>
      <c r="N141" s="169"/>
      <c r="O141" s="170"/>
      <c r="P141" s="170"/>
      <c r="R141" s="6"/>
      <c r="S141" s="41"/>
      <c r="T141" s="1"/>
      <c r="U141" s="1"/>
      <c r="V141" s="1"/>
      <c r="W141" s="1"/>
      <c r="X141" s="1"/>
      <c r="Y141" s="1"/>
      <c r="Z141" s="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38" ht="12.75" customHeight="1">
      <c r="A142" s="119" t="s">
        <v>592</v>
      </c>
      <c r="B142" s="119"/>
      <c r="C142" s="119"/>
      <c r="D142" s="119"/>
      <c r="E142" s="41"/>
      <c r="F142" s="127" t="s">
        <v>594</v>
      </c>
      <c r="G142" s="56"/>
      <c r="H142" s="56"/>
      <c r="I142" s="56"/>
      <c r="J142" s="6"/>
      <c r="K142" s="145"/>
      <c r="L142" s="146"/>
      <c r="M142" s="6"/>
      <c r="N142" s="109"/>
      <c r="O142" s="171"/>
      <c r="P142" s="1"/>
      <c r="Q142" s="1"/>
      <c r="R142" s="6"/>
      <c r="S142" s="1"/>
      <c r="T142" s="1"/>
      <c r="U142" s="1"/>
      <c r="V142" s="1"/>
      <c r="W142" s="1"/>
      <c r="X142" s="1"/>
      <c r="Y142" s="1"/>
    </row>
    <row r="143" spans="1:38" ht="12.75" customHeight="1">
      <c r="A143" s="126" t="s">
        <v>593</v>
      </c>
      <c r="B143" s="119"/>
      <c r="C143" s="119"/>
      <c r="D143" s="119"/>
      <c r="E143" s="6"/>
      <c r="F143" s="127" t="s">
        <v>596</v>
      </c>
      <c r="G143" s="6"/>
      <c r="H143" s="6" t="s">
        <v>815</v>
      </c>
      <c r="I143" s="6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26"/>
      <c r="B144" s="119"/>
      <c r="C144" s="119"/>
      <c r="D144" s="119"/>
      <c r="E144" s="6"/>
      <c r="F144" s="127"/>
      <c r="G144" s="6"/>
      <c r="H144" s="6"/>
      <c r="I144" s="6"/>
      <c r="J144" s="1"/>
      <c r="K144" s="6"/>
      <c r="L144" s="6"/>
      <c r="M144" s="6"/>
      <c r="N144" s="1"/>
      <c r="O144" s="1"/>
      <c r="Q144" s="1"/>
      <c r="R144" s="5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"/>
      <c r="B145" s="134" t="s">
        <v>613</v>
      </c>
      <c r="C145" s="134"/>
      <c r="D145" s="134"/>
      <c r="E145" s="134"/>
      <c r="F145" s="135"/>
      <c r="G145" s="6"/>
      <c r="H145" s="6"/>
      <c r="I145" s="136"/>
      <c r="J145" s="137"/>
      <c r="K145" s="138"/>
      <c r="L145" s="137"/>
      <c r="M145" s="6"/>
      <c r="N145" s="1"/>
      <c r="O145" s="1"/>
      <c r="Q145" s="1"/>
      <c r="R145" s="56"/>
      <c r="S145" s="1"/>
      <c r="T145" s="1"/>
      <c r="U145" s="1"/>
      <c r="V145" s="1"/>
      <c r="W145" s="1"/>
      <c r="X145" s="1"/>
      <c r="Y145" s="1"/>
      <c r="Z145" s="1"/>
    </row>
    <row r="146" spans="1:38" ht="38.25" customHeight="1">
      <c r="A146" s="95" t="s">
        <v>16</v>
      </c>
      <c r="B146" s="96" t="s">
        <v>565</v>
      </c>
      <c r="C146" s="96"/>
      <c r="D146" s="97" t="s">
        <v>576</v>
      </c>
      <c r="E146" s="96" t="s">
        <v>577</v>
      </c>
      <c r="F146" s="96" t="s">
        <v>578</v>
      </c>
      <c r="G146" s="96" t="s">
        <v>598</v>
      </c>
      <c r="H146" s="96" t="s">
        <v>580</v>
      </c>
      <c r="I146" s="96" t="s">
        <v>581</v>
      </c>
      <c r="J146" s="172" t="s">
        <v>582</v>
      </c>
      <c r="K146" s="139" t="s">
        <v>599</v>
      </c>
      <c r="L146" s="149" t="s">
        <v>607</v>
      </c>
      <c r="M146" s="96" t="s">
        <v>608</v>
      </c>
      <c r="N146" s="140" t="s">
        <v>584</v>
      </c>
      <c r="O146" s="98" t="s">
        <v>585</v>
      </c>
      <c r="P146" s="96" t="s">
        <v>586</v>
      </c>
      <c r="Q146" s="97" t="s">
        <v>587</v>
      </c>
      <c r="R146" s="56"/>
      <c r="S146" s="1"/>
      <c r="T146" s="1"/>
      <c r="U146" s="1"/>
      <c r="V146" s="1"/>
      <c r="W146" s="1"/>
      <c r="X146" s="1"/>
      <c r="Y146" s="1"/>
      <c r="Z146" s="1"/>
    </row>
    <row r="147" spans="1:38" ht="14.25" customHeight="1">
      <c r="A147" s="101"/>
      <c r="B147" s="102"/>
      <c r="C147" s="173"/>
      <c r="D147" s="103"/>
      <c r="E147" s="104"/>
      <c r="F147" s="174"/>
      <c r="G147" s="101"/>
      <c r="H147" s="104"/>
      <c r="I147" s="105"/>
      <c r="J147" s="175"/>
      <c r="K147" s="175"/>
      <c r="L147" s="176"/>
      <c r="M147" s="99"/>
      <c r="N147" s="176"/>
      <c r="O147" s="177"/>
      <c r="P147" s="178"/>
      <c r="Q147" s="179"/>
      <c r="R147" s="144"/>
      <c r="S147" s="113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38" ht="14.25" customHeight="1">
      <c r="A148" s="101"/>
      <c r="B148" s="102"/>
      <c r="C148" s="173"/>
      <c r="D148" s="103"/>
      <c r="E148" s="104"/>
      <c r="F148" s="174"/>
      <c r="G148" s="101"/>
      <c r="H148" s="104"/>
      <c r="I148" s="105"/>
      <c r="J148" s="175"/>
      <c r="K148" s="175"/>
      <c r="L148" s="176"/>
      <c r="M148" s="99"/>
      <c r="N148" s="176"/>
      <c r="O148" s="177"/>
      <c r="P148" s="178"/>
      <c r="Q148" s="179"/>
      <c r="R148" s="144"/>
      <c r="S148" s="113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01"/>
      <c r="B149" s="102"/>
      <c r="C149" s="173"/>
      <c r="D149" s="103"/>
      <c r="E149" s="104"/>
      <c r="F149" s="174"/>
      <c r="G149" s="101"/>
      <c r="H149" s="104"/>
      <c r="I149" s="105"/>
      <c r="J149" s="175"/>
      <c r="K149" s="175"/>
      <c r="L149" s="176"/>
      <c r="M149" s="99"/>
      <c r="N149" s="176"/>
      <c r="O149" s="177"/>
      <c r="P149" s="178"/>
      <c r="Q149" s="179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01"/>
      <c r="B150" s="102"/>
      <c r="C150" s="173"/>
      <c r="D150" s="103"/>
      <c r="E150" s="104"/>
      <c r="F150" s="175"/>
      <c r="G150" s="101"/>
      <c r="H150" s="104"/>
      <c r="I150" s="105"/>
      <c r="J150" s="175"/>
      <c r="K150" s="175"/>
      <c r="L150" s="176"/>
      <c r="M150" s="99"/>
      <c r="N150" s="176"/>
      <c r="O150" s="177"/>
      <c r="P150" s="178"/>
      <c r="Q150" s="179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1"/>
      <c r="B151" s="102"/>
      <c r="C151" s="173"/>
      <c r="D151" s="103"/>
      <c r="E151" s="104"/>
      <c r="F151" s="175"/>
      <c r="G151" s="101"/>
      <c r="H151" s="104"/>
      <c r="I151" s="105"/>
      <c r="J151" s="175"/>
      <c r="K151" s="175"/>
      <c r="L151" s="176"/>
      <c r="M151" s="99"/>
      <c r="N151" s="176"/>
      <c r="O151" s="177"/>
      <c r="P151" s="178"/>
      <c r="Q151" s="179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1"/>
      <c r="B152" s="102"/>
      <c r="C152" s="173"/>
      <c r="D152" s="103"/>
      <c r="E152" s="104"/>
      <c r="F152" s="174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75"/>
      <c r="K153" s="175"/>
      <c r="L153" s="175"/>
      <c r="M153" s="175"/>
      <c r="N153" s="176"/>
      <c r="O153" s="180"/>
      <c r="P153" s="178"/>
      <c r="Q153" s="179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1"/>
      <c r="B154" s="102"/>
      <c r="C154" s="173"/>
      <c r="D154" s="103"/>
      <c r="E154" s="104"/>
      <c r="F154" s="175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144"/>
      <c r="S154" s="11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4"/>
      <c r="G155" s="101"/>
      <c r="H155" s="104"/>
      <c r="I155" s="105"/>
      <c r="J155" s="181"/>
      <c r="K155" s="181"/>
      <c r="L155" s="181"/>
      <c r="M155" s="181"/>
      <c r="N155" s="182"/>
      <c r="O155" s="177"/>
      <c r="P155" s="106"/>
      <c r="Q155" s="179"/>
      <c r="R155" s="144"/>
      <c r="S155" s="113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126"/>
      <c r="B156" s="119"/>
      <c r="C156" s="119"/>
      <c r="D156" s="119"/>
      <c r="E156" s="6"/>
      <c r="F156" s="127"/>
      <c r="G156" s="6"/>
      <c r="H156" s="6"/>
      <c r="I156" s="6"/>
      <c r="J156" s="1"/>
      <c r="K156" s="6"/>
      <c r="L156" s="6"/>
      <c r="M156" s="6"/>
      <c r="N156" s="1"/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26"/>
      <c r="B157" s="119"/>
      <c r="C157" s="119"/>
      <c r="D157" s="119"/>
      <c r="E157" s="6"/>
      <c r="F157" s="127"/>
      <c r="G157" s="56"/>
      <c r="H157" s="41"/>
      <c r="I157" s="56"/>
      <c r="J157" s="6"/>
      <c r="K157" s="145"/>
      <c r="L157" s="146"/>
      <c r="M157" s="6"/>
      <c r="N157" s="109"/>
      <c r="O157" s="147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56"/>
      <c r="B158" s="108"/>
      <c r="C158" s="108"/>
      <c r="D158" s="41"/>
      <c r="E158" s="56"/>
      <c r="F158" s="56"/>
      <c r="G158" s="56"/>
      <c r="H158" s="41"/>
      <c r="I158" s="56"/>
      <c r="J158" s="6"/>
      <c r="K158" s="145"/>
      <c r="L158" s="146"/>
      <c r="M158" s="6"/>
      <c r="N158" s="109"/>
      <c r="O158" s="147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41"/>
      <c r="B159" s="183" t="s">
        <v>614</v>
      </c>
      <c r="C159" s="183"/>
      <c r="D159" s="183"/>
      <c r="E159" s="183"/>
      <c r="F159" s="6"/>
      <c r="G159" s="6"/>
      <c r="H159" s="137"/>
      <c r="I159" s="6"/>
      <c r="J159" s="137"/>
      <c r="K159" s="138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95" t="s">
        <v>16</v>
      </c>
      <c r="B160" s="96" t="s">
        <v>565</v>
      </c>
      <c r="C160" s="96"/>
      <c r="D160" s="97" t="s">
        <v>576</v>
      </c>
      <c r="E160" s="96" t="s">
        <v>577</v>
      </c>
      <c r="F160" s="96" t="s">
        <v>578</v>
      </c>
      <c r="G160" s="96" t="s">
        <v>615</v>
      </c>
      <c r="H160" s="96" t="s">
        <v>616</v>
      </c>
      <c r="I160" s="96" t="s">
        <v>581</v>
      </c>
      <c r="J160" s="184" t="s">
        <v>582</v>
      </c>
      <c r="K160" s="96" t="s">
        <v>583</v>
      </c>
      <c r="L160" s="96" t="s">
        <v>617</v>
      </c>
      <c r="M160" s="96" t="s">
        <v>586</v>
      </c>
      <c r="N160" s="97" t="s">
        <v>587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</v>
      </c>
      <c r="B161" s="186">
        <v>41579</v>
      </c>
      <c r="C161" s="186"/>
      <c r="D161" s="187" t="s">
        <v>618</v>
      </c>
      <c r="E161" s="188" t="s">
        <v>619</v>
      </c>
      <c r="F161" s="189">
        <v>82</v>
      </c>
      <c r="G161" s="188" t="s">
        <v>620</v>
      </c>
      <c r="H161" s="188">
        <v>100</v>
      </c>
      <c r="I161" s="190">
        <v>100</v>
      </c>
      <c r="J161" s="191" t="s">
        <v>621</v>
      </c>
      <c r="K161" s="192">
        <f t="shared" ref="K161:K213" si="123">H161-F161</f>
        <v>18</v>
      </c>
      <c r="L161" s="193">
        <f t="shared" ref="L161:L213" si="124">K161/F161</f>
        <v>0.21951219512195122</v>
      </c>
      <c r="M161" s="188" t="s">
        <v>588</v>
      </c>
      <c r="N161" s="194">
        <v>42657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</v>
      </c>
      <c r="B162" s="186">
        <v>41794</v>
      </c>
      <c r="C162" s="186"/>
      <c r="D162" s="187" t="s">
        <v>622</v>
      </c>
      <c r="E162" s="188" t="s">
        <v>590</v>
      </c>
      <c r="F162" s="189">
        <v>257</v>
      </c>
      <c r="G162" s="188" t="s">
        <v>620</v>
      </c>
      <c r="H162" s="188">
        <v>300</v>
      </c>
      <c r="I162" s="190">
        <v>300</v>
      </c>
      <c r="J162" s="191" t="s">
        <v>621</v>
      </c>
      <c r="K162" s="192">
        <f t="shared" si="123"/>
        <v>43</v>
      </c>
      <c r="L162" s="193">
        <f t="shared" si="124"/>
        <v>0.16731517509727625</v>
      </c>
      <c r="M162" s="188" t="s">
        <v>588</v>
      </c>
      <c r="N162" s="194">
        <v>41822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</v>
      </c>
      <c r="B163" s="186">
        <v>41828</v>
      </c>
      <c r="C163" s="186"/>
      <c r="D163" s="187" t="s">
        <v>623</v>
      </c>
      <c r="E163" s="188" t="s">
        <v>590</v>
      </c>
      <c r="F163" s="189">
        <v>393</v>
      </c>
      <c r="G163" s="188" t="s">
        <v>620</v>
      </c>
      <c r="H163" s="188">
        <v>468</v>
      </c>
      <c r="I163" s="190">
        <v>468</v>
      </c>
      <c r="J163" s="191" t="s">
        <v>621</v>
      </c>
      <c r="K163" s="192">
        <f t="shared" si="123"/>
        <v>75</v>
      </c>
      <c r="L163" s="193">
        <f t="shared" si="124"/>
        <v>0.19083969465648856</v>
      </c>
      <c r="M163" s="188" t="s">
        <v>588</v>
      </c>
      <c r="N163" s="194">
        <v>41863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</v>
      </c>
      <c r="B164" s="186">
        <v>41857</v>
      </c>
      <c r="C164" s="186"/>
      <c r="D164" s="187" t="s">
        <v>624</v>
      </c>
      <c r="E164" s="188" t="s">
        <v>590</v>
      </c>
      <c r="F164" s="189">
        <v>205</v>
      </c>
      <c r="G164" s="188" t="s">
        <v>620</v>
      </c>
      <c r="H164" s="188">
        <v>275</v>
      </c>
      <c r="I164" s="190">
        <v>250</v>
      </c>
      <c r="J164" s="191" t="s">
        <v>621</v>
      </c>
      <c r="K164" s="192">
        <f t="shared" si="123"/>
        <v>70</v>
      </c>
      <c r="L164" s="193">
        <f t="shared" si="124"/>
        <v>0.34146341463414637</v>
      </c>
      <c r="M164" s="188" t="s">
        <v>588</v>
      </c>
      <c r="N164" s="194">
        <v>41962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</v>
      </c>
      <c r="B165" s="186">
        <v>41886</v>
      </c>
      <c r="C165" s="186"/>
      <c r="D165" s="187" t="s">
        <v>625</v>
      </c>
      <c r="E165" s="188" t="s">
        <v>590</v>
      </c>
      <c r="F165" s="189">
        <v>162</v>
      </c>
      <c r="G165" s="188" t="s">
        <v>620</v>
      </c>
      <c r="H165" s="188">
        <v>190</v>
      </c>
      <c r="I165" s="190">
        <v>190</v>
      </c>
      <c r="J165" s="191" t="s">
        <v>621</v>
      </c>
      <c r="K165" s="192">
        <f t="shared" si="123"/>
        <v>28</v>
      </c>
      <c r="L165" s="193">
        <f t="shared" si="124"/>
        <v>0.1728395061728395</v>
      </c>
      <c r="M165" s="188" t="s">
        <v>588</v>
      </c>
      <c r="N165" s="194">
        <v>42006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</v>
      </c>
      <c r="B166" s="186">
        <v>41886</v>
      </c>
      <c r="C166" s="186"/>
      <c r="D166" s="187" t="s">
        <v>626</v>
      </c>
      <c r="E166" s="188" t="s">
        <v>590</v>
      </c>
      <c r="F166" s="189">
        <v>75</v>
      </c>
      <c r="G166" s="188" t="s">
        <v>620</v>
      </c>
      <c r="H166" s="188">
        <v>91.5</v>
      </c>
      <c r="I166" s="190" t="s">
        <v>627</v>
      </c>
      <c r="J166" s="191" t="s">
        <v>628</v>
      </c>
      <c r="K166" s="192">
        <f t="shared" si="123"/>
        <v>16.5</v>
      </c>
      <c r="L166" s="193">
        <f t="shared" si="124"/>
        <v>0.22</v>
      </c>
      <c r="M166" s="188" t="s">
        <v>588</v>
      </c>
      <c r="N166" s="194">
        <v>41954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</v>
      </c>
      <c r="B167" s="186">
        <v>41913</v>
      </c>
      <c r="C167" s="186"/>
      <c r="D167" s="187" t="s">
        <v>629</v>
      </c>
      <c r="E167" s="188" t="s">
        <v>590</v>
      </c>
      <c r="F167" s="189">
        <v>850</v>
      </c>
      <c r="G167" s="188" t="s">
        <v>620</v>
      </c>
      <c r="H167" s="188">
        <v>982.5</v>
      </c>
      <c r="I167" s="190">
        <v>1050</v>
      </c>
      <c r="J167" s="191" t="s">
        <v>630</v>
      </c>
      <c r="K167" s="192">
        <f t="shared" si="123"/>
        <v>132.5</v>
      </c>
      <c r="L167" s="193">
        <f t="shared" si="124"/>
        <v>0.15588235294117647</v>
      </c>
      <c r="M167" s="188" t="s">
        <v>588</v>
      </c>
      <c r="N167" s="194">
        <v>42039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</v>
      </c>
      <c r="B168" s="186">
        <v>41913</v>
      </c>
      <c r="C168" s="186"/>
      <c r="D168" s="187" t="s">
        <v>631</v>
      </c>
      <c r="E168" s="188" t="s">
        <v>590</v>
      </c>
      <c r="F168" s="189">
        <v>475</v>
      </c>
      <c r="G168" s="188" t="s">
        <v>620</v>
      </c>
      <c r="H168" s="188">
        <v>515</v>
      </c>
      <c r="I168" s="190">
        <v>600</v>
      </c>
      <c r="J168" s="191" t="s">
        <v>632</v>
      </c>
      <c r="K168" s="192">
        <f t="shared" si="123"/>
        <v>40</v>
      </c>
      <c r="L168" s="193">
        <f t="shared" si="124"/>
        <v>8.4210526315789472E-2</v>
      </c>
      <c r="M168" s="188" t="s">
        <v>588</v>
      </c>
      <c r="N168" s="194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</v>
      </c>
      <c r="B169" s="186">
        <v>41913</v>
      </c>
      <c r="C169" s="186"/>
      <c r="D169" s="187" t="s">
        <v>633</v>
      </c>
      <c r="E169" s="188" t="s">
        <v>590</v>
      </c>
      <c r="F169" s="189">
        <v>86</v>
      </c>
      <c r="G169" s="188" t="s">
        <v>620</v>
      </c>
      <c r="H169" s="188">
        <v>99</v>
      </c>
      <c r="I169" s="190">
        <v>140</v>
      </c>
      <c r="J169" s="191" t="s">
        <v>634</v>
      </c>
      <c r="K169" s="192">
        <f t="shared" si="123"/>
        <v>13</v>
      </c>
      <c r="L169" s="193">
        <f t="shared" si="124"/>
        <v>0.15116279069767441</v>
      </c>
      <c r="M169" s="188" t="s">
        <v>588</v>
      </c>
      <c r="N169" s="19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10</v>
      </c>
      <c r="B170" s="186">
        <v>41926</v>
      </c>
      <c r="C170" s="186"/>
      <c r="D170" s="187" t="s">
        <v>635</v>
      </c>
      <c r="E170" s="188" t="s">
        <v>590</v>
      </c>
      <c r="F170" s="189">
        <v>496.6</v>
      </c>
      <c r="G170" s="188" t="s">
        <v>620</v>
      </c>
      <c r="H170" s="188">
        <v>621</v>
      </c>
      <c r="I170" s="190">
        <v>580</v>
      </c>
      <c r="J170" s="191" t="s">
        <v>621</v>
      </c>
      <c r="K170" s="192">
        <f t="shared" si="123"/>
        <v>124.39999999999998</v>
      </c>
      <c r="L170" s="193">
        <f t="shared" si="124"/>
        <v>0.25050342327829234</v>
      </c>
      <c r="M170" s="188" t="s">
        <v>588</v>
      </c>
      <c r="N170" s="194">
        <v>42605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11</v>
      </c>
      <c r="B171" s="186">
        <v>41926</v>
      </c>
      <c r="C171" s="186"/>
      <c r="D171" s="187" t="s">
        <v>636</v>
      </c>
      <c r="E171" s="188" t="s">
        <v>590</v>
      </c>
      <c r="F171" s="189">
        <v>2481.9</v>
      </c>
      <c r="G171" s="188" t="s">
        <v>620</v>
      </c>
      <c r="H171" s="188">
        <v>2840</v>
      </c>
      <c r="I171" s="190">
        <v>2870</v>
      </c>
      <c r="J171" s="191" t="s">
        <v>637</v>
      </c>
      <c r="K171" s="192">
        <f t="shared" si="123"/>
        <v>358.09999999999991</v>
      </c>
      <c r="L171" s="193">
        <f t="shared" si="124"/>
        <v>0.14428462065353154</v>
      </c>
      <c r="M171" s="188" t="s">
        <v>588</v>
      </c>
      <c r="N171" s="194">
        <v>42017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12</v>
      </c>
      <c r="B172" s="186">
        <v>41928</v>
      </c>
      <c r="C172" s="186"/>
      <c r="D172" s="187" t="s">
        <v>638</v>
      </c>
      <c r="E172" s="188" t="s">
        <v>590</v>
      </c>
      <c r="F172" s="189">
        <v>84.5</v>
      </c>
      <c r="G172" s="188" t="s">
        <v>620</v>
      </c>
      <c r="H172" s="188">
        <v>93</v>
      </c>
      <c r="I172" s="190">
        <v>110</v>
      </c>
      <c r="J172" s="191" t="s">
        <v>639</v>
      </c>
      <c r="K172" s="192">
        <f t="shared" si="123"/>
        <v>8.5</v>
      </c>
      <c r="L172" s="193">
        <f t="shared" si="124"/>
        <v>0.10059171597633136</v>
      </c>
      <c r="M172" s="188" t="s">
        <v>588</v>
      </c>
      <c r="N172" s="194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13</v>
      </c>
      <c r="B173" s="186">
        <v>41928</v>
      </c>
      <c r="C173" s="186"/>
      <c r="D173" s="187" t="s">
        <v>640</v>
      </c>
      <c r="E173" s="188" t="s">
        <v>590</v>
      </c>
      <c r="F173" s="189">
        <v>401</v>
      </c>
      <c r="G173" s="188" t="s">
        <v>620</v>
      </c>
      <c r="H173" s="188">
        <v>428</v>
      </c>
      <c r="I173" s="190">
        <v>450</v>
      </c>
      <c r="J173" s="191" t="s">
        <v>641</v>
      </c>
      <c r="K173" s="192">
        <f t="shared" si="123"/>
        <v>27</v>
      </c>
      <c r="L173" s="193">
        <f t="shared" si="124"/>
        <v>6.7331670822942641E-2</v>
      </c>
      <c r="M173" s="188" t="s">
        <v>588</v>
      </c>
      <c r="N173" s="194">
        <v>42020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14</v>
      </c>
      <c r="B174" s="186">
        <v>41928</v>
      </c>
      <c r="C174" s="186"/>
      <c r="D174" s="187" t="s">
        <v>642</v>
      </c>
      <c r="E174" s="188" t="s">
        <v>590</v>
      </c>
      <c r="F174" s="189">
        <v>101</v>
      </c>
      <c r="G174" s="188" t="s">
        <v>620</v>
      </c>
      <c r="H174" s="188">
        <v>112</v>
      </c>
      <c r="I174" s="190">
        <v>120</v>
      </c>
      <c r="J174" s="191" t="s">
        <v>643</v>
      </c>
      <c r="K174" s="192">
        <f t="shared" si="123"/>
        <v>11</v>
      </c>
      <c r="L174" s="193">
        <f t="shared" si="124"/>
        <v>0.10891089108910891</v>
      </c>
      <c r="M174" s="188" t="s">
        <v>588</v>
      </c>
      <c r="N174" s="19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15</v>
      </c>
      <c r="B175" s="186">
        <v>41954</v>
      </c>
      <c r="C175" s="186"/>
      <c r="D175" s="187" t="s">
        <v>644</v>
      </c>
      <c r="E175" s="188" t="s">
        <v>590</v>
      </c>
      <c r="F175" s="189">
        <v>59</v>
      </c>
      <c r="G175" s="188" t="s">
        <v>620</v>
      </c>
      <c r="H175" s="188">
        <v>76</v>
      </c>
      <c r="I175" s="190">
        <v>76</v>
      </c>
      <c r="J175" s="191" t="s">
        <v>621</v>
      </c>
      <c r="K175" s="192">
        <f t="shared" si="123"/>
        <v>17</v>
      </c>
      <c r="L175" s="193">
        <f t="shared" si="124"/>
        <v>0.28813559322033899</v>
      </c>
      <c r="M175" s="188" t="s">
        <v>588</v>
      </c>
      <c r="N175" s="194">
        <v>43032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16</v>
      </c>
      <c r="B176" s="186">
        <v>41954</v>
      </c>
      <c r="C176" s="186"/>
      <c r="D176" s="187" t="s">
        <v>633</v>
      </c>
      <c r="E176" s="188" t="s">
        <v>590</v>
      </c>
      <c r="F176" s="189">
        <v>99</v>
      </c>
      <c r="G176" s="188" t="s">
        <v>620</v>
      </c>
      <c r="H176" s="188">
        <v>120</v>
      </c>
      <c r="I176" s="190">
        <v>120</v>
      </c>
      <c r="J176" s="191" t="s">
        <v>601</v>
      </c>
      <c r="K176" s="192">
        <f t="shared" si="123"/>
        <v>21</v>
      </c>
      <c r="L176" s="193">
        <f t="shared" si="124"/>
        <v>0.21212121212121213</v>
      </c>
      <c r="M176" s="188" t="s">
        <v>588</v>
      </c>
      <c r="N176" s="194">
        <v>41960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17</v>
      </c>
      <c r="B177" s="186">
        <v>41956</v>
      </c>
      <c r="C177" s="186"/>
      <c r="D177" s="187" t="s">
        <v>645</v>
      </c>
      <c r="E177" s="188" t="s">
        <v>590</v>
      </c>
      <c r="F177" s="189">
        <v>22</v>
      </c>
      <c r="G177" s="188" t="s">
        <v>620</v>
      </c>
      <c r="H177" s="188">
        <v>33.549999999999997</v>
      </c>
      <c r="I177" s="190">
        <v>32</v>
      </c>
      <c r="J177" s="191" t="s">
        <v>646</v>
      </c>
      <c r="K177" s="192">
        <f t="shared" si="123"/>
        <v>11.549999999999997</v>
      </c>
      <c r="L177" s="193">
        <f t="shared" si="124"/>
        <v>0.52499999999999991</v>
      </c>
      <c r="M177" s="188" t="s">
        <v>588</v>
      </c>
      <c r="N177" s="194">
        <v>42188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18</v>
      </c>
      <c r="B178" s="186">
        <v>41976</v>
      </c>
      <c r="C178" s="186"/>
      <c r="D178" s="187" t="s">
        <v>647</v>
      </c>
      <c r="E178" s="188" t="s">
        <v>590</v>
      </c>
      <c r="F178" s="189">
        <v>440</v>
      </c>
      <c r="G178" s="188" t="s">
        <v>620</v>
      </c>
      <c r="H178" s="188">
        <v>520</v>
      </c>
      <c r="I178" s="190">
        <v>520</v>
      </c>
      <c r="J178" s="191" t="s">
        <v>648</v>
      </c>
      <c r="K178" s="192">
        <f t="shared" si="123"/>
        <v>80</v>
      </c>
      <c r="L178" s="193">
        <f t="shared" si="124"/>
        <v>0.18181818181818182</v>
      </c>
      <c r="M178" s="188" t="s">
        <v>588</v>
      </c>
      <c r="N178" s="194">
        <v>42208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19</v>
      </c>
      <c r="B179" s="186">
        <v>41976</v>
      </c>
      <c r="C179" s="186"/>
      <c r="D179" s="187" t="s">
        <v>649</v>
      </c>
      <c r="E179" s="188" t="s">
        <v>590</v>
      </c>
      <c r="F179" s="189">
        <v>360</v>
      </c>
      <c r="G179" s="188" t="s">
        <v>620</v>
      </c>
      <c r="H179" s="188">
        <v>427</v>
      </c>
      <c r="I179" s="190">
        <v>425</v>
      </c>
      <c r="J179" s="191" t="s">
        <v>650</v>
      </c>
      <c r="K179" s="192">
        <f t="shared" si="123"/>
        <v>67</v>
      </c>
      <c r="L179" s="193">
        <f t="shared" si="124"/>
        <v>0.18611111111111112</v>
      </c>
      <c r="M179" s="188" t="s">
        <v>588</v>
      </c>
      <c r="N179" s="194">
        <v>42058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20</v>
      </c>
      <c r="B180" s="186">
        <v>42012</v>
      </c>
      <c r="C180" s="186"/>
      <c r="D180" s="187" t="s">
        <v>651</v>
      </c>
      <c r="E180" s="188" t="s">
        <v>590</v>
      </c>
      <c r="F180" s="189">
        <v>360</v>
      </c>
      <c r="G180" s="188" t="s">
        <v>620</v>
      </c>
      <c r="H180" s="188">
        <v>455</v>
      </c>
      <c r="I180" s="190">
        <v>420</v>
      </c>
      <c r="J180" s="191" t="s">
        <v>652</v>
      </c>
      <c r="K180" s="192">
        <f t="shared" si="123"/>
        <v>95</v>
      </c>
      <c r="L180" s="193">
        <f t="shared" si="124"/>
        <v>0.2638888888888889</v>
      </c>
      <c r="M180" s="188" t="s">
        <v>588</v>
      </c>
      <c r="N180" s="194">
        <v>42024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21</v>
      </c>
      <c r="B181" s="186">
        <v>42012</v>
      </c>
      <c r="C181" s="186"/>
      <c r="D181" s="187" t="s">
        <v>653</v>
      </c>
      <c r="E181" s="188" t="s">
        <v>590</v>
      </c>
      <c r="F181" s="189">
        <v>130</v>
      </c>
      <c r="G181" s="188"/>
      <c r="H181" s="188">
        <v>175.5</v>
      </c>
      <c r="I181" s="190">
        <v>165</v>
      </c>
      <c r="J181" s="191" t="s">
        <v>654</v>
      </c>
      <c r="K181" s="192">
        <f t="shared" si="123"/>
        <v>45.5</v>
      </c>
      <c r="L181" s="193">
        <f t="shared" si="124"/>
        <v>0.35</v>
      </c>
      <c r="M181" s="188" t="s">
        <v>588</v>
      </c>
      <c r="N181" s="194">
        <v>43088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22</v>
      </c>
      <c r="B182" s="186">
        <v>42040</v>
      </c>
      <c r="C182" s="186"/>
      <c r="D182" s="187" t="s">
        <v>381</v>
      </c>
      <c r="E182" s="188" t="s">
        <v>619</v>
      </c>
      <c r="F182" s="189">
        <v>98</v>
      </c>
      <c r="G182" s="188"/>
      <c r="H182" s="188">
        <v>120</v>
      </c>
      <c r="I182" s="190">
        <v>120</v>
      </c>
      <c r="J182" s="191" t="s">
        <v>621</v>
      </c>
      <c r="K182" s="192">
        <f t="shared" si="123"/>
        <v>22</v>
      </c>
      <c r="L182" s="193">
        <f t="shared" si="124"/>
        <v>0.22448979591836735</v>
      </c>
      <c r="M182" s="188" t="s">
        <v>588</v>
      </c>
      <c r="N182" s="194">
        <v>42753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23</v>
      </c>
      <c r="B183" s="186">
        <v>42040</v>
      </c>
      <c r="C183" s="186"/>
      <c r="D183" s="187" t="s">
        <v>655</v>
      </c>
      <c r="E183" s="188" t="s">
        <v>619</v>
      </c>
      <c r="F183" s="189">
        <v>196</v>
      </c>
      <c r="G183" s="188"/>
      <c r="H183" s="188">
        <v>262</v>
      </c>
      <c r="I183" s="190">
        <v>255</v>
      </c>
      <c r="J183" s="191" t="s">
        <v>621</v>
      </c>
      <c r="K183" s="192">
        <f t="shared" si="123"/>
        <v>66</v>
      </c>
      <c r="L183" s="193">
        <f t="shared" si="124"/>
        <v>0.33673469387755101</v>
      </c>
      <c r="M183" s="188" t="s">
        <v>588</v>
      </c>
      <c r="N183" s="194">
        <v>42599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24</v>
      </c>
      <c r="B184" s="196">
        <v>42067</v>
      </c>
      <c r="C184" s="196"/>
      <c r="D184" s="197" t="s">
        <v>380</v>
      </c>
      <c r="E184" s="198" t="s">
        <v>619</v>
      </c>
      <c r="F184" s="199">
        <v>235</v>
      </c>
      <c r="G184" s="199"/>
      <c r="H184" s="200">
        <v>77</v>
      </c>
      <c r="I184" s="200" t="s">
        <v>656</v>
      </c>
      <c r="J184" s="201" t="s">
        <v>657</v>
      </c>
      <c r="K184" s="202">
        <f t="shared" si="123"/>
        <v>-158</v>
      </c>
      <c r="L184" s="203">
        <f t="shared" si="124"/>
        <v>-0.67234042553191486</v>
      </c>
      <c r="M184" s="199" t="s">
        <v>600</v>
      </c>
      <c r="N184" s="19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25</v>
      </c>
      <c r="B185" s="186">
        <v>42067</v>
      </c>
      <c r="C185" s="186"/>
      <c r="D185" s="187" t="s">
        <v>658</v>
      </c>
      <c r="E185" s="188" t="s">
        <v>619</v>
      </c>
      <c r="F185" s="189">
        <v>185</v>
      </c>
      <c r="G185" s="188"/>
      <c r="H185" s="188">
        <v>224</v>
      </c>
      <c r="I185" s="190" t="s">
        <v>659</v>
      </c>
      <c r="J185" s="191" t="s">
        <v>621</v>
      </c>
      <c r="K185" s="192">
        <f t="shared" si="123"/>
        <v>39</v>
      </c>
      <c r="L185" s="193">
        <f t="shared" si="124"/>
        <v>0.21081081081081082</v>
      </c>
      <c r="M185" s="188" t="s">
        <v>588</v>
      </c>
      <c r="N185" s="194">
        <v>42647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26</v>
      </c>
      <c r="B186" s="196">
        <v>42090</v>
      </c>
      <c r="C186" s="196"/>
      <c r="D186" s="204" t="s">
        <v>660</v>
      </c>
      <c r="E186" s="199" t="s">
        <v>619</v>
      </c>
      <c r="F186" s="199">
        <v>49.5</v>
      </c>
      <c r="G186" s="200"/>
      <c r="H186" s="200">
        <v>15.85</v>
      </c>
      <c r="I186" s="200">
        <v>67</v>
      </c>
      <c r="J186" s="201" t="s">
        <v>661</v>
      </c>
      <c r="K186" s="200">
        <f t="shared" si="123"/>
        <v>-33.65</v>
      </c>
      <c r="L186" s="205">
        <f t="shared" si="124"/>
        <v>-0.67979797979797973</v>
      </c>
      <c r="M186" s="199" t="s">
        <v>600</v>
      </c>
      <c r="N186" s="206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27</v>
      </c>
      <c r="B187" s="186">
        <v>42093</v>
      </c>
      <c r="C187" s="186"/>
      <c r="D187" s="187" t="s">
        <v>662</v>
      </c>
      <c r="E187" s="188" t="s">
        <v>619</v>
      </c>
      <c r="F187" s="189">
        <v>183.5</v>
      </c>
      <c r="G187" s="188"/>
      <c r="H187" s="188">
        <v>219</v>
      </c>
      <c r="I187" s="190">
        <v>218</v>
      </c>
      <c r="J187" s="191" t="s">
        <v>663</v>
      </c>
      <c r="K187" s="192">
        <f t="shared" si="123"/>
        <v>35.5</v>
      </c>
      <c r="L187" s="193">
        <f t="shared" si="124"/>
        <v>0.19346049046321526</v>
      </c>
      <c r="M187" s="188" t="s">
        <v>588</v>
      </c>
      <c r="N187" s="194">
        <v>42103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28</v>
      </c>
      <c r="B188" s="186">
        <v>42114</v>
      </c>
      <c r="C188" s="186"/>
      <c r="D188" s="187" t="s">
        <v>664</v>
      </c>
      <c r="E188" s="188" t="s">
        <v>619</v>
      </c>
      <c r="F188" s="189">
        <f>(227+237)/2</f>
        <v>232</v>
      </c>
      <c r="G188" s="188"/>
      <c r="H188" s="188">
        <v>298</v>
      </c>
      <c r="I188" s="190">
        <v>298</v>
      </c>
      <c r="J188" s="191" t="s">
        <v>621</v>
      </c>
      <c r="K188" s="192">
        <f t="shared" si="123"/>
        <v>66</v>
      </c>
      <c r="L188" s="193">
        <f t="shared" si="124"/>
        <v>0.28448275862068967</v>
      </c>
      <c r="M188" s="188" t="s">
        <v>588</v>
      </c>
      <c r="N188" s="194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29</v>
      </c>
      <c r="B189" s="186">
        <v>42128</v>
      </c>
      <c r="C189" s="186"/>
      <c r="D189" s="187" t="s">
        <v>665</v>
      </c>
      <c r="E189" s="188" t="s">
        <v>590</v>
      </c>
      <c r="F189" s="189">
        <v>385</v>
      </c>
      <c r="G189" s="188"/>
      <c r="H189" s="188">
        <f>212.5+331</f>
        <v>543.5</v>
      </c>
      <c r="I189" s="190">
        <v>510</v>
      </c>
      <c r="J189" s="191" t="s">
        <v>666</v>
      </c>
      <c r="K189" s="192">
        <f t="shared" si="123"/>
        <v>158.5</v>
      </c>
      <c r="L189" s="193">
        <f t="shared" si="124"/>
        <v>0.41168831168831171</v>
      </c>
      <c r="M189" s="188" t="s">
        <v>588</v>
      </c>
      <c r="N189" s="194">
        <v>42235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30</v>
      </c>
      <c r="B190" s="186">
        <v>42128</v>
      </c>
      <c r="C190" s="186"/>
      <c r="D190" s="187" t="s">
        <v>667</v>
      </c>
      <c r="E190" s="188" t="s">
        <v>590</v>
      </c>
      <c r="F190" s="189">
        <v>115.5</v>
      </c>
      <c r="G190" s="188"/>
      <c r="H190" s="188">
        <v>146</v>
      </c>
      <c r="I190" s="190">
        <v>142</v>
      </c>
      <c r="J190" s="191" t="s">
        <v>668</v>
      </c>
      <c r="K190" s="192">
        <f t="shared" si="123"/>
        <v>30.5</v>
      </c>
      <c r="L190" s="193">
        <f t="shared" si="124"/>
        <v>0.26406926406926406</v>
      </c>
      <c r="M190" s="188" t="s">
        <v>588</v>
      </c>
      <c r="N190" s="194">
        <v>42202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31</v>
      </c>
      <c r="B191" s="186">
        <v>42151</v>
      </c>
      <c r="C191" s="186"/>
      <c r="D191" s="187" t="s">
        <v>669</v>
      </c>
      <c r="E191" s="188" t="s">
        <v>590</v>
      </c>
      <c r="F191" s="189">
        <v>237.5</v>
      </c>
      <c r="G191" s="188"/>
      <c r="H191" s="188">
        <v>279.5</v>
      </c>
      <c r="I191" s="190">
        <v>278</v>
      </c>
      <c r="J191" s="191" t="s">
        <v>621</v>
      </c>
      <c r="K191" s="192">
        <f t="shared" si="123"/>
        <v>42</v>
      </c>
      <c r="L191" s="193">
        <f t="shared" si="124"/>
        <v>0.17684210526315788</v>
      </c>
      <c r="M191" s="188" t="s">
        <v>588</v>
      </c>
      <c r="N191" s="194">
        <v>42222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32</v>
      </c>
      <c r="B192" s="186">
        <v>42174</v>
      </c>
      <c r="C192" s="186"/>
      <c r="D192" s="187" t="s">
        <v>640</v>
      </c>
      <c r="E192" s="188" t="s">
        <v>619</v>
      </c>
      <c r="F192" s="189">
        <v>340</v>
      </c>
      <c r="G192" s="188"/>
      <c r="H192" s="188">
        <v>448</v>
      </c>
      <c r="I192" s="190">
        <v>448</v>
      </c>
      <c r="J192" s="191" t="s">
        <v>621</v>
      </c>
      <c r="K192" s="192">
        <f t="shared" si="123"/>
        <v>108</v>
      </c>
      <c r="L192" s="193">
        <f t="shared" si="124"/>
        <v>0.31764705882352939</v>
      </c>
      <c r="M192" s="188" t="s">
        <v>588</v>
      </c>
      <c r="N192" s="194">
        <v>43018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33</v>
      </c>
      <c r="B193" s="186">
        <v>42191</v>
      </c>
      <c r="C193" s="186"/>
      <c r="D193" s="187" t="s">
        <v>670</v>
      </c>
      <c r="E193" s="188" t="s">
        <v>619</v>
      </c>
      <c r="F193" s="189">
        <v>390</v>
      </c>
      <c r="G193" s="188"/>
      <c r="H193" s="188">
        <v>460</v>
      </c>
      <c r="I193" s="190">
        <v>460</v>
      </c>
      <c r="J193" s="191" t="s">
        <v>621</v>
      </c>
      <c r="K193" s="192">
        <f t="shared" si="123"/>
        <v>70</v>
      </c>
      <c r="L193" s="193">
        <f t="shared" si="124"/>
        <v>0.17948717948717949</v>
      </c>
      <c r="M193" s="188" t="s">
        <v>588</v>
      </c>
      <c r="N193" s="194">
        <v>42478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34</v>
      </c>
      <c r="B194" s="196">
        <v>42195</v>
      </c>
      <c r="C194" s="196"/>
      <c r="D194" s="197" t="s">
        <v>671</v>
      </c>
      <c r="E194" s="198" t="s">
        <v>619</v>
      </c>
      <c r="F194" s="199">
        <v>122.5</v>
      </c>
      <c r="G194" s="199"/>
      <c r="H194" s="200">
        <v>61</v>
      </c>
      <c r="I194" s="200">
        <v>172</v>
      </c>
      <c r="J194" s="201" t="s">
        <v>672</v>
      </c>
      <c r="K194" s="202">
        <f t="shared" si="123"/>
        <v>-61.5</v>
      </c>
      <c r="L194" s="203">
        <f t="shared" si="124"/>
        <v>-0.50204081632653064</v>
      </c>
      <c r="M194" s="199" t="s">
        <v>600</v>
      </c>
      <c r="N194" s="196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35</v>
      </c>
      <c r="B195" s="186">
        <v>42219</v>
      </c>
      <c r="C195" s="186"/>
      <c r="D195" s="187" t="s">
        <v>673</v>
      </c>
      <c r="E195" s="188" t="s">
        <v>619</v>
      </c>
      <c r="F195" s="189">
        <v>297.5</v>
      </c>
      <c r="G195" s="188"/>
      <c r="H195" s="188">
        <v>350</v>
      </c>
      <c r="I195" s="190">
        <v>360</v>
      </c>
      <c r="J195" s="191" t="s">
        <v>674</v>
      </c>
      <c r="K195" s="192">
        <f t="shared" si="123"/>
        <v>52.5</v>
      </c>
      <c r="L195" s="193">
        <f t="shared" si="124"/>
        <v>0.17647058823529413</v>
      </c>
      <c r="M195" s="188" t="s">
        <v>588</v>
      </c>
      <c r="N195" s="194">
        <v>42232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36</v>
      </c>
      <c r="B196" s="186">
        <v>42219</v>
      </c>
      <c r="C196" s="186"/>
      <c r="D196" s="187" t="s">
        <v>675</v>
      </c>
      <c r="E196" s="188" t="s">
        <v>619</v>
      </c>
      <c r="F196" s="189">
        <v>115.5</v>
      </c>
      <c r="G196" s="188"/>
      <c r="H196" s="188">
        <v>149</v>
      </c>
      <c r="I196" s="190">
        <v>140</v>
      </c>
      <c r="J196" s="191" t="s">
        <v>676</v>
      </c>
      <c r="K196" s="192">
        <f t="shared" si="123"/>
        <v>33.5</v>
      </c>
      <c r="L196" s="193">
        <f t="shared" si="124"/>
        <v>0.29004329004329005</v>
      </c>
      <c r="M196" s="188" t="s">
        <v>588</v>
      </c>
      <c r="N196" s="194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37</v>
      </c>
      <c r="B197" s="186">
        <v>42251</v>
      </c>
      <c r="C197" s="186"/>
      <c r="D197" s="187" t="s">
        <v>669</v>
      </c>
      <c r="E197" s="188" t="s">
        <v>619</v>
      </c>
      <c r="F197" s="189">
        <v>226</v>
      </c>
      <c r="G197" s="188"/>
      <c r="H197" s="188">
        <v>292</v>
      </c>
      <c r="I197" s="190">
        <v>292</v>
      </c>
      <c r="J197" s="191" t="s">
        <v>677</v>
      </c>
      <c r="K197" s="192">
        <f t="shared" si="123"/>
        <v>66</v>
      </c>
      <c r="L197" s="193">
        <f t="shared" si="124"/>
        <v>0.29203539823008851</v>
      </c>
      <c r="M197" s="188" t="s">
        <v>588</v>
      </c>
      <c r="N197" s="194">
        <v>42286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38</v>
      </c>
      <c r="B198" s="186">
        <v>42254</v>
      </c>
      <c r="C198" s="186"/>
      <c r="D198" s="187" t="s">
        <v>664</v>
      </c>
      <c r="E198" s="188" t="s">
        <v>619</v>
      </c>
      <c r="F198" s="189">
        <v>232.5</v>
      </c>
      <c r="G198" s="188"/>
      <c r="H198" s="188">
        <v>312.5</v>
      </c>
      <c r="I198" s="190">
        <v>310</v>
      </c>
      <c r="J198" s="191" t="s">
        <v>621</v>
      </c>
      <c r="K198" s="192">
        <f t="shared" si="123"/>
        <v>80</v>
      </c>
      <c r="L198" s="193">
        <f t="shared" si="124"/>
        <v>0.34408602150537637</v>
      </c>
      <c r="M198" s="188" t="s">
        <v>588</v>
      </c>
      <c r="N198" s="194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39</v>
      </c>
      <c r="B199" s="186">
        <v>42268</v>
      </c>
      <c r="C199" s="186"/>
      <c r="D199" s="187" t="s">
        <v>678</v>
      </c>
      <c r="E199" s="188" t="s">
        <v>619</v>
      </c>
      <c r="F199" s="189">
        <v>196.5</v>
      </c>
      <c r="G199" s="188"/>
      <c r="H199" s="188">
        <v>238</v>
      </c>
      <c r="I199" s="190">
        <v>238</v>
      </c>
      <c r="J199" s="191" t="s">
        <v>677</v>
      </c>
      <c r="K199" s="192">
        <f t="shared" si="123"/>
        <v>41.5</v>
      </c>
      <c r="L199" s="193">
        <f t="shared" si="124"/>
        <v>0.21119592875318066</v>
      </c>
      <c r="M199" s="188" t="s">
        <v>588</v>
      </c>
      <c r="N199" s="194">
        <v>42291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40</v>
      </c>
      <c r="B200" s="186">
        <v>42271</v>
      </c>
      <c r="C200" s="186"/>
      <c r="D200" s="187" t="s">
        <v>618</v>
      </c>
      <c r="E200" s="188" t="s">
        <v>619</v>
      </c>
      <c r="F200" s="189">
        <v>65</v>
      </c>
      <c r="G200" s="188"/>
      <c r="H200" s="188">
        <v>82</v>
      </c>
      <c r="I200" s="190">
        <v>82</v>
      </c>
      <c r="J200" s="191" t="s">
        <v>677</v>
      </c>
      <c r="K200" s="192">
        <f t="shared" si="123"/>
        <v>17</v>
      </c>
      <c r="L200" s="193">
        <f t="shared" si="124"/>
        <v>0.26153846153846155</v>
      </c>
      <c r="M200" s="188" t="s">
        <v>588</v>
      </c>
      <c r="N200" s="194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41</v>
      </c>
      <c r="B201" s="186">
        <v>42291</v>
      </c>
      <c r="C201" s="186"/>
      <c r="D201" s="187" t="s">
        <v>679</v>
      </c>
      <c r="E201" s="188" t="s">
        <v>619</v>
      </c>
      <c r="F201" s="189">
        <v>144</v>
      </c>
      <c r="G201" s="188"/>
      <c r="H201" s="188">
        <v>182.5</v>
      </c>
      <c r="I201" s="190">
        <v>181</v>
      </c>
      <c r="J201" s="191" t="s">
        <v>677</v>
      </c>
      <c r="K201" s="192">
        <f t="shared" si="123"/>
        <v>38.5</v>
      </c>
      <c r="L201" s="193">
        <f t="shared" si="124"/>
        <v>0.2673611111111111</v>
      </c>
      <c r="M201" s="188" t="s">
        <v>588</v>
      </c>
      <c r="N201" s="194">
        <v>42817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42</v>
      </c>
      <c r="B202" s="186">
        <v>42291</v>
      </c>
      <c r="C202" s="186"/>
      <c r="D202" s="187" t="s">
        <v>680</v>
      </c>
      <c r="E202" s="188" t="s">
        <v>619</v>
      </c>
      <c r="F202" s="189">
        <v>264</v>
      </c>
      <c r="G202" s="188"/>
      <c r="H202" s="188">
        <v>311</v>
      </c>
      <c r="I202" s="190">
        <v>311</v>
      </c>
      <c r="J202" s="191" t="s">
        <v>677</v>
      </c>
      <c r="K202" s="192">
        <f t="shared" si="123"/>
        <v>47</v>
      </c>
      <c r="L202" s="193">
        <f t="shared" si="124"/>
        <v>0.17803030303030304</v>
      </c>
      <c r="M202" s="188" t="s">
        <v>588</v>
      </c>
      <c r="N202" s="194">
        <v>42604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43</v>
      </c>
      <c r="B203" s="186">
        <v>42318</v>
      </c>
      <c r="C203" s="186"/>
      <c r="D203" s="187" t="s">
        <v>681</v>
      </c>
      <c r="E203" s="188" t="s">
        <v>590</v>
      </c>
      <c r="F203" s="189">
        <v>549.5</v>
      </c>
      <c r="G203" s="188"/>
      <c r="H203" s="188">
        <v>630</v>
      </c>
      <c r="I203" s="190">
        <v>630</v>
      </c>
      <c r="J203" s="191" t="s">
        <v>677</v>
      </c>
      <c r="K203" s="192">
        <f t="shared" si="123"/>
        <v>80.5</v>
      </c>
      <c r="L203" s="193">
        <f t="shared" si="124"/>
        <v>0.1464968152866242</v>
      </c>
      <c r="M203" s="188" t="s">
        <v>588</v>
      </c>
      <c r="N203" s="194">
        <v>42419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44</v>
      </c>
      <c r="B204" s="186">
        <v>42342</v>
      </c>
      <c r="C204" s="186"/>
      <c r="D204" s="187" t="s">
        <v>682</v>
      </c>
      <c r="E204" s="188" t="s">
        <v>619</v>
      </c>
      <c r="F204" s="189">
        <v>1027.5</v>
      </c>
      <c r="G204" s="188"/>
      <c r="H204" s="188">
        <v>1315</v>
      </c>
      <c r="I204" s="190">
        <v>1250</v>
      </c>
      <c r="J204" s="191" t="s">
        <v>677</v>
      </c>
      <c r="K204" s="192">
        <f t="shared" si="123"/>
        <v>287.5</v>
      </c>
      <c r="L204" s="193">
        <f t="shared" si="124"/>
        <v>0.27980535279805352</v>
      </c>
      <c r="M204" s="188" t="s">
        <v>588</v>
      </c>
      <c r="N204" s="194">
        <v>43244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45</v>
      </c>
      <c r="B205" s="186">
        <v>42367</v>
      </c>
      <c r="C205" s="186"/>
      <c r="D205" s="187" t="s">
        <v>683</v>
      </c>
      <c r="E205" s="188" t="s">
        <v>619</v>
      </c>
      <c r="F205" s="189">
        <v>465</v>
      </c>
      <c r="G205" s="188"/>
      <c r="H205" s="188">
        <v>540</v>
      </c>
      <c r="I205" s="190">
        <v>540</v>
      </c>
      <c r="J205" s="191" t="s">
        <v>677</v>
      </c>
      <c r="K205" s="192">
        <f t="shared" si="123"/>
        <v>75</v>
      </c>
      <c r="L205" s="193">
        <f t="shared" si="124"/>
        <v>0.16129032258064516</v>
      </c>
      <c r="M205" s="188" t="s">
        <v>588</v>
      </c>
      <c r="N205" s="194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46</v>
      </c>
      <c r="B206" s="186">
        <v>42380</v>
      </c>
      <c r="C206" s="186"/>
      <c r="D206" s="187" t="s">
        <v>381</v>
      </c>
      <c r="E206" s="188" t="s">
        <v>590</v>
      </c>
      <c r="F206" s="189">
        <v>81</v>
      </c>
      <c r="G206" s="188"/>
      <c r="H206" s="188">
        <v>110</v>
      </c>
      <c r="I206" s="190">
        <v>110</v>
      </c>
      <c r="J206" s="191" t="s">
        <v>677</v>
      </c>
      <c r="K206" s="192">
        <f t="shared" si="123"/>
        <v>29</v>
      </c>
      <c r="L206" s="193">
        <f t="shared" si="124"/>
        <v>0.35802469135802467</v>
      </c>
      <c r="M206" s="188" t="s">
        <v>588</v>
      </c>
      <c r="N206" s="194">
        <v>42745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47</v>
      </c>
      <c r="B207" s="186">
        <v>42382</v>
      </c>
      <c r="C207" s="186"/>
      <c r="D207" s="187" t="s">
        <v>684</v>
      </c>
      <c r="E207" s="188" t="s">
        <v>590</v>
      </c>
      <c r="F207" s="189">
        <v>417.5</v>
      </c>
      <c r="G207" s="188"/>
      <c r="H207" s="188">
        <v>547</v>
      </c>
      <c r="I207" s="190">
        <v>535</v>
      </c>
      <c r="J207" s="191" t="s">
        <v>677</v>
      </c>
      <c r="K207" s="192">
        <f t="shared" si="123"/>
        <v>129.5</v>
      </c>
      <c r="L207" s="193">
        <f t="shared" si="124"/>
        <v>0.31017964071856285</v>
      </c>
      <c r="M207" s="188" t="s">
        <v>588</v>
      </c>
      <c r="N207" s="194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48</v>
      </c>
      <c r="B208" s="186">
        <v>42408</v>
      </c>
      <c r="C208" s="186"/>
      <c r="D208" s="187" t="s">
        <v>685</v>
      </c>
      <c r="E208" s="188" t="s">
        <v>619</v>
      </c>
      <c r="F208" s="189">
        <v>650</v>
      </c>
      <c r="G208" s="188"/>
      <c r="H208" s="188">
        <v>800</v>
      </c>
      <c r="I208" s="190">
        <v>800</v>
      </c>
      <c r="J208" s="191" t="s">
        <v>677</v>
      </c>
      <c r="K208" s="192">
        <f t="shared" si="123"/>
        <v>150</v>
      </c>
      <c r="L208" s="193">
        <f t="shared" si="124"/>
        <v>0.23076923076923078</v>
      </c>
      <c r="M208" s="188" t="s">
        <v>588</v>
      </c>
      <c r="N208" s="194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49</v>
      </c>
      <c r="B209" s="186">
        <v>42433</v>
      </c>
      <c r="C209" s="186"/>
      <c r="D209" s="187" t="s">
        <v>210</v>
      </c>
      <c r="E209" s="188" t="s">
        <v>619</v>
      </c>
      <c r="F209" s="189">
        <v>437.5</v>
      </c>
      <c r="G209" s="188"/>
      <c r="H209" s="188">
        <v>504.5</v>
      </c>
      <c r="I209" s="190">
        <v>522</v>
      </c>
      <c r="J209" s="191" t="s">
        <v>686</v>
      </c>
      <c r="K209" s="192">
        <f t="shared" si="123"/>
        <v>67</v>
      </c>
      <c r="L209" s="193">
        <f t="shared" si="124"/>
        <v>0.15314285714285714</v>
      </c>
      <c r="M209" s="188" t="s">
        <v>588</v>
      </c>
      <c r="N209" s="194">
        <v>42480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50</v>
      </c>
      <c r="B210" s="186">
        <v>42438</v>
      </c>
      <c r="C210" s="186"/>
      <c r="D210" s="187" t="s">
        <v>687</v>
      </c>
      <c r="E210" s="188" t="s">
        <v>619</v>
      </c>
      <c r="F210" s="189">
        <v>189.5</v>
      </c>
      <c r="G210" s="188"/>
      <c r="H210" s="188">
        <v>218</v>
      </c>
      <c r="I210" s="190">
        <v>218</v>
      </c>
      <c r="J210" s="191" t="s">
        <v>677</v>
      </c>
      <c r="K210" s="192">
        <f t="shared" si="123"/>
        <v>28.5</v>
      </c>
      <c r="L210" s="193">
        <f t="shared" si="124"/>
        <v>0.15039577836411611</v>
      </c>
      <c r="M210" s="188" t="s">
        <v>588</v>
      </c>
      <c r="N210" s="194">
        <v>43034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51</v>
      </c>
      <c r="B211" s="196">
        <v>42471</v>
      </c>
      <c r="C211" s="196"/>
      <c r="D211" s="204" t="s">
        <v>688</v>
      </c>
      <c r="E211" s="199" t="s">
        <v>619</v>
      </c>
      <c r="F211" s="199">
        <v>36.5</v>
      </c>
      <c r="G211" s="200"/>
      <c r="H211" s="200">
        <v>15.85</v>
      </c>
      <c r="I211" s="200">
        <v>60</v>
      </c>
      <c r="J211" s="201" t="s">
        <v>689</v>
      </c>
      <c r="K211" s="202">
        <f t="shared" si="123"/>
        <v>-20.65</v>
      </c>
      <c r="L211" s="203">
        <f t="shared" si="124"/>
        <v>-0.5657534246575342</v>
      </c>
      <c r="M211" s="199" t="s">
        <v>600</v>
      </c>
      <c r="N211" s="207">
        <v>43627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52</v>
      </c>
      <c r="B212" s="186">
        <v>42472</v>
      </c>
      <c r="C212" s="186"/>
      <c r="D212" s="187" t="s">
        <v>690</v>
      </c>
      <c r="E212" s="188" t="s">
        <v>619</v>
      </c>
      <c r="F212" s="189">
        <v>93</v>
      </c>
      <c r="G212" s="188"/>
      <c r="H212" s="188">
        <v>149</v>
      </c>
      <c r="I212" s="190">
        <v>140</v>
      </c>
      <c r="J212" s="191" t="s">
        <v>691</v>
      </c>
      <c r="K212" s="192">
        <f t="shared" si="123"/>
        <v>56</v>
      </c>
      <c r="L212" s="193">
        <f t="shared" si="124"/>
        <v>0.60215053763440862</v>
      </c>
      <c r="M212" s="188" t="s">
        <v>588</v>
      </c>
      <c r="N212" s="194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53</v>
      </c>
      <c r="B213" s="186">
        <v>42472</v>
      </c>
      <c r="C213" s="186"/>
      <c r="D213" s="187" t="s">
        <v>692</v>
      </c>
      <c r="E213" s="188" t="s">
        <v>619</v>
      </c>
      <c r="F213" s="189">
        <v>130</v>
      </c>
      <c r="G213" s="188"/>
      <c r="H213" s="188">
        <v>150</v>
      </c>
      <c r="I213" s="190" t="s">
        <v>693</v>
      </c>
      <c r="J213" s="191" t="s">
        <v>677</v>
      </c>
      <c r="K213" s="192">
        <f t="shared" si="123"/>
        <v>20</v>
      </c>
      <c r="L213" s="193">
        <f t="shared" si="124"/>
        <v>0.15384615384615385</v>
      </c>
      <c r="M213" s="188" t="s">
        <v>588</v>
      </c>
      <c r="N213" s="194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54</v>
      </c>
      <c r="B214" s="186">
        <v>42473</v>
      </c>
      <c r="C214" s="186"/>
      <c r="D214" s="187" t="s">
        <v>694</v>
      </c>
      <c r="E214" s="188" t="s">
        <v>619</v>
      </c>
      <c r="F214" s="189">
        <v>196</v>
      </c>
      <c r="G214" s="188"/>
      <c r="H214" s="188">
        <v>299</v>
      </c>
      <c r="I214" s="190">
        <v>299</v>
      </c>
      <c r="J214" s="191" t="s">
        <v>677</v>
      </c>
      <c r="K214" s="192">
        <v>103</v>
      </c>
      <c r="L214" s="193">
        <v>0.52551020408163296</v>
      </c>
      <c r="M214" s="188" t="s">
        <v>588</v>
      </c>
      <c r="N214" s="194">
        <v>42620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55</v>
      </c>
      <c r="B215" s="186">
        <v>42473</v>
      </c>
      <c r="C215" s="186"/>
      <c r="D215" s="187" t="s">
        <v>695</v>
      </c>
      <c r="E215" s="188" t="s">
        <v>619</v>
      </c>
      <c r="F215" s="189">
        <v>88</v>
      </c>
      <c r="G215" s="188"/>
      <c r="H215" s="188">
        <v>103</v>
      </c>
      <c r="I215" s="190">
        <v>103</v>
      </c>
      <c r="J215" s="191" t="s">
        <v>677</v>
      </c>
      <c r="K215" s="192">
        <v>15</v>
      </c>
      <c r="L215" s="193">
        <v>0.170454545454545</v>
      </c>
      <c r="M215" s="188" t="s">
        <v>588</v>
      </c>
      <c r="N215" s="194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56</v>
      </c>
      <c r="B216" s="186">
        <v>42492</v>
      </c>
      <c r="C216" s="186"/>
      <c r="D216" s="187" t="s">
        <v>696</v>
      </c>
      <c r="E216" s="188" t="s">
        <v>619</v>
      </c>
      <c r="F216" s="189">
        <v>127.5</v>
      </c>
      <c r="G216" s="188"/>
      <c r="H216" s="188">
        <v>148</v>
      </c>
      <c r="I216" s="190" t="s">
        <v>697</v>
      </c>
      <c r="J216" s="191" t="s">
        <v>677</v>
      </c>
      <c r="K216" s="192">
        <f>H216-F216</f>
        <v>20.5</v>
      </c>
      <c r="L216" s="193">
        <f>K216/F216</f>
        <v>0.16078431372549021</v>
      </c>
      <c r="M216" s="188" t="s">
        <v>588</v>
      </c>
      <c r="N216" s="194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57</v>
      </c>
      <c r="B217" s="186">
        <v>42493</v>
      </c>
      <c r="C217" s="186"/>
      <c r="D217" s="187" t="s">
        <v>698</v>
      </c>
      <c r="E217" s="188" t="s">
        <v>619</v>
      </c>
      <c r="F217" s="189">
        <v>675</v>
      </c>
      <c r="G217" s="188"/>
      <c r="H217" s="188">
        <v>815</v>
      </c>
      <c r="I217" s="190" t="s">
        <v>699</v>
      </c>
      <c r="J217" s="191" t="s">
        <v>677</v>
      </c>
      <c r="K217" s="192">
        <f>H217-F217</f>
        <v>140</v>
      </c>
      <c r="L217" s="193">
        <f>K217/F217</f>
        <v>0.2074074074074074</v>
      </c>
      <c r="M217" s="188" t="s">
        <v>588</v>
      </c>
      <c r="N217" s="194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58</v>
      </c>
      <c r="B218" s="196">
        <v>42522</v>
      </c>
      <c r="C218" s="196"/>
      <c r="D218" s="197" t="s">
        <v>700</v>
      </c>
      <c r="E218" s="198" t="s">
        <v>619</v>
      </c>
      <c r="F218" s="199">
        <v>500</v>
      </c>
      <c r="G218" s="199"/>
      <c r="H218" s="200">
        <v>232.5</v>
      </c>
      <c r="I218" s="200" t="s">
        <v>701</v>
      </c>
      <c r="J218" s="201" t="s">
        <v>702</v>
      </c>
      <c r="K218" s="202">
        <f>H218-F218</f>
        <v>-267.5</v>
      </c>
      <c r="L218" s="203">
        <f>K218/F218</f>
        <v>-0.53500000000000003</v>
      </c>
      <c r="M218" s="199" t="s">
        <v>600</v>
      </c>
      <c r="N218" s="196">
        <v>43735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59</v>
      </c>
      <c r="B219" s="186">
        <v>42527</v>
      </c>
      <c r="C219" s="186"/>
      <c r="D219" s="187" t="s">
        <v>540</v>
      </c>
      <c r="E219" s="188" t="s">
        <v>619</v>
      </c>
      <c r="F219" s="189">
        <v>110</v>
      </c>
      <c r="G219" s="188"/>
      <c r="H219" s="188">
        <v>126.5</v>
      </c>
      <c r="I219" s="190">
        <v>125</v>
      </c>
      <c r="J219" s="191" t="s">
        <v>628</v>
      </c>
      <c r="K219" s="192">
        <f>H219-F219</f>
        <v>16.5</v>
      </c>
      <c r="L219" s="193">
        <f>K219/F219</f>
        <v>0.15</v>
      </c>
      <c r="M219" s="188" t="s">
        <v>588</v>
      </c>
      <c r="N219" s="194">
        <v>42552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60</v>
      </c>
      <c r="B220" s="186">
        <v>42538</v>
      </c>
      <c r="C220" s="186"/>
      <c r="D220" s="187" t="s">
        <v>703</v>
      </c>
      <c r="E220" s="188" t="s">
        <v>619</v>
      </c>
      <c r="F220" s="189">
        <v>44</v>
      </c>
      <c r="G220" s="188"/>
      <c r="H220" s="188">
        <v>69.5</v>
      </c>
      <c r="I220" s="190">
        <v>69.5</v>
      </c>
      <c r="J220" s="191" t="s">
        <v>704</v>
      </c>
      <c r="K220" s="192">
        <f>H220-F220</f>
        <v>25.5</v>
      </c>
      <c r="L220" s="193">
        <f>K220/F220</f>
        <v>0.57954545454545459</v>
      </c>
      <c r="M220" s="188" t="s">
        <v>588</v>
      </c>
      <c r="N220" s="194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61</v>
      </c>
      <c r="B221" s="186">
        <v>42549</v>
      </c>
      <c r="C221" s="186"/>
      <c r="D221" s="187" t="s">
        <v>705</v>
      </c>
      <c r="E221" s="188" t="s">
        <v>619</v>
      </c>
      <c r="F221" s="189">
        <v>262.5</v>
      </c>
      <c r="G221" s="188"/>
      <c r="H221" s="188">
        <v>340</v>
      </c>
      <c r="I221" s="190">
        <v>333</v>
      </c>
      <c r="J221" s="191" t="s">
        <v>706</v>
      </c>
      <c r="K221" s="192">
        <v>77.5</v>
      </c>
      <c r="L221" s="193">
        <v>0.29523809523809502</v>
      </c>
      <c r="M221" s="188" t="s">
        <v>588</v>
      </c>
      <c r="N221" s="194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62</v>
      </c>
      <c r="B222" s="186">
        <v>42549</v>
      </c>
      <c r="C222" s="186"/>
      <c r="D222" s="187" t="s">
        <v>707</v>
      </c>
      <c r="E222" s="188" t="s">
        <v>619</v>
      </c>
      <c r="F222" s="189">
        <v>840</v>
      </c>
      <c r="G222" s="188"/>
      <c r="H222" s="188">
        <v>1230</v>
      </c>
      <c r="I222" s="190">
        <v>1230</v>
      </c>
      <c r="J222" s="191" t="s">
        <v>677</v>
      </c>
      <c r="K222" s="192">
        <v>390</v>
      </c>
      <c r="L222" s="193">
        <v>0.46428571428571402</v>
      </c>
      <c r="M222" s="188" t="s">
        <v>588</v>
      </c>
      <c r="N222" s="194">
        <v>42649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63</v>
      </c>
      <c r="B223" s="209">
        <v>42556</v>
      </c>
      <c r="C223" s="209"/>
      <c r="D223" s="210" t="s">
        <v>708</v>
      </c>
      <c r="E223" s="211" t="s">
        <v>619</v>
      </c>
      <c r="F223" s="211">
        <v>395</v>
      </c>
      <c r="G223" s="212"/>
      <c r="H223" s="212">
        <f>(468.5+342.5)/2</f>
        <v>405.5</v>
      </c>
      <c r="I223" s="212">
        <v>510</v>
      </c>
      <c r="J223" s="213" t="s">
        <v>709</v>
      </c>
      <c r="K223" s="214">
        <f t="shared" ref="K223:K229" si="125">H223-F223</f>
        <v>10.5</v>
      </c>
      <c r="L223" s="215">
        <f t="shared" ref="L223:L229" si="126">K223/F223</f>
        <v>2.6582278481012658E-2</v>
      </c>
      <c r="M223" s="211" t="s">
        <v>710</v>
      </c>
      <c r="N223" s="209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64</v>
      </c>
      <c r="B224" s="196">
        <v>42584</v>
      </c>
      <c r="C224" s="196"/>
      <c r="D224" s="197" t="s">
        <v>711</v>
      </c>
      <c r="E224" s="198" t="s">
        <v>590</v>
      </c>
      <c r="F224" s="199">
        <f>169.5-12.8</f>
        <v>156.69999999999999</v>
      </c>
      <c r="G224" s="199"/>
      <c r="H224" s="200">
        <v>77</v>
      </c>
      <c r="I224" s="200" t="s">
        <v>712</v>
      </c>
      <c r="J224" s="201" t="s">
        <v>713</v>
      </c>
      <c r="K224" s="202">
        <f t="shared" si="125"/>
        <v>-79.699999999999989</v>
      </c>
      <c r="L224" s="203">
        <f t="shared" si="126"/>
        <v>-0.50861518825781749</v>
      </c>
      <c r="M224" s="199" t="s">
        <v>600</v>
      </c>
      <c r="N224" s="196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65</v>
      </c>
      <c r="B225" s="196">
        <v>42586</v>
      </c>
      <c r="C225" s="196"/>
      <c r="D225" s="197" t="s">
        <v>714</v>
      </c>
      <c r="E225" s="198" t="s">
        <v>619</v>
      </c>
      <c r="F225" s="199">
        <v>400</v>
      </c>
      <c r="G225" s="199"/>
      <c r="H225" s="200">
        <v>305</v>
      </c>
      <c r="I225" s="200">
        <v>475</v>
      </c>
      <c r="J225" s="201" t="s">
        <v>715</v>
      </c>
      <c r="K225" s="202">
        <f t="shared" si="125"/>
        <v>-95</v>
      </c>
      <c r="L225" s="203">
        <f t="shared" si="126"/>
        <v>-0.23749999999999999</v>
      </c>
      <c r="M225" s="199" t="s">
        <v>600</v>
      </c>
      <c r="N225" s="196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66</v>
      </c>
      <c r="B226" s="186">
        <v>42593</v>
      </c>
      <c r="C226" s="186"/>
      <c r="D226" s="187" t="s">
        <v>716</v>
      </c>
      <c r="E226" s="188" t="s">
        <v>619</v>
      </c>
      <c r="F226" s="189">
        <v>86.5</v>
      </c>
      <c r="G226" s="188"/>
      <c r="H226" s="188">
        <v>130</v>
      </c>
      <c r="I226" s="190">
        <v>130</v>
      </c>
      <c r="J226" s="191" t="s">
        <v>717</v>
      </c>
      <c r="K226" s="192">
        <f t="shared" si="125"/>
        <v>43.5</v>
      </c>
      <c r="L226" s="193">
        <f t="shared" si="126"/>
        <v>0.50289017341040465</v>
      </c>
      <c r="M226" s="188" t="s">
        <v>588</v>
      </c>
      <c r="N226" s="194">
        <v>43091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67</v>
      </c>
      <c r="B227" s="196">
        <v>42600</v>
      </c>
      <c r="C227" s="196"/>
      <c r="D227" s="197" t="s">
        <v>109</v>
      </c>
      <c r="E227" s="198" t="s">
        <v>619</v>
      </c>
      <c r="F227" s="199">
        <v>133.5</v>
      </c>
      <c r="G227" s="199"/>
      <c r="H227" s="200">
        <v>126.5</v>
      </c>
      <c r="I227" s="200">
        <v>178</v>
      </c>
      <c r="J227" s="201" t="s">
        <v>718</v>
      </c>
      <c r="K227" s="202">
        <f t="shared" si="125"/>
        <v>-7</v>
      </c>
      <c r="L227" s="203">
        <f t="shared" si="126"/>
        <v>-5.2434456928838954E-2</v>
      </c>
      <c r="M227" s="199" t="s">
        <v>600</v>
      </c>
      <c r="N227" s="196">
        <v>42615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68</v>
      </c>
      <c r="B228" s="186">
        <v>42613</v>
      </c>
      <c r="C228" s="186"/>
      <c r="D228" s="187" t="s">
        <v>719</v>
      </c>
      <c r="E228" s="188" t="s">
        <v>619</v>
      </c>
      <c r="F228" s="189">
        <v>560</v>
      </c>
      <c r="G228" s="188"/>
      <c r="H228" s="188">
        <v>725</v>
      </c>
      <c r="I228" s="190">
        <v>725</v>
      </c>
      <c r="J228" s="191" t="s">
        <v>621</v>
      </c>
      <c r="K228" s="192">
        <f t="shared" si="125"/>
        <v>165</v>
      </c>
      <c r="L228" s="193">
        <f t="shared" si="126"/>
        <v>0.29464285714285715</v>
      </c>
      <c r="M228" s="188" t="s">
        <v>588</v>
      </c>
      <c r="N228" s="194">
        <v>42456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69</v>
      </c>
      <c r="B229" s="186">
        <v>42614</v>
      </c>
      <c r="C229" s="186"/>
      <c r="D229" s="187" t="s">
        <v>720</v>
      </c>
      <c r="E229" s="188" t="s">
        <v>619</v>
      </c>
      <c r="F229" s="189">
        <v>160.5</v>
      </c>
      <c r="G229" s="188"/>
      <c r="H229" s="188">
        <v>210</v>
      </c>
      <c r="I229" s="190">
        <v>210</v>
      </c>
      <c r="J229" s="191" t="s">
        <v>621</v>
      </c>
      <c r="K229" s="192">
        <f t="shared" si="125"/>
        <v>49.5</v>
      </c>
      <c r="L229" s="193">
        <f t="shared" si="126"/>
        <v>0.30841121495327101</v>
      </c>
      <c r="M229" s="188" t="s">
        <v>588</v>
      </c>
      <c r="N229" s="194">
        <v>42871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70</v>
      </c>
      <c r="B230" s="186">
        <v>42646</v>
      </c>
      <c r="C230" s="186"/>
      <c r="D230" s="187" t="s">
        <v>395</v>
      </c>
      <c r="E230" s="188" t="s">
        <v>619</v>
      </c>
      <c r="F230" s="189">
        <v>430</v>
      </c>
      <c r="G230" s="188"/>
      <c r="H230" s="188">
        <v>596</v>
      </c>
      <c r="I230" s="190">
        <v>575</v>
      </c>
      <c r="J230" s="191" t="s">
        <v>721</v>
      </c>
      <c r="K230" s="192">
        <v>166</v>
      </c>
      <c r="L230" s="193">
        <v>0.38604651162790699</v>
      </c>
      <c r="M230" s="188" t="s">
        <v>588</v>
      </c>
      <c r="N230" s="194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71</v>
      </c>
      <c r="B231" s="186">
        <v>42657</v>
      </c>
      <c r="C231" s="186"/>
      <c r="D231" s="187" t="s">
        <v>722</v>
      </c>
      <c r="E231" s="188" t="s">
        <v>619</v>
      </c>
      <c r="F231" s="189">
        <v>280</v>
      </c>
      <c r="G231" s="188"/>
      <c r="H231" s="188">
        <v>345</v>
      </c>
      <c r="I231" s="190">
        <v>345</v>
      </c>
      <c r="J231" s="191" t="s">
        <v>621</v>
      </c>
      <c r="K231" s="192">
        <f t="shared" ref="K231:K236" si="127">H231-F231</f>
        <v>65</v>
      </c>
      <c r="L231" s="193">
        <f>K231/F231</f>
        <v>0.23214285714285715</v>
      </c>
      <c r="M231" s="188" t="s">
        <v>588</v>
      </c>
      <c r="N231" s="194">
        <v>42814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72</v>
      </c>
      <c r="B232" s="186">
        <v>42657</v>
      </c>
      <c r="C232" s="186"/>
      <c r="D232" s="187" t="s">
        <v>723</v>
      </c>
      <c r="E232" s="188" t="s">
        <v>619</v>
      </c>
      <c r="F232" s="189">
        <v>245</v>
      </c>
      <c r="G232" s="188"/>
      <c r="H232" s="188">
        <v>325.5</v>
      </c>
      <c r="I232" s="190">
        <v>330</v>
      </c>
      <c r="J232" s="191" t="s">
        <v>724</v>
      </c>
      <c r="K232" s="192">
        <f t="shared" si="127"/>
        <v>80.5</v>
      </c>
      <c r="L232" s="193">
        <f>K232/F232</f>
        <v>0.32857142857142857</v>
      </c>
      <c r="M232" s="188" t="s">
        <v>588</v>
      </c>
      <c r="N232" s="194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73</v>
      </c>
      <c r="B233" s="186">
        <v>42660</v>
      </c>
      <c r="C233" s="186"/>
      <c r="D233" s="187" t="s">
        <v>345</v>
      </c>
      <c r="E233" s="188" t="s">
        <v>619</v>
      </c>
      <c r="F233" s="189">
        <v>125</v>
      </c>
      <c r="G233" s="188"/>
      <c r="H233" s="188">
        <v>160</v>
      </c>
      <c r="I233" s="190">
        <v>160</v>
      </c>
      <c r="J233" s="191" t="s">
        <v>677</v>
      </c>
      <c r="K233" s="192">
        <f t="shared" si="127"/>
        <v>35</v>
      </c>
      <c r="L233" s="193">
        <v>0.28000000000000003</v>
      </c>
      <c r="M233" s="188" t="s">
        <v>588</v>
      </c>
      <c r="N233" s="194">
        <v>42803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74</v>
      </c>
      <c r="B234" s="186">
        <v>42660</v>
      </c>
      <c r="C234" s="186"/>
      <c r="D234" s="187" t="s">
        <v>468</v>
      </c>
      <c r="E234" s="188" t="s">
        <v>619</v>
      </c>
      <c r="F234" s="189">
        <v>114</v>
      </c>
      <c r="G234" s="188"/>
      <c r="H234" s="188">
        <v>145</v>
      </c>
      <c r="I234" s="190">
        <v>145</v>
      </c>
      <c r="J234" s="191" t="s">
        <v>677</v>
      </c>
      <c r="K234" s="192">
        <f t="shared" si="127"/>
        <v>31</v>
      </c>
      <c r="L234" s="193">
        <f>K234/F234</f>
        <v>0.27192982456140352</v>
      </c>
      <c r="M234" s="188" t="s">
        <v>588</v>
      </c>
      <c r="N234" s="194">
        <v>42859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75</v>
      </c>
      <c r="B235" s="186">
        <v>42660</v>
      </c>
      <c r="C235" s="186"/>
      <c r="D235" s="187" t="s">
        <v>725</v>
      </c>
      <c r="E235" s="188" t="s">
        <v>619</v>
      </c>
      <c r="F235" s="189">
        <v>212</v>
      </c>
      <c r="G235" s="188"/>
      <c r="H235" s="188">
        <v>280</v>
      </c>
      <c r="I235" s="190">
        <v>276</v>
      </c>
      <c r="J235" s="191" t="s">
        <v>726</v>
      </c>
      <c r="K235" s="192">
        <f t="shared" si="127"/>
        <v>68</v>
      </c>
      <c r="L235" s="193">
        <f>K235/F235</f>
        <v>0.32075471698113206</v>
      </c>
      <c r="M235" s="188" t="s">
        <v>588</v>
      </c>
      <c r="N235" s="194">
        <v>42858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76</v>
      </c>
      <c r="B236" s="186">
        <v>42678</v>
      </c>
      <c r="C236" s="186"/>
      <c r="D236" s="187" t="s">
        <v>456</v>
      </c>
      <c r="E236" s="188" t="s">
        <v>619</v>
      </c>
      <c r="F236" s="189">
        <v>155</v>
      </c>
      <c r="G236" s="188"/>
      <c r="H236" s="188">
        <v>210</v>
      </c>
      <c r="I236" s="190">
        <v>210</v>
      </c>
      <c r="J236" s="191" t="s">
        <v>727</v>
      </c>
      <c r="K236" s="192">
        <f t="shared" si="127"/>
        <v>55</v>
      </c>
      <c r="L236" s="193">
        <f>K236/F236</f>
        <v>0.35483870967741937</v>
      </c>
      <c r="M236" s="188" t="s">
        <v>588</v>
      </c>
      <c r="N236" s="194">
        <v>42944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77</v>
      </c>
      <c r="B237" s="196">
        <v>42710</v>
      </c>
      <c r="C237" s="196"/>
      <c r="D237" s="197" t="s">
        <v>728</v>
      </c>
      <c r="E237" s="198" t="s">
        <v>619</v>
      </c>
      <c r="F237" s="199">
        <v>150.5</v>
      </c>
      <c r="G237" s="199"/>
      <c r="H237" s="200">
        <v>72.5</v>
      </c>
      <c r="I237" s="200">
        <v>174</v>
      </c>
      <c r="J237" s="201" t="s">
        <v>729</v>
      </c>
      <c r="K237" s="202">
        <v>-78</v>
      </c>
      <c r="L237" s="203">
        <v>-0.51827242524916906</v>
      </c>
      <c r="M237" s="199" t="s">
        <v>600</v>
      </c>
      <c r="N237" s="196">
        <v>43333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78</v>
      </c>
      <c r="B238" s="186">
        <v>42712</v>
      </c>
      <c r="C238" s="186"/>
      <c r="D238" s="187" t="s">
        <v>730</v>
      </c>
      <c r="E238" s="188" t="s">
        <v>619</v>
      </c>
      <c r="F238" s="189">
        <v>380</v>
      </c>
      <c r="G238" s="188"/>
      <c r="H238" s="188">
        <v>478</v>
      </c>
      <c r="I238" s="190">
        <v>468</v>
      </c>
      <c r="J238" s="191" t="s">
        <v>677</v>
      </c>
      <c r="K238" s="192">
        <f>H238-F238</f>
        <v>98</v>
      </c>
      <c r="L238" s="193">
        <f>K238/F238</f>
        <v>0.25789473684210529</v>
      </c>
      <c r="M238" s="188" t="s">
        <v>588</v>
      </c>
      <c r="N238" s="194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79</v>
      </c>
      <c r="B239" s="186">
        <v>42734</v>
      </c>
      <c r="C239" s="186"/>
      <c r="D239" s="187" t="s">
        <v>108</v>
      </c>
      <c r="E239" s="188" t="s">
        <v>619</v>
      </c>
      <c r="F239" s="189">
        <v>305</v>
      </c>
      <c r="G239" s="188"/>
      <c r="H239" s="188">
        <v>375</v>
      </c>
      <c r="I239" s="190">
        <v>375</v>
      </c>
      <c r="J239" s="191" t="s">
        <v>677</v>
      </c>
      <c r="K239" s="192">
        <f>H239-F239</f>
        <v>70</v>
      </c>
      <c r="L239" s="193">
        <f>K239/F239</f>
        <v>0.22950819672131148</v>
      </c>
      <c r="M239" s="188" t="s">
        <v>588</v>
      </c>
      <c r="N239" s="194">
        <v>42768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80</v>
      </c>
      <c r="B240" s="186">
        <v>42739</v>
      </c>
      <c r="C240" s="186"/>
      <c r="D240" s="187" t="s">
        <v>94</v>
      </c>
      <c r="E240" s="188" t="s">
        <v>619</v>
      </c>
      <c r="F240" s="189">
        <v>99.5</v>
      </c>
      <c r="G240" s="188"/>
      <c r="H240" s="188">
        <v>158</v>
      </c>
      <c r="I240" s="190">
        <v>158</v>
      </c>
      <c r="J240" s="191" t="s">
        <v>677</v>
      </c>
      <c r="K240" s="192">
        <f>H240-F240</f>
        <v>58.5</v>
      </c>
      <c r="L240" s="193">
        <f>K240/F240</f>
        <v>0.5879396984924623</v>
      </c>
      <c r="M240" s="188" t="s">
        <v>588</v>
      </c>
      <c r="N240" s="194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81</v>
      </c>
      <c r="B241" s="186">
        <v>42739</v>
      </c>
      <c r="C241" s="186"/>
      <c r="D241" s="187" t="s">
        <v>94</v>
      </c>
      <c r="E241" s="188" t="s">
        <v>619</v>
      </c>
      <c r="F241" s="189">
        <v>99.5</v>
      </c>
      <c r="G241" s="188"/>
      <c r="H241" s="188">
        <v>158</v>
      </c>
      <c r="I241" s="190">
        <v>158</v>
      </c>
      <c r="J241" s="191" t="s">
        <v>677</v>
      </c>
      <c r="K241" s="192">
        <v>58.5</v>
      </c>
      <c r="L241" s="193">
        <v>0.58793969849246197</v>
      </c>
      <c r="M241" s="188" t="s">
        <v>588</v>
      </c>
      <c r="N241" s="194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82</v>
      </c>
      <c r="B242" s="186">
        <v>42786</v>
      </c>
      <c r="C242" s="186"/>
      <c r="D242" s="187" t="s">
        <v>185</v>
      </c>
      <c r="E242" s="188" t="s">
        <v>619</v>
      </c>
      <c r="F242" s="189">
        <v>140.5</v>
      </c>
      <c r="G242" s="188"/>
      <c r="H242" s="188">
        <v>220</v>
      </c>
      <c r="I242" s="190">
        <v>220</v>
      </c>
      <c r="J242" s="191" t="s">
        <v>677</v>
      </c>
      <c r="K242" s="192">
        <f>H242-F242</f>
        <v>79.5</v>
      </c>
      <c r="L242" s="193">
        <f>K242/F242</f>
        <v>0.5658362989323843</v>
      </c>
      <c r="M242" s="188" t="s">
        <v>588</v>
      </c>
      <c r="N242" s="194">
        <v>42864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83</v>
      </c>
      <c r="B243" s="186">
        <v>42786</v>
      </c>
      <c r="C243" s="186"/>
      <c r="D243" s="187" t="s">
        <v>731</v>
      </c>
      <c r="E243" s="188" t="s">
        <v>619</v>
      </c>
      <c r="F243" s="189">
        <v>202.5</v>
      </c>
      <c r="G243" s="188"/>
      <c r="H243" s="188">
        <v>234</v>
      </c>
      <c r="I243" s="190">
        <v>234</v>
      </c>
      <c r="J243" s="191" t="s">
        <v>677</v>
      </c>
      <c r="K243" s="192">
        <v>31.5</v>
      </c>
      <c r="L243" s="193">
        <v>0.155555555555556</v>
      </c>
      <c r="M243" s="188" t="s">
        <v>588</v>
      </c>
      <c r="N243" s="194">
        <v>42836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84</v>
      </c>
      <c r="B244" s="186">
        <v>42818</v>
      </c>
      <c r="C244" s="186"/>
      <c r="D244" s="187" t="s">
        <v>732</v>
      </c>
      <c r="E244" s="188" t="s">
        <v>619</v>
      </c>
      <c r="F244" s="189">
        <v>300.5</v>
      </c>
      <c r="G244" s="188"/>
      <c r="H244" s="188">
        <v>417.5</v>
      </c>
      <c r="I244" s="190">
        <v>420</v>
      </c>
      <c r="J244" s="191" t="s">
        <v>733</v>
      </c>
      <c r="K244" s="192">
        <f>H244-F244</f>
        <v>117</v>
      </c>
      <c r="L244" s="193">
        <f>K244/F244</f>
        <v>0.38935108153078202</v>
      </c>
      <c r="M244" s="188" t="s">
        <v>588</v>
      </c>
      <c r="N244" s="194">
        <v>43070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85</v>
      </c>
      <c r="B245" s="186">
        <v>42818</v>
      </c>
      <c r="C245" s="186"/>
      <c r="D245" s="187" t="s">
        <v>707</v>
      </c>
      <c r="E245" s="188" t="s">
        <v>619</v>
      </c>
      <c r="F245" s="189">
        <v>850</v>
      </c>
      <c r="G245" s="188"/>
      <c r="H245" s="188">
        <v>1042.5</v>
      </c>
      <c r="I245" s="190">
        <v>1023</v>
      </c>
      <c r="J245" s="191" t="s">
        <v>734</v>
      </c>
      <c r="K245" s="192">
        <v>192.5</v>
      </c>
      <c r="L245" s="193">
        <v>0.22647058823529401</v>
      </c>
      <c r="M245" s="188" t="s">
        <v>588</v>
      </c>
      <c r="N245" s="194">
        <v>42830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86</v>
      </c>
      <c r="B246" s="186">
        <v>42830</v>
      </c>
      <c r="C246" s="186"/>
      <c r="D246" s="187" t="s">
        <v>487</v>
      </c>
      <c r="E246" s="188" t="s">
        <v>619</v>
      </c>
      <c r="F246" s="189">
        <v>785</v>
      </c>
      <c r="G246" s="188"/>
      <c r="H246" s="188">
        <v>930</v>
      </c>
      <c r="I246" s="190">
        <v>920</v>
      </c>
      <c r="J246" s="191" t="s">
        <v>735</v>
      </c>
      <c r="K246" s="192">
        <f>H246-F246</f>
        <v>145</v>
      </c>
      <c r="L246" s="193">
        <f>K246/F246</f>
        <v>0.18471337579617833</v>
      </c>
      <c r="M246" s="188" t="s">
        <v>588</v>
      </c>
      <c r="N246" s="194">
        <v>42976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87</v>
      </c>
      <c r="B247" s="196">
        <v>42831</v>
      </c>
      <c r="C247" s="196"/>
      <c r="D247" s="197" t="s">
        <v>736</v>
      </c>
      <c r="E247" s="198" t="s">
        <v>619</v>
      </c>
      <c r="F247" s="199">
        <v>40</v>
      </c>
      <c r="G247" s="199"/>
      <c r="H247" s="200">
        <v>13.1</v>
      </c>
      <c r="I247" s="200">
        <v>60</v>
      </c>
      <c r="J247" s="201" t="s">
        <v>737</v>
      </c>
      <c r="K247" s="202">
        <v>-26.9</v>
      </c>
      <c r="L247" s="203">
        <v>-0.67249999999999999</v>
      </c>
      <c r="M247" s="199" t="s">
        <v>600</v>
      </c>
      <c r="N247" s="196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88</v>
      </c>
      <c r="B248" s="186">
        <v>42837</v>
      </c>
      <c r="C248" s="186"/>
      <c r="D248" s="187" t="s">
        <v>93</v>
      </c>
      <c r="E248" s="188" t="s">
        <v>619</v>
      </c>
      <c r="F248" s="189">
        <v>289.5</v>
      </c>
      <c r="G248" s="188"/>
      <c r="H248" s="188">
        <v>354</v>
      </c>
      <c r="I248" s="190">
        <v>360</v>
      </c>
      <c r="J248" s="191" t="s">
        <v>738</v>
      </c>
      <c r="K248" s="192">
        <f t="shared" ref="K248:K256" si="128">H248-F248</f>
        <v>64.5</v>
      </c>
      <c r="L248" s="193">
        <f t="shared" ref="L248:L256" si="129">K248/F248</f>
        <v>0.22279792746113988</v>
      </c>
      <c r="M248" s="188" t="s">
        <v>588</v>
      </c>
      <c r="N248" s="194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89</v>
      </c>
      <c r="B249" s="186">
        <v>42845</v>
      </c>
      <c r="C249" s="186"/>
      <c r="D249" s="187" t="s">
        <v>426</v>
      </c>
      <c r="E249" s="188" t="s">
        <v>619</v>
      </c>
      <c r="F249" s="189">
        <v>700</v>
      </c>
      <c r="G249" s="188"/>
      <c r="H249" s="188">
        <v>840</v>
      </c>
      <c r="I249" s="190">
        <v>840</v>
      </c>
      <c r="J249" s="191" t="s">
        <v>739</v>
      </c>
      <c r="K249" s="192">
        <f t="shared" si="128"/>
        <v>140</v>
      </c>
      <c r="L249" s="193">
        <f t="shared" si="129"/>
        <v>0.2</v>
      </c>
      <c r="M249" s="188" t="s">
        <v>588</v>
      </c>
      <c r="N249" s="194">
        <v>42893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90</v>
      </c>
      <c r="B250" s="186">
        <v>42887</v>
      </c>
      <c r="C250" s="186"/>
      <c r="D250" s="187" t="s">
        <v>740</v>
      </c>
      <c r="E250" s="188" t="s">
        <v>619</v>
      </c>
      <c r="F250" s="189">
        <v>130</v>
      </c>
      <c r="G250" s="188"/>
      <c r="H250" s="188">
        <v>144.25</v>
      </c>
      <c r="I250" s="190">
        <v>170</v>
      </c>
      <c r="J250" s="191" t="s">
        <v>741</v>
      </c>
      <c r="K250" s="192">
        <f t="shared" si="128"/>
        <v>14.25</v>
      </c>
      <c r="L250" s="193">
        <f t="shared" si="129"/>
        <v>0.10961538461538461</v>
      </c>
      <c r="M250" s="188" t="s">
        <v>588</v>
      </c>
      <c r="N250" s="194">
        <v>43675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91</v>
      </c>
      <c r="B251" s="186">
        <v>42901</v>
      </c>
      <c r="C251" s="186"/>
      <c r="D251" s="187" t="s">
        <v>742</v>
      </c>
      <c r="E251" s="188" t="s">
        <v>619</v>
      </c>
      <c r="F251" s="189">
        <v>214.5</v>
      </c>
      <c r="G251" s="188"/>
      <c r="H251" s="188">
        <v>262</v>
      </c>
      <c r="I251" s="190">
        <v>262</v>
      </c>
      <c r="J251" s="191" t="s">
        <v>743</v>
      </c>
      <c r="K251" s="192">
        <f t="shared" si="128"/>
        <v>47.5</v>
      </c>
      <c r="L251" s="193">
        <f t="shared" si="129"/>
        <v>0.22144522144522144</v>
      </c>
      <c r="M251" s="188" t="s">
        <v>588</v>
      </c>
      <c r="N251" s="194">
        <v>42977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92</v>
      </c>
      <c r="B252" s="217">
        <v>42933</v>
      </c>
      <c r="C252" s="217"/>
      <c r="D252" s="218" t="s">
        <v>744</v>
      </c>
      <c r="E252" s="219" t="s">
        <v>619</v>
      </c>
      <c r="F252" s="220">
        <v>370</v>
      </c>
      <c r="G252" s="219"/>
      <c r="H252" s="219">
        <v>447.5</v>
      </c>
      <c r="I252" s="221">
        <v>450</v>
      </c>
      <c r="J252" s="222" t="s">
        <v>677</v>
      </c>
      <c r="K252" s="192">
        <f t="shared" si="128"/>
        <v>77.5</v>
      </c>
      <c r="L252" s="223">
        <f t="shared" si="129"/>
        <v>0.20945945945945946</v>
      </c>
      <c r="M252" s="219" t="s">
        <v>588</v>
      </c>
      <c r="N252" s="224">
        <v>43035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93</v>
      </c>
      <c r="B253" s="217">
        <v>42943</v>
      </c>
      <c r="C253" s="217"/>
      <c r="D253" s="218" t="s">
        <v>183</v>
      </c>
      <c r="E253" s="219" t="s">
        <v>619</v>
      </c>
      <c r="F253" s="220">
        <v>657.5</v>
      </c>
      <c r="G253" s="219"/>
      <c r="H253" s="219">
        <v>825</v>
      </c>
      <c r="I253" s="221">
        <v>820</v>
      </c>
      <c r="J253" s="222" t="s">
        <v>677</v>
      </c>
      <c r="K253" s="192">
        <f t="shared" si="128"/>
        <v>167.5</v>
      </c>
      <c r="L253" s="223">
        <f t="shared" si="129"/>
        <v>0.25475285171102663</v>
      </c>
      <c r="M253" s="219" t="s">
        <v>588</v>
      </c>
      <c r="N253" s="224">
        <v>43090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94</v>
      </c>
      <c r="B254" s="186">
        <v>42964</v>
      </c>
      <c r="C254" s="186"/>
      <c r="D254" s="187" t="s">
        <v>361</v>
      </c>
      <c r="E254" s="188" t="s">
        <v>619</v>
      </c>
      <c r="F254" s="189">
        <v>605</v>
      </c>
      <c r="G254" s="188"/>
      <c r="H254" s="188">
        <v>750</v>
      </c>
      <c r="I254" s="190">
        <v>750</v>
      </c>
      <c r="J254" s="191" t="s">
        <v>735</v>
      </c>
      <c r="K254" s="192">
        <f t="shared" si="128"/>
        <v>145</v>
      </c>
      <c r="L254" s="193">
        <f t="shared" si="129"/>
        <v>0.23966942148760331</v>
      </c>
      <c r="M254" s="188" t="s">
        <v>588</v>
      </c>
      <c r="N254" s="194">
        <v>43027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95</v>
      </c>
      <c r="B255" s="196">
        <v>42979</v>
      </c>
      <c r="C255" s="196"/>
      <c r="D255" s="204" t="s">
        <v>745</v>
      </c>
      <c r="E255" s="199" t="s">
        <v>619</v>
      </c>
      <c r="F255" s="199">
        <v>255</v>
      </c>
      <c r="G255" s="200"/>
      <c r="H255" s="200">
        <v>217.25</v>
      </c>
      <c r="I255" s="200">
        <v>320</v>
      </c>
      <c r="J255" s="201" t="s">
        <v>746</v>
      </c>
      <c r="K255" s="202">
        <f t="shared" si="128"/>
        <v>-37.75</v>
      </c>
      <c r="L255" s="205">
        <f t="shared" si="129"/>
        <v>-0.14803921568627451</v>
      </c>
      <c r="M255" s="199" t="s">
        <v>600</v>
      </c>
      <c r="N255" s="196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96</v>
      </c>
      <c r="B256" s="186">
        <v>42997</v>
      </c>
      <c r="C256" s="186"/>
      <c r="D256" s="187" t="s">
        <v>747</v>
      </c>
      <c r="E256" s="188" t="s">
        <v>619</v>
      </c>
      <c r="F256" s="189">
        <v>215</v>
      </c>
      <c r="G256" s="188"/>
      <c r="H256" s="188">
        <v>258</v>
      </c>
      <c r="I256" s="190">
        <v>258</v>
      </c>
      <c r="J256" s="191" t="s">
        <v>677</v>
      </c>
      <c r="K256" s="192">
        <f t="shared" si="128"/>
        <v>43</v>
      </c>
      <c r="L256" s="193">
        <f t="shared" si="129"/>
        <v>0.2</v>
      </c>
      <c r="M256" s="188" t="s">
        <v>588</v>
      </c>
      <c r="N256" s="194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97</v>
      </c>
      <c r="B257" s="186">
        <v>42997</v>
      </c>
      <c r="C257" s="186"/>
      <c r="D257" s="187" t="s">
        <v>747</v>
      </c>
      <c r="E257" s="188" t="s">
        <v>619</v>
      </c>
      <c r="F257" s="189">
        <v>215</v>
      </c>
      <c r="G257" s="188"/>
      <c r="H257" s="188">
        <v>258</v>
      </c>
      <c r="I257" s="190">
        <v>258</v>
      </c>
      <c r="J257" s="222" t="s">
        <v>677</v>
      </c>
      <c r="K257" s="192">
        <v>43</v>
      </c>
      <c r="L257" s="193">
        <v>0.2</v>
      </c>
      <c r="M257" s="188" t="s">
        <v>588</v>
      </c>
      <c r="N257" s="194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98</v>
      </c>
      <c r="B258" s="217">
        <v>42998</v>
      </c>
      <c r="C258" s="217"/>
      <c r="D258" s="218" t="s">
        <v>748</v>
      </c>
      <c r="E258" s="219" t="s">
        <v>619</v>
      </c>
      <c r="F258" s="189">
        <v>75</v>
      </c>
      <c r="G258" s="219"/>
      <c r="H258" s="219">
        <v>90</v>
      </c>
      <c r="I258" s="221">
        <v>90</v>
      </c>
      <c r="J258" s="191" t="s">
        <v>749</v>
      </c>
      <c r="K258" s="192">
        <f t="shared" ref="K258:K263" si="130">H258-F258</f>
        <v>15</v>
      </c>
      <c r="L258" s="193">
        <f t="shared" ref="L258:L263" si="131">K258/F258</f>
        <v>0.2</v>
      </c>
      <c r="M258" s="188" t="s">
        <v>588</v>
      </c>
      <c r="N258" s="194">
        <v>43019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99</v>
      </c>
      <c r="B259" s="217">
        <v>43011</v>
      </c>
      <c r="C259" s="217"/>
      <c r="D259" s="218" t="s">
        <v>602</v>
      </c>
      <c r="E259" s="219" t="s">
        <v>619</v>
      </c>
      <c r="F259" s="220">
        <v>315</v>
      </c>
      <c r="G259" s="219"/>
      <c r="H259" s="219">
        <v>392</v>
      </c>
      <c r="I259" s="221">
        <v>384</v>
      </c>
      <c r="J259" s="222" t="s">
        <v>750</v>
      </c>
      <c r="K259" s="192">
        <f t="shared" si="130"/>
        <v>77</v>
      </c>
      <c r="L259" s="223">
        <f t="shared" si="131"/>
        <v>0.24444444444444444</v>
      </c>
      <c r="M259" s="219" t="s">
        <v>588</v>
      </c>
      <c r="N259" s="224">
        <v>43017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100</v>
      </c>
      <c r="B260" s="217">
        <v>43013</v>
      </c>
      <c r="C260" s="217"/>
      <c r="D260" s="218" t="s">
        <v>461</v>
      </c>
      <c r="E260" s="219" t="s">
        <v>619</v>
      </c>
      <c r="F260" s="220">
        <v>145</v>
      </c>
      <c r="G260" s="219"/>
      <c r="H260" s="219">
        <v>179</v>
      </c>
      <c r="I260" s="221">
        <v>180</v>
      </c>
      <c r="J260" s="222" t="s">
        <v>751</v>
      </c>
      <c r="K260" s="192">
        <f t="shared" si="130"/>
        <v>34</v>
      </c>
      <c r="L260" s="223">
        <f t="shared" si="131"/>
        <v>0.23448275862068965</v>
      </c>
      <c r="M260" s="219" t="s">
        <v>588</v>
      </c>
      <c r="N260" s="224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101</v>
      </c>
      <c r="B261" s="217">
        <v>43014</v>
      </c>
      <c r="C261" s="217"/>
      <c r="D261" s="218" t="s">
        <v>335</v>
      </c>
      <c r="E261" s="219" t="s">
        <v>619</v>
      </c>
      <c r="F261" s="220">
        <v>256</v>
      </c>
      <c r="G261" s="219"/>
      <c r="H261" s="219">
        <v>323</v>
      </c>
      <c r="I261" s="221">
        <v>320</v>
      </c>
      <c r="J261" s="222" t="s">
        <v>677</v>
      </c>
      <c r="K261" s="192">
        <f t="shared" si="130"/>
        <v>67</v>
      </c>
      <c r="L261" s="223">
        <f t="shared" si="131"/>
        <v>0.26171875</v>
      </c>
      <c r="M261" s="219" t="s">
        <v>588</v>
      </c>
      <c r="N261" s="224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102</v>
      </c>
      <c r="B262" s="217">
        <v>43017</v>
      </c>
      <c r="C262" s="217"/>
      <c r="D262" s="218" t="s">
        <v>351</v>
      </c>
      <c r="E262" s="219" t="s">
        <v>619</v>
      </c>
      <c r="F262" s="220">
        <v>137.5</v>
      </c>
      <c r="G262" s="219"/>
      <c r="H262" s="219">
        <v>184</v>
      </c>
      <c r="I262" s="221">
        <v>183</v>
      </c>
      <c r="J262" s="222" t="s">
        <v>752</v>
      </c>
      <c r="K262" s="192">
        <f t="shared" si="130"/>
        <v>46.5</v>
      </c>
      <c r="L262" s="223">
        <f t="shared" si="131"/>
        <v>0.33818181818181819</v>
      </c>
      <c r="M262" s="219" t="s">
        <v>588</v>
      </c>
      <c r="N262" s="224">
        <v>43108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103</v>
      </c>
      <c r="B263" s="217">
        <v>43018</v>
      </c>
      <c r="C263" s="217"/>
      <c r="D263" s="218" t="s">
        <v>753</v>
      </c>
      <c r="E263" s="219" t="s">
        <v>619</v>
      </c>
      <c r="F263" s="220">
        <v>125.5</v>
      </c>
      <c r="G263" s="219"/>
      <c r="H263" s="219">
        <v>158</v>
      </c>
      <c r="I263" s="221">
        <v>155</v>
      </c>
      <c r="J263" s="222" t="s">
        <v>754</v>
      </c>
      <c r="K263" s="192">
        <f t="shared" si="130"/>
        <v>32.5</v>
      </c>
      <c r="L263" s="223">
        <f t="shared" si="131"/>
        <v>0.25896414342629481</v>
      </c>
      <c r="M263" s="219" t="s">
        <v>588</v>
      </c>
      <c r="N263" s="224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104</v>
      </c>
      <c r="B264" s="217">
        <v>43018</v>
      </c>
      <c r="C264" s="217"/>
      <c r="D264" s="218" t="s">
        <v>755</v>
      </c>
      <c r="E264" s="219" t="s">
        <v>619</v>
      </c>
      <c r="F264" s="220">
        <v>895</v>
      </c>
      <c r="G264" s="219"/>
      <c r="H264" s="219">
        <v>1122.5</v>
      </c>
      <c r="I264" s="221">
        <v>1078</v>
      </c>
      <c r="J264" s="222" t="s">
        <v>756</v>
      </c>
      <c r="K264" s="192">
        <v>227.5</v>
      </c>
      <c r="L264" s="223">
        <v>0.25418994413407803</v>
      </c>
      <c r="M264" s="219" t="s">
        <v>588</v>
      </c>
      <c r="N264" s="224">
        <v>43117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105</v>
      </c>
      <c r="B265" s="217">
        <v>43020</v>
      </c>
      <c r="C265" s="217"/>
      <c r="D265" s="218" t="s">
        <v>344</v>
      </c>
      <c r="E265" s="219" t="s">
        <v>619</v>
      </c>
      <c r="F265" s="220">
        <v>525</v>
      </c>
      <c r="G265" s="219"/>
      <c r="H265" s="219">
        <v>629</v>
      </c>
      <c r="I265" s="221">
        <v>629</v>
      </c>
      <c r="J265" s="222" t="s">
        <v>677</v>
      </c>
      <c r="K265" s="192">
        <v>104</v>
      </c>
      <c r="L265" s="223">
        <v>0.19809523809523799</v>
      </c>
      <c r="M265" s="219" t="s">
        <v>588</v>
      </c>
      <c r="N265" s="224">
        <v>43119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106</v>
      </c>
      <c r="B266" s="217">
        <v>43046</v>
      </c>
      <c r="C266" s="217"/>
      <c r="D266" s="218" t="s">
        <v>386</v>
      </c>
      <c r="E266" s="219" t="s">
        <v>619</v>
      </c>
      <c r="F266" s="220">
        <v>740</v>
      </c>
      <c r="G266" s="219"/>
      <c r="H266" s="219">
        <v>892.5</v>
      </c>
      <c r="I266" s="221">
        <v>900</v>
      </c>
      <c r="J266" s="222" t="s">
        <v>757</v>
      </c>
      <c r="K266" s="192">
        <f>H266-F266</f>
        <v>152.5</v>
      </c>
      <c r="L266" s="223">
        <f>K266/F266</f>
        <v>0.20608108108108109</v>
      </c>
      <c r="M266" s="219" t="s">
        <v>588</v>
      </c>
      <c r="N266" s="224">
        <v>43052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107</v>
      </c>
      <c r="B267" s="186">
        <v>43073</v>
      </c>
      <c r="C267" s="186"/>
      <c r="D267" s="187" t="s">
        <v>758</v>
      </c>
      <c r="E267" s="188" t="s">
        <v>619</v>
      </c>
      <c r="F267" s="189">
        <v>118.5</v>
      </c>
      <c r="G267" s="188"/>
      <c r="H267" s="188">
        <v>143.5</v>
      </c>
      <c r="I267" s="190">
        <v>145</v>
      </c>
      <c r="J267" s="191" t="s">
        <v>609</v>
      </c>
      <c r="K267" s="192">
        <f>H267-F267</f>
        <v>25</v>
      </c>
      <c r="L267" s="193">
        <f>K267/F267</f>
        <v>0.2109704641350211</v>
      </c>
      <c r="M267" s="188" t="s">
        <v>588</v>
      </c>
      <c r="N267" s="194">
        <v>43097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5">
        <v>108</v>
      </c>
      <c r="B268" s="196">
        <v>43090</v>
      </c>
      <c r="C268" s="196"/>
      <c r="D268" s="197" t="s">
        <v>432</v>
      </c>
      <c r="E268" s="198" t="s">
        <v>619</v>
      </c>
      <c r="F268" s="199">
        <v>715</v>
      </c>
      <c r="G268" s="199"/>
      <c r="H268" s="200">
        <v>500</v>
      </c>
      <c r="I268" s="200">
        <v>872</v>
      </c>
      <c r="J268" s="201" t="s">
        <v>759</v>
      </c>
      <c r="K268" s="202">
        <f>H268-F268</f>
        <v>-215</v>
      </c>
      <c r="L268" s="203">
        <f>K268/F268</f>
        <v>-0.30069930069930068</v>
      </c>
      <c r="M268" s="199" t="s">
        <v>600</v>
      </c>
      <c r="N268" s="196">
        <v>43670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109</v>
      </c>
      <c r="B269" s="186">
        <v>43098</v>
      </c>
      <c r="C269" s="186"/>
      <c r="D269" s="187" t="s">
        <v>602</v>
      </c>
      <c r="E269" s="188" t="s">
        <v>619</v>
      </c>
      <c r="F269" s="189">
        <v>435</v>
      </c>
      <c r="G269" s="188"/>
      <c r="H269" s="188">
        <v>542.5</v>
      </c>
      <c r="I269" s="190">
        <v>539</v>
      </c>
      <c r="J269" s="191" t="s">
        <v>677</v>
      </c>
      <c r="K269" s="192">
        <v>107.5</v>
      </c>
      <c r="L269" s="193">
        <v>0.247126436781609</v>
      </c>
      <c r="M269" s="188" t="s">
        <v>588</v>
      </c>
      <c r="N269" s="194">
        <v>43206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110</v>
      </c>
      <c r="B270" s="186">
        <v>43098</v>
      </c>
      <c r="C270" s="186"/>
      <c r="D270" s="187" t="s">
        <v>560</v>
      </c>
      <c r="E270" s="188" t="s">
        <v>619</v>
      </c>
      <c r="F270" s="189">
        <v>885</v>
      </c>
      <c r="G270" s="188"/>
      <c r="H270" s="188">
        <v>1090</v>
      </c>
      <c r="I270" s="190">
        <v>1084</v>
      </c>
      <c r="J270" s="191" t="s">
        <v>677</v>
      </c>
      <c r="K270" s="192">
        <v>205</v>
      </c>
      <c r="L270" s="193">
        <v>0.23163841807909599</v>
      </c>
      <c r="M270" s="188" t="s">
        <v>588</v>
      </c>
      <c r="N270" s="194">
        <v>43213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5">
        <v>111</v>
      </c>
      <c r="B271" s="226">
        <v>43192</v>
      </c>
      <c r="C271" s="226"/>
      <c r="D271" s="204" t="s">
        <v>760</v>
      </c>
      <c r="E271" s="199" t="s">
        <v>619</v>
      </c>
      <c r="F271" s="227">
        <v>478.5</v>
      </c>
      <c r="G271" s="199"/>
      <c r="H271" s="199">
        <v>442</v>
      </c>
      <c r="I271" s="200">
        <v>613</v>
      </c>
      <c r="J271" s="201" t="s">
        <v>761</v>
      </c>
      <c r="K271" s="202">
        <f>H271-F271</f>
        <v>-36.5</v>
      </c>
      <c r="L271" s="203">
        <f>K271/F271</f>
        <v>-7.6280041797283177E-2</v>
      </c>
      <c r="M271" s="199" t="s">
        <v>600</v>
      </c>
      <c r="N271" s="196">
        <v>43762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5">
        <v>112</v>
      </c>
      <c r="B272" s="196">
        <v>43194</v>
      </c>
      <c r="C272" s="196"/>
      <c r="D272" s="197" t="s">
        <v>762</v>
      </c>
      <c r="E272" s="198" t="s">
        <v>619</v>
      </c>
      <c r="F272" s="199">
        <f>141.5-7.3</f>
        <v>134.19999999999999</v>
      </c>
      <c r="G272" s="199"/>
      <c r="H272" s="200">
        <v>77</v>
      </c>
      <c r="I272" s="200">
        <v>180</v>
      </c>
      <c r="J272" s="201" t="s">
        <v>763</v>
      </c>
      <c r="K272" s="202">
        <f>H272-F272</f>
        <v>-57.199999999999989</v>
      </c>
      <c r="L272" s="203">
        <f>K272/F272</f>
        <v>-0.42622950819672129</v>
      </c>
      <c r="M272" s="199" t="s">
        <v>600</v>
      </c>
      <c r="N272" s="196">
        <v>43522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113</v>
      </c>
      <c r="B273" s="196">
        <v>43209</v>
      </c>
      <c r="C273" s="196"/>
      <c r="D273" s="197" t="s">
        <v>764</v>
      </c>
      <c r="E273" s="198" t="s">
        <v>619</v>
      </c>
      <c r="F273" s="199">
        <v>430</v>
      </c>
      <c r="G273" s="199"/>
      <c r="H273" s="200">
        <v>220</v>
      </c>
      <c r="I273" s="200">
        <v>537</v>
      </c>
      <c r="J273" s="201" t="s">
        <v>765</v>
      </c>
      <c r="K273" s="202">
        <f>H273-F273</f>
        <v>-210</v>
      </c>
      <c r="L273" s="203">
        <f>K273/F273</f>
        <v>-0.48837209302325579</v>
      </c>
      <c r="M273" s="199" t="s">
        <v>600</v>
      </c>
      <c r="N273" s="196">
        <v>43252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114</v>
      </c>
      <c r="B274" s="217">
        <v>43220</v>
      </c>
      <c r="C274" s="217"/>
      <c r="D274" s="218" t="s">
        <v>387</v>
      </c>
      <c r="E274" s="219" t="s">
        <v>619</v>
      </c>
      <c r="F274" s="219">
        <v>153.5</v>
      </c>
      <c r="G274" s="219"/>
      <c r="H274" s="219">
        <v>196</v>
      </c>
      <c r="I274" s="221">
        <v>196</v>
      </c>
      <c r="J274" s="191" t="s">
        <v>766</v>
      </c>
      <c r="K274" s="192">
        <f>H274-F274</f>
        <v>42.5</v>
      </c>
      <c r="L274" s="193">
        <f>K274/F274</f>
        <v>0.27687296416938112</v>
      </c>
      <c r="M274" s="188" t="s">
        <v>588</v>
      </c>
      <c r="N274" s="194">
        <v>43605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5">
        <v>115</v>
      </c>
      <c r="B275" s="196">
        <v>43306</v>
      </c>
      <c r="C275" s="196"/>
      <c r="D275" s="197" t="s">
        <v>736</v>
      </c>
      <c r="E275" s="198" t="s">
        <v>619</v>
      </c>
      <c r="F275" s="199">
        <v>27.5</v>
      </c>
      <c r="G275" s="199"/>
      <c r="H275" s="200">
        <v>13.1</v>
      </c>
      <c r="I275" s="200">
        <v>60</v>
      </c>
      <c r="J275" s="201" t="s">
        <v>767</v>
      </c>
      <c r="K275" s="202">
        <v>-14.4</v>
      </c>
      <c r="L275" s="203">
        <v>-0.52363636363636401</v>
      </c>
      <c r="M275" s="199" t="s">
        <v>600</v>
      </c>
      <c r="N275" s="196">
        <v>43138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116</v>
      </c>
      <c r="B276" s="226">
        <v>43318</v>
      </c>
      <c r="C276" s="226"/>
      <c r="D276" s="204" t="s">
        <v>768</v>
      </c>
      <c r="E276" s="199" t="s">
        <v>619</v>
      </c>
      <c r="F276" s="199">
        <v>148.5</v>
      </c>
      <c r="G276" s="199"/>
      <c r="H276" s="199">
        <v>102</v>
      </c>
      <c r="I276" s="200">
        <v>182</v>
      </c>
      <c r="J276" s="201" t="s">
        <v>769</v>
      </c>
      <c r="K276" s="202">
        <f>H276-F276</f>
        <v>-46.5</v>
      </c>
      <c r="L276" s="203">
        <f>K276/F276</f>
        <v>-0.31313131313131315</v>
      </c>
      <c r="M276" s="199" t="s">
        <v>600</v>
      </c>
      <c r="N276" s="196">
        <v>43661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117</v>
      </c>
      <c r="B277" s="186">
        <v>43335</v>
      </c>
      <c r="C277" s="186"/>
      <c r="D277" s="187" t="s">
        <v>770</v>
      </c>
      <c r="E277" s="188" t="s">
        <v>619</v>
      </c>
      <c r="F277" s="219">
        <v>285</v>
      </c>
      <c r="G277" s="188"/>
      <c r="H277" s="188">
        <v>355</v>
      </c>
      <c r="I277" s="190">
        <v>364</v>
      </c>
      <c r="J277" s="191" t="s">
        <v>771</v>
      </c>
      <c r="K277" s="192">
        <v>70</v>
      </c>
      <c r="L277" s="193">
        <v>0.24561403508771901</v>
      </c>
      <c r="M277" s="188" t="s">
        <v>588</v>
      </c>
      <c r="N277" s="194">
        <v>43455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118</v>
      </c>
      <c r="B278" s="186">
        <v>43341</v>
      </c>
      <c r="C278" s="186"/>
      <c r="D278" s="187" t="s">
        <v>375</v>
      </c>
      <c r="E278" s="188" t="s">
        <v>619</v>
      </c>
      <c r="F278" s="219">
        <v>525</v>
      </c>
      <c r="G278" s="188"/>
      <c r="H278" s="188">
        <v>585</v>
      </c>
      <c r="I278" s="190">
        <v>635</v>
      </c>
      <c r="J278" s="191" t="s">
        <v>772</v>
      </c>
      <c r="K278" s="192">
        <f t="shared" ref="K278:K295" si="132">H278-F278</f>
        <v>60</v>
      </c>
      <c r="L278" s="193">
        <f t="shared" ref="L278:L295" si="133">K278/F278</f>
        <v>0.11428571428571428</v>
      </c>
      <c r="M278" s="188" t="s">
        <v>588</v>
      </c>
      <c r="N278" s="194">
        <v>43662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119</v>
      </c>
      <c r="B279" s="186">
        <v>43395</v>
      </c>
      <c r="C279" s="186"/>
      <c r="D279" s="187" t="s">
        <v>361</v>
      </c>
      <c r="E279" s="188" t="s">
        <v>619</v>
      </c>
      <c r="F279" s="219">
        <v>475</v>
      </c>
      <c r="G279" s="188"/>
      <c r="H279" s="188">
        <v>574</v>
      </c>
      <c r="I279" s="190">
        <v>570</v>
      </c>
      <c r="J279" s="191" t="s">
        <v>677</v>
      </c>
      <c r="K279" s="192">
        <f t="shared" si="132"/>
        <v>99</v>
      </c>
      <c r="L279" s="193">
        <f t="shared" si="133"/>
        <v>0.20842105263157895</v>
      </c>
      <c r="M279" s="188" t="s">
        <v>588</v>
      </c>
      <c r="N279" s="194">
        <v>43403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120</v>
      </c>
      <c r="B280" s="217">
        <v>43397</v>
      </c>
      <c r="C280" s="217"/>
      <c r="D280" s="218" t="s">
        <v>382</v>
      </c>
      <c r="E280" s="219" t="s">
        <v>619</v>
      </c>
      <c r="F280" s="219">
        <v>707.5</v>
      </c>
      <c r="G280" s="219"/>
      <c r="H280" s="219">
        <v>872</v>
      </c>
      <c r="I280" s="221">
        <v>872</v>
      </c>
      <c r="J280" s="222" t="s">
        <v>677</v>
      </c>
      <c r="K280" s="192">
        <f t="shared" si="132"/>
        <v>164.5</v>
      </c>
      <c r="L280" s="223">
        <f t="shared" si="133"/>
        <v>0.23250883392226149</v>
      </c>
      <c r="M280" s="219" t="s">
        <v>588</v>
      </c>
      <c r="N280" s="224">
        <v>43482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121</v>
      </c>
      <c r="B281" s="217">
        <v>43398</v>
      </c>
      <c r="C281" s="217"/>
      <c r="D281" s="218" t="s">
        <v>773</v>
      </c>
      <c r="E281" s="219" t="s">
        <v>619</v>
      </c>
      <c r="F281" s="219">
        <v>162</v>
      </c>
      <c r="G281" s="219"/>
      <c r="H281" s="219">
        <v>204</v>
      </c>
      <c r="I281" s="221">
        <v>209</v>
      </c>
      <c r="J281" s="222" t="s">
        <v>774</v>
      </c>
      <c r="K281" s="192">
        <f t="shared" si="132"/>
        <v>42</v>
      </c>
      <c r="L281" s="223">
        <f t="shared" si="133"/>
        <v>0.25925925925925924</v>
      </c>
      <c r="M281" s="219" t="s">
        <v>588</v>
      </c>
      <c r="N281" s="224">
        <v>43539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122</v>
      </c>
      <c r="B282" s="217">
        <v>43399</v>
      </c>
      <c r="C282" s="217"/>
      <c r="D282" s="218" t="s">
        <v>480</v>
      </c>
      <c r="E282" s="219" t="s">
        <v>619</v>
      </c>
      <c r="F282" s="219">
        <v>240</v>
      </c>
      <c r="G282" s="219"/>
      <c r="H282" s="219">
        <v>297</v>
      </c>
      <c r="I282" s="221">
        <v>297</v>
      </c>
      <c r="J282" s="222" t="s">
        <v>677</v>
      </c>
      <c r="K282" s="228">
        <f t="shared" si="132"/>
        <v>57</v>
      </c>
      <c r="L282" s="223">
        <f t="shared" si="133"/>
        <v>0.23749999999999999</v>
      </c>
      <c r="M282" s="219" t="s">
        <v>588</v>
      </c>
      <c r="N282" s="224">
        <v>43417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123</v>
      </c>
      <c r="B283" s="186">
        <v>43439</v>
      </c>
      <c r="C283" s="186"/>
      <c r="D283" s="187" t="s">
        <v>775</v>
      </c>
      <c r="E283" s="188" t="s">
        <v>619</v>
      </c>
      <c r="F283" s="188">
        <v>202.5</v>
      </c>
      <c r="G283" s="188"/>
      <c r="H283" s="188">
        <v>255</v>
      </c>
      <c r="I283" s="190">
        <v>252</v>
      </c>
      <c r="J283" s="191" t="s">
        <v>677</v>
      </c>
      <c r="K283" s="192">
        <f t="shared" si="132"/>
        <v>52.5</v>
      </c>
      <c r="L283" s="193">
        <f t="shared" si="133"/>
        <v>0.25925925925925924</v>
      </c>
      <c r="M283" s="188" t="s">
        <v>588</v>
      </c>
      <c r="N283" s="194">
        <v>43542</v>
      </c>
      <c r="O283" s="1"/>
      <c r="P283" s="1"/>
      <c r="Q283" s="1"/>
      <c r="R283" s="6" t="s">
        <v>776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124</v>
      </c>
      <c r="B284" s="217">
        <v>43465</v>
      </c>
      <c r="C284" s="186"/>
      <c r="D284" s="218" t="s">
        <v>414</v>
      </c>
      <c r="E284" s="219" t="s">
        <v>619</v>
      </c>
      <c r="F284" s="219">
        <v>710</v>
      </c>
      <c r="G284" s="219"/>
      <c r="H284" s="219">
        <v>866</v>
      </c>
      <c r="I284" s="221">
        <v>866</v>
      </c>
      <c r="J284" s="222" t="s">
        <v>677</v>
      </c>
      <c r="K284" s="192">
        <f t="shared" si="132"/>
        <v>156</v>
      </c>
      <c r="L284" s="193">
        <f t="shared" si="133"/>
        <v>0.21971830985915494</v>
      </c>
      <c r="M284" s="188" t="s">
        <v>588</v>
      </c>
      <c r="N284" s="194">
        <v>43553</v>
      </c>
      <c r="O284" s="1"/>
      <c r="P284" s="1"/>
      <c r="Q284" s="1"/>
      <c r="R284" s="6" t="s">
        <v>776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125</v>
      </c>
      <c r="B285" s="217">
        <v>43522</v>
      </c>
      <c r="C285" s="217"/>
      <c r="D285" s="218" t="s">
        <v>152</v>
      </c>
      <c r="E285" s="219" t="s">
        <v>619</v>
      </c>
      <c r="F285" s="219">
        <v>337.25</v>
      </c>
      <c r="G285" s="219"/>
      <c r="H285" s="219">
        <v>398.5</v>
      </c>
      <c r="I285" s="221">
        <v>411</v>
      </c>
      <c r="J285" s="191" t="s">
        <v>777</v>
      </c>
      <c r="K285" s="192">
        <f t="shared" si="132"/>
        <v>61.25</v>
      </c>
      <c r="L285" s="193">
        <f t="shared" si="133"/>
        <v>0.1816160118606375</v>
      </c>
      <c r="M285" s="188" t="s">
        <v>588</v>
      </c>
      <c r="N285" s="194">
        <v>43760</v>
      </c>
      <c r="O285" s="1"/>
      <c r="P285" s="1"/>
      <c r="Q285" s="1"/>
      <c r="R285" s="6" t="s">
        <v>776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126</v>
      </c>
      <c r="B286" s="230">
        <v>43559</v>
      </c>
      <c r="C286" s="230"/>
      <c r="D286" s="231" t="s">
        <v>778</v>
      </c>
      <c r="E286" s="232" t="s">
        <v>619</v>
      </c>
      <c r="F286" s="232">
        <v>130</v>
      </c>
      <c r="G286" s="232"/>
      <c r="H286" s="232">
        <v>65</v>
      </c>
      <c r="I286" s="233">
        <v>158</v>
      </c>
      <c r="J286" s="201" t="s">
        <v>779</v>
      </c>
      <c r="K286" s="202">
        <f t="shared" si="132"/>
        <v>-65</v>
      </c>
      <c r="L286" s="203">
        <f t="shared" si="133"/>
        <v>-0.5</v>
      </c>
      <c r="M286" s="199" t="s">
        <v>600</v>
      </c>
      <c r="N286" s="196">
        <v>43726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127</v>
      </c>
      <c r="B287" s="217">
        <v>43017</v>
      </c>
      <c r="C287" s="217"/>
      <c r="D287" s="218" t="s">
        <v>185</v>
      </c>
      <c r="E287" s="219" t="s">
        <v>619</v>
      </c>
      <c r="F287" s="219">
        <v>141.5</v>
      </c>
      <c r="G287" s="219"/>
      <c r="H287" s="219">
        <v>183.5</v>
      </c>
      <c r="I287" s="221">
        <v>210</v>
      </c>
      <c r="J287" s="191" t="s">
        <v>774</v>
      </c>
      <c r="K287" s="192">
        <f t="shared" si="132"/>
        <v>42</v>
      </c>
      <c r="L287" s="193">
        <f t="shared" si="133"/>
        <v>0.29681978798586572</v>
      </c>
      <c r="M287" s="188" t="s">
        <v>588</v>
      </c>
      <c r="N287" s="194">
        <v>43042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128</v>
      </c>
      <c r="B288" s="230">
        <v>43074</v>
      </c>
      <c r="C288" s="230"/>
      <c r="D288" s="231" t="s">
        <v>781</v>
      </c>
      <c r="E288" s="232" t="s">
        <v>619</v>
      </c>
      <c r="F288" s="227">
        <v>172</v>
      </c>
      <c r="G288" s="232"/>
      <c r="H288" s="232">
        <v>155.25</v>
      </c>
      <c r="I288" s="233">
        <v>230</v>
      </c>
      <c r="J288" s="201" t="s">
        <v>782</v>
      </c>
      <c r="K288" s="202">
        <f t="shared" si="132"/>
        <v>-16.75</v>
      </c>
      <c r="L288" s="203">
        <f t="shared" si="133"/>
        <v>-9.7383720930232565E-2</v>
      </c>
      <c r="M288" s="199" t="s">
        <v>600</v>
      </c>
      <c r="N288" s="196">
        <v>43787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129</v>
      </c>
      <c r="B289" s="217">
        <v>43398</v>
      </c>
      <c r="C289" s="217"/>
      <c r="D289" s="218" t="s">
        <v>107</v>
      </c>
      <c r="E289" s="219" t="s">
        <v>619</v>
      </c>
      <c r="F289" s="219">
        <v>698.5</v>
      </c>
      <c r="G289" s="219"/>
      <c r="H289" s="219">
        <v>890</v>
      </c>
      <c r="I289" s="221">
        <v>890</v>
      </c>
      <c r="J289" s="191" t="s">
        <v>850</v>
      </c>
      <c r="K289" s="192">
        <f t="shared" si="132"/>
        <v>191.5</v>
      </c>
      <c r="L289" s="193">
        <f t="shared" si="133"/>
        <v>0.27415891195418757</v>
      </c>
      <c r="M289" s="188" t="s">
        <v>588</v>
      </c>
      <c r="N289" s="194">
        <v>44328</v>
      </c>
      <c r="O289" s="1"/>
      <c r="P289" s="1"/>
      <c r="Q289" s="1"/>
      <c r="R289" s="6" t="s">
        <v>776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130</v>
      </c>
      <c r="B290" s="217">
        <v>42877</v>
      </c>
      <c r="C290" s="217"/>
      <c r="D290" s="218" t="s">
        <v>374</v>
      </c>
      <c r="E290" s="219" t="s">
        <v>619</v>
      </c>
      <c r="F290" s="219">
        <v>127.6</v>
      </c>
      <c r="G290" s="219"/>
      <c r="H290" s="219">
        <v>138</v>
      </c>
      <c r="I290" s="221">
        <v>190</v>
      </c>
      <c r="J290" s="191" t="s">
        <v>783</v>
      </c>
      <c r="K290" s="192">
        <f t="shared" si="132"/>
        <v>10.400000000000006</v>
      </c>
      <c r="L290" s="193">
        <f t="shared" si="133"/>
        <v>8.1504702194357417E-2</v>
      </c>
      <c r="M290" s="188" t="s">
        <v>588</v>
      </c>
      <c r="N290" s="194">
        <v>43774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131</v>
      </c>
      <c r="B291" s="217">
        <v>43158</v>
      </c>
      <c r="C291" s="217"/>
      <c r="D291" s="218" t="s">
        <v>784</v>
      </c>
      <c r="E291" s="219" t="s">
        <v>619</v>
      </c>
      <c r="F291" s="219">
        <v>317</v>
      </c>
      <c r="G291" s="219"/>
      <c r="H291" s="219">
        <v>382.5</v>
      </c>
      <c r="I291" s="221">
        <v>398</v>
      </c>
      <c r="J291" s="191" t="s">
        <v>785</v>
      </c>
      <c r="K291" s="192">
        <f t="shared" si="132"/>
        <v>65.5</v>
      </c>
      <c r="L291" s="193">
        <f t="shared" si="133"/>
        <v>0.20662460567823343</v>
      </c>
      <c r="M291" s="188" t="s">
        <v>588</v>
      </c>
      <c r="N291" s="194">
        <v>44238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132</v>
      </c>
      <c r="B292" s="230">
        <v>43164</v>
      </c>
      <c r="C292" s="230"/>
      <c r="D292" s="231" t="s">
        <v>144</v>
      </c>
      <c r="E292" s="232" t="s">
        <v>619</v>
      </c>
      <c r="F292" s="227">
        <f>510-14.4</f>
        <v>495.6</v>
      </c>
      <c r="G292" s="232"/>
      <c r="H292" s="232">
        <v>350</v>
      </c>
      <c r="I292" s="233">
        <v>672</v>
      </c>
      <c r="J292" s="201" t="s">
        <v>786</v>
      </c>
      <c r="K292" s="202">
        <f t="shared" si="132"/>
        <v>-145.60000000000002</v>
      </c>
      <c r="L292" s="203">
        <f t="shared" si="133"/>
        <v>-0.29378531073446329</v>
      </c>
      <c r="M292" s="199" t="s">
        <v>600</v>
      </c>
      <c r="N292" s="196">
        <v>43887</v>
      </c>
      <c r="O292" s="1"/>
      <c r="P292" s="1"/>
      <c r="Q292" s="1"/>
      <c r="R292" s="6" t="s">
        <v>776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133</v>
      </c>
      <c r="B293" s="230">
        <v>43237</v>
      </c>
      <c r="C293" s="230"/>
      <c r="D293" s="231" t="s">
        <v>472</v>
      </c>
      <c r="E293" s="232" t="s">
        <v>619</v>
      </c>
      <c r="F293" s="227">
        <v>230.3</v>
      </c>
      <c r="G293" s="232"/>
      <c r="H293" s="232">
        <v>102.5</v>
      </c>
      <c r="I293" s="233">
        <v>348</v>
      </c>
      <c r="J293" s="201" t="s">
        <v>787</v>
      </c>
      <c r="K293" s="202">
        <f t="shared" si="132"/>
        <v>-127.80000000000001</v>
      </c>
      <c r="L293" s="203">
        <f t="shared" si="133"/>
        <v>-0.55492835432045162</v>
      </c>
      <c r="M293" s="199" t="s">
        <v>600</v>
      </c>
      <c r="N293" s="196">
        <v>43896</v>
      </c>
      <c r="O293" s="1"/>
      <c r="P293" s="1"/>
      <c r="Q293" s="1"/>
      <c r="R293" s="6" t="s">
        <v>776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134</v>
      </c>
      <c r="B294" s="217">
        <v>43258</v>
      </c>
      <c r="C294" s="217"/>
      <c r="D294" s="218" t="s">
        <v>437</v>
      </c>
      <c r="E294" s="219" t="s">
        <v>619</v>
      </c>
      <c r="F294" s="219">
        <f>342.5-5.1</f>
        <v>337.4</v>
      </c>
      <c r="G294" s="219"/>
      <c r="H294" s="219">
        <v>412.5</v>
      </c>
      <c r="I294" s="221">
        <v>439</v>
      </c>
      <c r="J294" s="191" t="s">
        <v>788</v>
      </c>
      <c r="K294" s="192">
        <f t="shared" si="132"/>
        <v>75.100000000000023</v>
      </c>
      <c r="L294" s="193">
        <f t="shared" si="133"/>
        <v>0.22258446947243635</v>
      </c>
      <c r="M294" s="188" t="s">
        <v>588</v>
      </c>
      <c r="N294" s="194">
        <v>44230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0">
        <v>135</v>
      </c>
      <c r="B295" s="209">
        <v>43285</v>
      </c>
      <c r="C295" s="209"/>
      <c r="D295" s="210" t="s">
        <v>55</v>
      </c>
      <c r="E295" s="211" t="s">
        <v>619</v>
      </c>
      <c r="F295" s="211">
        <f>127.5-5.53</f>
        <v>121.97</v>
      </c>
      <c r="G295" s="212"/>
      <c r="H295" s="212">
        <v>122.5</v>
      </c>
      <c r="I295" s="212">
        <v>170</v>
      </c>
      <c r="J295" s="213" t="s">
        <v>817</v>
      </c>
      <c r="K295" s="214">
        <f t="shared" si="132"/>
        <v>0.53000000000000114</v>
      </c>
      <c r="L295" s="215">
        <f t="shared" si="133"/>
        <v>4.3453308190538747E-3</v>
      </c>
      <c r="M295" s="211" t="s">
        <v>710</v>
      </c>
      <c r="N295" s="209">
        <v>44431</v>
      </c>
      <c r="O295" s="1"/>
      <c r="P295" s="1"/>
      <c r="Q295" s="1"/>
      <c r="R295" s="6" t="s">
        <v>776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136</v>
      </c>
      <c r="B296" s="230">
        <v>43294</v>
      </c>
      <c r="C296" s="230"/>
      <c r="D296" s="231" t="s">
        <v>363</v>
      </c>
      <c r="E296" s="232" t="s">
        <v>619</v>
      </c>
      <c r="F296" s="227">
        <v>46.5</v>
      </c>
      <c r="G296" s="232"/>
      <c r="H296" s="232">
        <v>17</v>
      </c>
      <c r="I296" s="233">
        <v>59</v>
      </c>
      <c r="J296" s="201" t="s">
        <v>789</v>
      </c>
      <c r="K296" s="202">
        <f t="shared" ref="K296:K304" si="134">H296-F296</f>
        <v>-29.5</v>
      </c>
      <c r="L296" s="203">
        <f t="shared" ref="L296:L304" si="135">K296/F296</f>
        <v>-0.63440860215053763</v>
      </c>
      <c r="M296" s="199" t="s">
        <v>600</v>
      </c>
      <c r="N296" s="196">
        <v>43887</v>
      </c>
      <c r="O296" s="1"/>
      <c r="P296" s="1"/>
      <c r="Q296" s="1"/>
      <c r="R296" s="6" t="s">
        <v>776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137</v>
      </c>
      <c r="B297" s="217">
        <v>43396</v>
      </c>
      <c r="C297" s="217"/>
      <c r="D297" s="218" t="s">
        <v>416</v>
      </c>
      <c r="E297" s="219" t="s">
        <v>619</v>
      </c>
      <c r="F297" s="219">
        <v>156.5</v>
      </c>
      <c r="G297" s="219"/>
      <c r="H297" s="219">
        <v>207.5</v>
      </c>
      <c r="I297" s="221">
        <v>191</v>
      </c>
      <c r="J297" s="191" t="s">
        <v>677</v>
      </c>
      <c r="K297" s="192">
        <f t="shared" si="134"/>
        <v>51</v>
      </c>
      <c r="L297" s="193">
        <f t="shared" si="135"/>
        <v>0.32587859424920129</v>
      </c>
      <c r="M297" s="188" t="s">
        <v>588</v>
      </c>
      <c r="N297" s="194">
        <v>44369</v>
      </c>
      <c r="O297" s="1"/>
      <c r="P297" s="1"/>
      <c r="Q297" s="1"/>
      <c r="R297" s="6" t="s">
        <v>776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138</v>
      </c>
      <c r="B298" s="217">
        <v>43439</v>
      </c>
      <c r="C298" s="217"/>
      <c r="D298" s="218" t="s">
        <v>325</v>
      </c>
      <c r="E298" s="219" t="s">
        <v>619</v>
      </c>
      <c r="F298" s="219">
        <v>259.5</v>
      </c>
      <c r="G298" s="219"/>
      <c r="H298" s="219">
        <v>320</v>
      </c>
      <c r="I298" s="221">
        <v>320</v>
      </c>
      <c r="J298" s="191" t="s">
        <v>677</v>
      </c>
      <c r="K298" s="192">
        <f t="shared" si="134"/>
        <v>60.5</v>
      </c>
      <c r="L298" s="193">
        <f t="shared" si="135"/>
        <v>0.23314065510597304</v>
      </c>
      <c r="M298" s="188" t="s">
        <v>588</v>
      </c>
      <c r="N298" s="194">
        <v>44323</v>
      </c>
      <c r="O298" s="1"/>
      <c r="P298" s="1"/>
      <c r="Q298" s="1"/>
      <c r="R298" s="6" t="s">
        <v>776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139</v>
      </c>
      <c r="B299" s="230">
        <v>43439</v>
      </c>
      <c r="C299" s="230"/>
      <c r="D299" s="231" t="s">
        <v>790</v>
      </c>
      <c r="E299" s="232" t="s">
        <v>619</v>
      </c>
      <c r="F299" s="232">
        <v>715</v>
      </c>
      <c r="G299" s="232"/>
      <c r="H299" s="232">
        <v>445</v>
      </c>
      <c r="I299" s="233">
        <v>840</v>
      </c>
      <c r="J299" s="201" t="s">
        <v>791</v>
      </c>
      <c r="K299" s="202">
        <f t="shared" si="134"/>
        <v>-270</v>
      </c>
      <c r="L299" s="203">
        <f t="shared" si="135"/>
        <v>-0.3776223776223776</v>
      </c>
      <c r="M299" s="199" t="s">
        <v>600</v>
      </c>
      <c r="N299" s="196">
        <v>43800</v>
      </c>
      <c r="O299" s="1"/>
      <c r="P299" s="1"/>
      <c r="Q299" s="1"/>
      <c r="R299" s="6" t="s">
        <v>776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140</v>
      </c>
      <c r="B300" s="217">
        <v>43469</v>
      </c>
      <c r="C300" s="217"/>
      <c r="D300" s="218" t="s">
        <v>157</v>
      </c>
      <c r="E300" s="219" t="s">
        <v>619</v>
      </c>
      <c r="F300" s="219">
        <v>875</v>
      </c>
      <c r="G300" s="219"/>
      <c r="H300" s="219">
        <v>1165</v>
      </c>
      <c r="I300" s="221">
        <v>1185</v>
      </c>
      <c r="J300" s="191" t="s">
        <v>792</v>
      </c>
      <c r="K300" s="192">
        <f t="shared" si="134"/>
        <v>290</v>
      </c>
      <c r="L300" s="193">
        <f t="shared" si="135"/>
        <v>0.33142857142857141</v>
      </c>
      <c r="M300" s="188" t="s">
        <v>588</v>
      </c>
      <c r="N300" s="194">
        <v>43847</v>
      </c>
      <c r="O300" s="1"/>
      <c r="P300" s="1"/>
      <c r="Q300" s="1"/>
      <c r="R300" s="6" t="s">
        <v>776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141</v>
      </c>
      <c r="B301" s="217">
        <v>43559</v>
      </c>
      <c r="C301" s="217"/>
      <c r="D301" s="218" t="s">
        <v>341</v>
      </c>
      <c r="E301" s="219" t="s">
        <v>619</v>
      </c>
      <c r="F301" s="219">
        <f>387-14.63</f>
        <v>372.37</v>
      </c>
      <c r="G301" s="219"/>
      <c r="H301" s="219">
        <v>490</v>
      </c>
      <c r="I301" s="221">
        <v>490</v>
      </c>
      <c r="J301" s="191" t="s">
        <v>677</v>
      </c>
      <c r="K301" s="192">
        <f t="shared" si="134"/>
        <v>117.63</v>
      </c>
      <c r="L301" s="193">
        <f t="shared" si="135"/>
        <v>0.31589548030185027</v>
      </c>
      <c r="M301" s="188" t="s">
        <v>588</v>
      </c>
      <c r="N301" s="194">
        <v>43850</v>
      </c>
      <c r="O301" s="1"/>
      <c r="P301" s="1"/>
      <c r="Q301" s="1"/>
      <c r="R301" s="6" t="s">
        <v>776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142</v>
      </c>
      <c r="B302" s="230">
        <v>43578</v>
      </c>
      <c r="C302" s="230"/>
      <c r="D302" s="231" t="s">
        <v>793</v>
      </c>
      <c r="E302" s="232" t="s">
        <v>590</v>
      </c>
      <c r="F302" s="232">
        <v>220</v>
      </c>
      <c r="G302" s="232"/>
      <c r="H302" s="232">
        <v>127.5</v>
      </c>
      <c r="I302" s="233">
        <v>284</v>
      </c>
      <c r="J302" s="201" t="s">
        <v>794</v>
      </c>
      <c r="K302" s="202">
        <f t="shared" si="134"/>
        <v>-92.5</v>
      </c>
      <c r="L302" s="203">
        <f t="shared" si="135"/>
        <v>-0.42045454545454547</v>
      </c>
      <c r="M302" s="199" t="s">
        <v>600</v>
      </c>
      <c r="N302" s="196">
        <v>43896</v>
      </c>
      <c r="O302" s="1"/>
      <c r="P302" s="1"/>
      <c r="Q302" s="1"/>
      <c r="R302" s="6" t="s">
        <v>776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143</v>
      </c>
      <c r="B303" s="217">
        <v>43622</v>
      </c>
      <c r="C303" s="217"/>
      <c r="D303" s="218" t="s">
        <v>481</v>
      </c>
      <c r="E303" s="219" t="s">
        <v>590</v>
      </c>
      <c r="F303" s="219">
        <v>332.8</v>
      </c>
      <c r="G303" s="219"/>
      <c r="H303" s="219">
        <v>405</v>
      </c>
      <c r="I303" s="221">
        <v>419</v>
      </c>
      <c r="J303" s="191" t="s">
        <v>795</v>
      </c>
      <c r="K303" s="192">
        <f t="shared" si="134"/>
        <v>72.199999999999989</v>
      </c>
      <c r="L303" s="193">
        <f t="shared" si="135"/>
        <v>0.21694711538461534</v>
      </c>
      <c r="M303" s="188" t="s">
        <v>588</v>
      </c>
      <c r="N303" s="194">
        <v>43860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0">
        <v>144</v>
      </c>
      <c r="B304" s="209">
        <v>43641</v>
      </c>
      <c r="C304" s="209"/>
      <c r="D304" s="210" t="s">
        <v>150</v>
      </c>
      <c r="E304" s="211" t="s">
        <v>619</v>
      </c>
      <c r="F304" s="211">
        <v>386</v>
      </c>
      <c r="G304" s="212"/>
      <c r="H304" s="212">
        <v>395</v>
      </c>
      <c r="I304" s="212">
        <v>452</v>
      </c>
      <c r="J304" s="213" t="s">
        <v>796</v>
      </c>
      <c r="K304" s="214">
        <f t="shared" si="134"/>
        <v>9</v>
      </c>
      <c r="L304" s="215">
        <f t="shared" si="135"/>
        <v>2.3316062176165803E-2</v>
      </c>
      <c r="M304" s="211" t="s">
        <v>710</v>
      </c>
      <c r="N304" s="209">
        <v>43868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0">
        <v>145</v>
      </c>
      <c r="B305" s="209">
        <v>43707</v>
      </c>
      <c r="C305" s="209"/>
      <c r="D305" s="210" t="s">
        <v>130</v>
      </c>
      <c r="E305" s="211" t="s">
        <v>619</v>
      </c>
      <c r="F305" s="211">
        <v>137.5</v>
      </c>
      <c r="G305" s="212"/>
      <c r="H305" s="212">
        <v>138.5</v>
      </c>
      <c r="I305" s="212">
        <v>190</v>
      </c>
      <c r="J305" s="213" t="s">
        <v>816</v>
      </c>
      <c r="K305" s="214">
        <f>H305-F305</f>
        <v>1</v>
      </c>
      <c r="L305" s="215">
        <f>K305/F305</f>
        <v>7.2727272727272727E-3</v>
      </c>
      <c r="M305" s="211" t="s">
        <v>710</v>
      </c>
      <c r="N305" s="209">
        <v>44432</v>
      </c>
      <c r="O305" s="1"/>
      <c r="P305" s="1"/>
      <c r="Q305" s="1"/>
      <c r="R305" s="6" t="s">
        <v>776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146</v>
      </c>
      <c r="B306" s="217">
        <v>43731</v>
      </c>
      <c r="C306" s="217"/>
      <c r="D306" s="218" t="s">
        <v>428</v>
      </c>
      <c r="E306" s="219" t="s">
        <v>619</v>
      </c>
      <c r="F306" s="219">
        <v>235</v>
      </c>
      <c r="G306" s="219"/>
      <c r="H306" s="219">
        <v>295</v>
      </c>
      <c r="I306" s="221">
        <v>296</v>
      </c>
      <c r="J306" s="191" t="s">
        <v>797</v>
      </c>
      <c r="K306" s="192">
        <f t="shared" ref="K306:K312" si="136">H306-F306</f>
        <v>60</v>
      </c>
      <c r="L306" s="193">
        <f t="shared" ref="L306:L312" si="137">K306/F306</f>
        <v>0.25531914893617019</v>
      </c>
      <c r="M306" s="188" t="s">
        <v>588</v>
      </c>
      <c r="N306" s="194">
        <v>43844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147</v>
      </c>
      <c r="B307" s="217">
        <v>43752</v>
      </c>
      <c r="C307" s="217"/>
      <c r="D307" s="218" t="s">
        <v>798</v>
      </c>
      <c r="E307" s="219" t="s">
        <v>619</v>
      </c>
      <c r="F307" s="219">
        <v>277.5</v>
      </c>
      <c r="G307" s="219"/>
      <c r="H307" s="219">
        <v>333</v>
      </c>
      <c r="I307" s="221">
        <v>333</v>
      </c>
      <c r="J307" s="191" t="s">
        <v>799</v>
      </c>
      <c r="K307" s="192">
        <f t="shared" si="136"/>
        <v>55.5</v>
      </c>
      <c r="L307" s="193">
        <f t="shared" si="137"/>
        <v>0.2</v>
      </c>
      <c r="M307" s="188" t="s">
        <v>588</v>
      </c>
      <c r="N307" s="194">
        <v>43846</v>
      </c>
      <c r="O307" s="1"/>
      <c r="P307" s="1"/>
      <c r="Q307" s="1"/>
      <c r="R307" s="6" t="s">
        <v>776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148</v>
      </c>
      <c r="B308" s="217">
        <v>43752</v>
      </c>
      <c r="C308" s="217"/>
      <c r="D308" s="218" t="s">
        <v>800</v>
      </c>
      <c r="E308" s="219" t="s">
        <v>619</v>
      </c>
      <c r="F308" s="219">
        <v>930</v>
      </c>
      <c r="G308" s="219"/>
      <c r="H308" s="219">
        <v>1165</v>
      </c>
      <c r="I308" s="221">
        <v>1200</v>
      </c>
      <c r="J308" s="191" t="s">
        <v>801</v>
      </c>
      <c r="K308" s="192">
        <f t="shared" si="136"/>
        <v>235</v>
      </c>
      <c r="L308" s="193">
        <f t="shared" si="137"/>
        <v>0.25268817204301075</v>
      </c>
      <c r="M308" s="188" t="s">
        <v>588</v>
      </c>
      <c r="N308" s="194">
        <v>43847</v>
      </c>
      <c r="O308" s="1"/>
      <c r="P308" s="1"/>
      <c r="Q308" s="1"/>
      <c r="R308" s="6" t="s">
        <v>780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149</v>
      </c>
      <c r="B309" s="217">
        <v>43753</v>
      </c>
      <c r="C309" s="217"/>
      <c r="D309" s="218" t="s">
        <v>802</v>
      </c>
      <c r="E309" s="219" t="s">
        <v>619</v>
      </c>
      <c r="F309" s="189">
        <v>111</v>
      </c>
      <c r="G309" s="219"/>
      <c r="H309" s="219">
        <v>141</v>
      </c>
      <c r="I309" s="221">
        <v>141</v>
      </c>
      <c r="J309" s="191" t="s">
        <v>603</v>
      </c>
      <c r="K309" s="192">
        <f t="shared" si="136"/>
        <v>30</v>
      </c>
      <c r="L309" s="193">
        <f t="shared" si="137"/>
        <v>0.27027027027027029</v>
      </c>
      <c r="M309" s="188" t="s">
        <v>588</v>
      </c>
      <c r="N309" s="194">
        <v>44328</v>
      </c>
      <c r="O309" s="1"/>
      <c r="P309" s="1"/>
      <c r="Q309" s="1"/>
      <c r="R309" s="6" t="s">
        <v>780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150</v>
      </c>
      <c r="B310" s="217">
        <v>43753</v>
      </c>
      <c r="C310" s="217"/>
      <c r="D310" s="218" t="s">
        <v>803</v>
      </c>
      <c r="E310" s="219" t="s">
        <v>619</v>
      </c>
      <c r="F310" s="189">
        <v>296</v>
      </c>
      <c r="G310" s="219"/>
      <c r="H310" s="219">
        <v>370</v>
      </c>
      <c r="I310" s="221">
        <v>370</v>
      </c>
      <c r="J310" s="191" t="s">
        <v>677</v>
      </c>
      <c r="K310" s="192">
        <f t="shared" si="136"/>
        <v>74</v>
      </c>
      <c r="L310" s="193">
        <f t="shared" si="137"/>
        <v>0.25</v>
      </c>
      <c r="M310" s="188" t="s">
        <v>588</v>
      </c>
      <c r="N310" s="194">
        <v>43853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151</v>
      </c>
      <c r="B311" s="217">
        <v>43754</v>
      </c>
      <c r="C311" s="217"/>
      <c r="D311" s="218" t="s">
        <v>804</v>
      </c>
      <c r="E311" s="219" t="s">
        <v>619</v>
      </c>
      <c r="F311" s="189">
        <v>300</v>
      </c>
      <c r="G311" s="219"/>
      <c r="H311" s="219">
        <v>382.5</v>
      </c>
      <c r="I311" s="221">
        <v>344</v>
      </c>
      <c r="J311" s="191" t="s">
        <v>855</v>
      </c>
      <c r="K311" s="192">
        <f t="shared" si="136"/>
        <v>82.5</v>
      </c>
      <c r="L311" s="193">
        <f t="shared" si="137"/>
        <v>0.27500000000000002</v>
      </c>
      <c r="M311" s="188" t="s">
        <v>588</v>
      </c>
      <c r="N311" s="194">
        <v>44238</v>
      </c>
      <c r="O311" s="1"/>
      <c r="P311" s="1"/>
      <c r="Q311" s="1"/>
      <c r="R311" s="6" t="s">
        <v>780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152</v>
      </c>
      <c r="B312" s="217">
        <v>43832</v>
      </c>
      <c r="C312" s="217"/>
      <c r="D312" s="218" t="s">
        <v>805</v>
      </c>
      <c r="E312" s="219" t="s">
        <v>619</v>
      </c>
      <c r="F312" s="189">
        <v>495</v>
      </c>
      <c r="G312" s="219"/>
      <c r="H312" s="219">
        <v>595</v>
      </c>
      <c r="I312" s="221">
        <v>590</v>
      </c>
      <c r="J312" s="191" t="s">
        <v>854</v>
      </c>
      <c r="K312" s="192">
        <f t="shared" si="136"/>
        <v>100</v>
      </c>
      <c r="L312" s="193">
        <f t="shared" si="137"/>
        <v>0.20202020202020202</v>
      </c>
      <c r="M312" s="188" t="s">
        <v>588</v>
      </c>
      <c r="N312" s="194">
        <v>44589</v>
      </c>
      <c r="O312" s="1"/>
      <c r="P312" s="1"/>
      <c r="Q312" s="1"/>
      <c r="R312" s="6" t="s">
        <v>780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153</v>
      </c>
      <c r="B313" s="217">
        <v>43966</v>
      </c>
      <c r="C313" s="217"/>
      <c r="D313" s="218" t="s">
        <v>71</v>
      </c>
      <c r="E313" s="219" t="s">
        <v>619</v>
      </c>
      <c r="F313" s="189">
        <v>67.5</v>
      </c>
      <c r="G313" s="219"/>
      <c r="H313" s="219">
        <v>86</v>
      </c>
      <c r="I313" s="221">
        <v>86</v>
      </c>
      <c r="J313" s="191" t="s">
        <v>806</v>
      </c>
      <c r="K313" s="192">
        <f t="shared" ref="K313:K320" si="138">H313-F313</f>
        <v>18.5</v>
      </c>
      <c r="L313" s="193">
        <f t="shared" ref="L313:L320" si="139">K313/F313</f>
        <v>0.27407407407407408</v>
      </c>
      <c r="M313" s="188" t="s">
        <v>588</v>
      </c>
      <c r="N313" s="194">
        <v>44008</v>
      </c>
      <c r="O313" s="1"/>
      <c r="P313" s="1"/>
      <c r="Q313" s="1"/>
      <c r="R313" s="6" t="s">
        <v>780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154</v>
      </c>
      <c r="B314" s="217">
        <v>44035</v>
      </c>
      <c r="C314" s="217"/>
      <c r="D314" s="218" t="s">
        <v>480</v>
      </c>
      <c r="E314" s="219" t="s">
        <v>619</v>
      </c>
      <c r="F314" s="189">
        <v>231</v>
      </c>
      <c r="G314" s="219"/>
      <c r="H314" s="219">
        <v>281</v>
      </c>
      <c r="I314" s="221">
        <v>281</v>
      </c>
      <c r="J314" s="191" t="s">
        <v>677</v>
      </c>
      <c r="K314" s="192">
        <f t="shared" si="138"/>
        <v>50</v>
      </c>
      <c r="L314" s="193">
        <f t="shared" si="139"/>
        <v>0.21645021645021645</v>
      </c>
      <c r="M314" s="188" t="s">
        <v>588</v>
      </c>
      <c r="N314" s="194">
        <v>44358</v>
      </c>
      <c r="O314" s="1"/>
      <c r="P314" s="1"/>
      <c r="Q314" s="1"/>
      <c r="R314" s="6" t="s">
        <v>780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155</v>
      </c>
      <c r="B315" s="217">
        <v>44092</v>
      </c>
      <c r="C315" s="217"/>
      <c r="D315" s="218" t="s">
        <v>405</v>
      </c>
      <c r="E315" s="219" t="s">
        <v>619</v>
      </c>
      <c r="F315" s="219">
        <v>206</v>
      </c>
      <c r="G315" s="219"/>
      <c r="H315" s="219">
        <v>248</v>
      </c>
      <c r="I315" s="221">
        <v>248</v>
      </c>
      <c r="J315" s="191" t="s">
        <v>677</v>
      </c>
      <c r="K315" s="192">
        <f t="shared" si="138"/>
        <v>42</v>
      </c>
      <c r="L315" s="193">
        <f t="shared" si="139"/>
        <v>0.20388349514563106</v>
      </c>
      <c r="M315" s="188" t="s">
        <v>588</v>
      </c>
      <c r="N315" s="194">
        <v>44214</v>
      </c>
      <c r="O315" s="1"/>
      <c r="P315" s="1"/>
      <c r="Q315" s="1"/>
      <c r="R315" s="6" t="s">
        <v>780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156</v>
      </c>
      <c r="B316" s="217">
        <v>44140</v>
      </c>
      <c r="C316" s="217"/>
      <c r="D316" s="218" t="s">
        <v>405</v>
      </c>
      <c r="E316" s="219" t="s">
        <v>619</v>
      </c>
      <c r="F316" s="219">
        <v>182.5</v>
      </c>
      <c r="G316" s="219"/>
      <c r="H316" s="219">
        <v>248</v>
      </c>
      <c r="I316" s="221">
        <v>248</v>
      </c>
      <c r="J316" s="191" t="s">
        <v>677</v>
      </c>
      <c r="K316" s="192">
        <f t="shared" si="138"/>
        <v>65.5</v>
      </c>
      <c r="L316" s="193">
        <f t="shared" si="139"/>
        <v>0.35890410958904112</v>
      </c>
      <c r="M316" s="188" t="s">
        <v>588</v>
      </c>
      <c r="N316" s="194">
        <v>44214</v>
      </c>
      <c r="O316" s="1"/>
      <c r="P316" s="1"/>
      <c r="Q316" s="1"/>
      <c r="R316" s="6" t="s">
        <v>780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157</v>
      </c>
      <c r="B317" s="217">
        <v>44140</v>
      </c>
      <c r="C317" s="217"/>
      <c r="D317" s="218" t="s">
        <v>325</v>
      </c>
      <c r="E317" s="219" t="s">
        <v>619</v>
      </c>
      <c r="F317" s="219">
        <v>247.5</v>
      </c>
      <c r="G317" s="219"/>
      <c r="H317" s="219">
        <v>320</v>
      </c>
      <c r="I317" s="221">
        <v>320</v>
      </c>
      <c r="J317" s="191" t="s">
        <v>677</v>
      </c>
      <c r="K317" s="192">
        <f t="shared" si="138"/>
        <v>72.5</v>
      </c>
      <c r="L317" s="193">
        <f t="shared" si="139"/>
        <v>0.29292929292929293</v>
      </c>
      <c r="M317" s="188" t="s">
        <v>588</v>
      </c>
      <c r="N317" s="194">
        <v>44323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158</v>
      </c>
      <c r="B318" s="217">
        <v>44140</v>
      </c>
      <c r="C318" s="217"/>
      <c r="D318" s="218" t="s">
        <v>271</v>
      </c>
      <c r="E318" s="219" t="s">
        <v>619</v>
      </c>
      <c r="F318" s="189">
        <v>925</v>
      </c>
      <c r="G318" s="219"/>
      <c r="H318" s="219">
        <v>1095</v>
      </c>
      <c r="I318" s="221">
        <v>1093</v>
      </c>
      <c r="J318" s="191" t="s">
        <v>807</v>
      </c>
      <c r="K318" s="192">
        <f t="shared" si="138"/>
        <v>170</v>
      </c>
      <c r="L318" s="193">
        <f t="shared" si="139"/>
        <v>0.18378378378378379</v>
      </c>
      <c r="M318" s="188" t="s">
        <v>588</v>
      </c>
      <c r="N318" s="194">
        <v>44201</v>
      </c>
      <c r="O318" s="1"/>
      <c r="P318" s="1"/>
      <c r="Q318" s="1"/>
      <c r="R318" s="6" t="s">
        <v>780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159</v>
      </c>
      <c r="B319" s="217">
        <v>44140</v>
      </c>
      <c r="C319" s="217"/>
      <c r="D319" s="218" t="s">
        <v>341</v>
      </c>
      <c r="E319" s="219" t="s">
        <v>619</v>
      </c>
      <c r="F319" s="189">
        <v>332.5</v>
      </c>
      <c r="G319" s="219"/>
      <c r="H319" s="219">
        <v>393</v>
      </c>
      <c r="I319" s="221">
        <v>406</v>
      </c>
      <c r="J319" s="191" t="s">
        <v>808</v>
      </c>
      <c r="K319" s="192">
        <f t="shared" si="138"/>
        <v>60.5</v>
      </c>
      <c r="L319" s="193">
        <f t="shared" si="139"/>
        <v>0.18195488721804512</v>
      </c>
      <c r="M319" s="188" t="s">
        <v>588</v>
      </c>
      <c r="N319" s="194">
        <v>44256</v>
      </c>
      <c r="O319" s="1"/>
      <c r="P319" s="1"/>
      <c r="Q319" s="1"/>
      <c r="R319" s="6" t="s">
        <v>780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160</v>
      </c>
      <c r="B320" s="217">
        <v>44141</v>
      </c>
      <c r="C320" s="217"/>
      <c r="D320" s="218" t="s">
        <v>480</v>
      </c>
      <c r="E320" s="219" t="s">
        <v>619</v>
      </c>
      <c r="F320" s="189">
        <v>231</v>
      </c>
      <c r="G320" s="219"/>
      <c r="H320" s="219">
        <v>281</v>
      </c>
      <c r="I320" s="221">
        <v>281</v>
      </c>
      <c r="J320" s="191" t="s">
        <v>677</v>
      </c>
      <c r="K320" s="192">
        <f t="shared" si="138"/>
        <v>50</v>
      </c>
      <c r="L320" s="193">
        <f t="shared" si="139"/>
        <v>0.21645021645021645</v>
      </c>
      <c r="M320" s="188" t="s">
        <v>588</v>
      </c>
      <c r="N320" s="194">
        <v>44358</v>
      </c>
      <c r="O320" s="1"/>
      <c r="P320" s="1"/>
      <c r="Q320" s="1"/>
      <c r="R320" s="6" t="s">
        <v>780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2">
        <v>161</v>
      </c>
      <c r="B321" s="235">
        <v>44187</v>
      </c>
      <c r="C321" s="235"/>
      <c r="D321" s="236" t="s">
        <v>453</v>
      </c>
      <c r="E321" s="53" t="s">
        <v>619</v>
      </c>
      <c r="F321" s="237" t="s">
        <v>809</v>
      </c>
      <c r="G321" s="53"/>
      <c r="H321" s="53"/>
      <c r="I321" s="238">
        <v>239</v>
      </c>
      <c r="J321" s="234" t="s">
        <v>591</v>
      </c>
      <c r="K321" s="234"/>
      <c r="L321" s="239"/>
      <c r="M321" s="240"/>
      <c r="N321" s="241"/>
      <c r="O321" s="1"/>
      <c r="P321" s="1"/>
      <c r="Q321" s="1"/>
      <c r="R321" s="6" t="s">
        <v>780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162</v>
      </c>
      <c r="B322" s="217">
        <v>44258</v>
      </c>
      <c r="C322" s="217"/>
      <c r="D322" s="218" t="s">
        <v>805</v>
      </c>
      <c r="E322" s="219" t="s">
        <v>619</v>
      </c>
      <c r="F322" s="189">
        <v>495</v>
      </c>
      <c r="G322" s="219"/>
      <c r="H322" s="219">
        <v>595</v>
      </c>
      <c r="I322" s="221">
        <v>590</v>
      </c>
      <c r="J322" s="191" t="s">
        <v>854</v>
      </c>
      <c r="K322" s="192">
        <f>H322-F322</f>
        <v>100</v>
      </c>
      <c r="L322" s="193">
        <f>K322/F322</f>
        <v>0.20202020202020202</v>
      </c>
      <c r="M322" s="188" t="s">
        <v>588</v>
      </c>
      <c r="N322" s="194">
        <v>44589</v>
      </c>
      <c r="O322" s="1"/>
      <c r="P322" s="1"/>
      <c r="R322" s="6" t="s">
        <v>780</v>
      </c>
    </row>
    <row r="323" spans="1:26" ht="12.75" customHeight="1">
      <c r="A323" s="216">
        <v>163</v>
      </c>
      <c r="B323" s="217">
        <v>44274</v>
      </c>
      <c r="C323" s="217"/>
      <c r="D323" s="218" t="s">
        <v>341</v>
      </c>
      <c r="E323" s="219" t="s">
        <v>619</v>
      </c>
      <c r="F323" s="189">
        <v>355</v>
      </c>
      <c r="G323" s="219"/>
      <c r="H323" s="219">
        <v>422.5</v>
      </c>
      <c r="I323" s="221">
        <v>420</v>
      </c>
      <c r="J323" s="191" t="s">
        <v>810</v>
      </c>
      <c r="K323" s="192">
        <f>H323-F323</f>
        <v>67.5</v>
      </c>
      <c r="L323" s="193">
        <f>K323/F323</f>
        <v>0.19014084507042253</v>
      </c>
      <c r="M323" s="188" t="s">
        <v>588</v>
      </c>
      <c r="N323" s="194">
        <v>44361</v>
      </c>
      <c r="O323" s="1"/>
      <c r="R323" s="243" t="s">
        <v>780</v>
      </c>
    </row>
    <row r="324" spans="1:26" ht="12.75" customHeight="1">
      <c r="A324" s="216">
        <v>164</v>
      </c>
      <c r="B324" s="217">
        <v>44295</v>
      </c>
      <c r="C324" s="217"/>
      <c r="D324" s="218" t="s">
        <v>811</v>
      </c>
      <c r="E324" s="219" t="s">
        <v>619</v>
      </c>
      <c r="F324" s="189">
        <v>555</v>
      </c>
      <c r="G324" s="219"/>
      <c r="H324" s="219">
        <v>663</v>
      </c>
      <c r="I324" s="221">
        <v>663</v>
      </c>
      <c r="J324" s="191" t="s">
        <v>812</v>
      </c>
      <c r="K324" s="192">
        <f>H324-F324</f>
        <v>108</v>
      </c>
      <c r="L324" s="193">
        <f>K324/F324</f>
        <v>0.19459459459459461</v>
      </c>
      <c r="M324" s="188" t="s">
        <v>588</v>
      </c>
      <c r="N324" s="194">
        <v>44321</v>
      </c>
      <c r="O324" s="1"/>
      <c r="P324" s="1"/>
      <c r="Q324" s="1"/>
      <c r="R324" s="243" t="s">
        <v>780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165</v>
      </c>
      <c r="B325" s="217">
        <v>44308</v>
      </c>
      <c r="C325" s="217"/>
      <c r="D325" s="218" t="s">
        <v>374</v>
      </c>
      <c r="E325" s="219" t="s">
        <v>619</v>
      </c>
      <c r="F325" s="189">
        <v>126.5</v>
      </c>
      <c r="G325" s="219"/>
      <c r="H325" s="219">
        <v>155</v>
      </c>
      <c r="I325" s="221">
        <v>155</v>
      </c>
      <c r="J325" s="191" t="s">
        <v>677</v>
      </c>
      <c r="K325" s="192">
        <f>H325-F325</f>
        <v>28.5</v>
      </c>
      <c r="L325" s="193">
        <f>K325/F325</f>
        <v>0.22529644268774704</v>
      </c>
      <c r="M325" s="188" t="s">
        <v>588</v>
      </c>
      <c r="N325" s="194">
        <v>44362</v>
      </c>
      <c r="O325" s="1"/>
      <c r="R325" s="243" t="s">
        <v>780</v>
      </c>
    </row>
    <row r="326" spans="1:26" ht="12.75" customHeight="1">
      <c r="A326" s="286">
        <v>166</v>
      </c>
      <c r="B326" s="287">
        <v>44368</v>
      </c>
      <c r="C326" s="287"/>
      <c r="D326" s="288" t="s">
        <v>392</v>
      </c>
      <c r="E326" s="289" t="s">
        <v>619</v>
      </c>
      <c r="F326" s="290">
        <v>287.5</v>
      </c>
      <c r="G326" s="289"/>
      <c r="H326" s="289">
        <v>245</v>
      </c>
      <c r="I326" s="291">
        <v>344</v>
      </c>
      <c r="J326" s="201" t="s">
        <v>848</v>
      </c>
      <c r="K326" s="202">
        <f>H326-F326</f>
        <v>-42.5</v>
      </c>
      <c r="L326" s="203">
        <f>K326/F326</f>
        <v>-0.14782608695652175</v>
      </c>
      <c r="M326" s="199" t="s">
        <v>600</v>
      </c>
      <c r="N326" s="196">
        <v>44508</v>
      </c>
      <c r="O326" s="1"/>
      <c r="R326" s="243" t="s">
        <v>780</v>
      </c>
    </row>
    <row r="327" spans="1:26" ht="12.75" customHeight="1">
      <c r="A327" s="242">
        <v>167</v>
      </c>
      <c r="B327" s="235">
        <v>44368</v>
      </c>
      <c r="C327" s="235"/>
      <c r="D327" s="236" t="s">
        <v>480</v>
      </c>
      <c r="E327" s="53" t="s">
        <v>619</v>
      </c>
      <c r="F327" s="237" t="s">
        <v>813</v>
      </c>
      <c r="G327" s="53"/>
      <c r="H327" s="53"/>
      <c r="I327" s="238">
        <v>320</v>
      </c>
      <c r="J327" s="234" t="s">
        <v>591</v>
      </c>
      <c r="K327" s="242"/>
      <c r="L327" s="235"/>
      <c r="M327" s="235"/>
      <c r="N327" s="236"/>
      <c r="O327" s="41"/>
      <c r="R327" s="243" t="s">
        <v>780</v>
      </c>
    </row>
    <row r="328" spans="1:26" ht="12.75" customHeight="1">
      <c r="A328" s="216">
        <v>168</v>
      </c>
      <c r="B328" s="217">
        <v>44406</v>
      </c>
      <c r="C328" s="217"/>
      <c r="D328" s="218" t="s">
        <v>374</v>
      </c>
      <c r="E328" s="219" t="s">
        <v>619</v>
      </c>
      <c r="F328" s="189">
        <v>162.5</v>
      </c>
      <c r="G328" s="219"/>
      <c r="H328" s="219">
        <v>200</v>
      </c>
      <c r="I328" s="221">
        <v>200</v>
      </c>
      <c r="J328" s="191" t="s">
        <v>677</v>
      </c>
      <c r="K328" s="192">
        <f>H328-F328</f>
        <v>37.5</v>
      </c>
      <c r="L328" s="193">
        <f>K328/F328</f>
        <v>0.23076923076923078</v>
      </c>
      <c r="M328" s="188" t="s">
        <v>588</v>
      </c>
      <c r="N328" s="194">
        <v>44571</v>
      </c>
      <c r="O328" s="1"/>
      <c r="R328" s="243" t="s">
        <v>780</v>
      </c>
    </row>
    <row r="329" spans="1:26" ht="12.75" customHeight="1">
      <c r="A329" s="216">
        <v>169</v>
      </c>
      <c r="B329" s="217">
        <v>44462</v>
      </c>
      <c r="C329" s="217"/>
      <c r="D329" s="218" t="s">
        <v>818</v>
      </c>
      <c r="E329" s="219" t="s">
        <v>619</v>
      </c>
      <c r="F329" s="189">
        <v>1235</v>
      </c>
      <c r="G329" s="219"/>
      <c r="H329" s="219">
        <v>1505</v>
      </c>
      <c r="I329" s="221">
        <v>1500</v>
      </c>
      <c r="J329" s="191" t="s">
        <v>677</v>
      </c>
      <c r="K329" s="192">
        <f>H329-F329</f>
        <v>270</v>
      </c>
      <c r="L329" s="193">
        <f>K329/F329</f>
        <v>0.21862348178137653</v>
      </c>
      <c r="M329" s="188" t="s">
        <v>588</v>
      </c>
      <c r="N329" s="194">
        <v>44564</v>
      </c>
      <c r="O329" s="1"/>
      <c r="R329" s="243" t="s">
        <v>780</v>
      </c>
    </row>
    <row r="330" spans="1:26" ht="12.75" customHeight="1">
      <c r="A330" s="258">
        <v>170</v>
      </c>
      <c r="B330" s="259">
        <v>44480</v>
      </c>
      <c r="C330" s="259"/>
      <c r="D330" s="260" t="s">
        <v>820</v>
      </c>
      <c r="E330" s="261" t="s">
        <v>619</v>
      </c>
      <c r="F330" s="262" t="s">
        <v>825</v>
      </c>
      <c r="G330" s="261"/>
      <c r="H330" s="261"/>
      <c r="I330" s="261">
        <v>145</v>
      </c>
      <c r="J330" s="263" t="s">
        <v>591</v>
      </c>
      <c r="K330" s="258"/>
      <c r="L330" s="259"/>
      <c r="M330" s="259"/>
      <c r="N330" s="260"/>
      <c r="O330" s="41"/>
      <c r="R330" s="243" t="s">
        <v>780</v>
      </c>
    </row>
    <row r="331" spans="1:26" ht="12.75" customHeight="1">
      <c r="A331" s="264">
        <v>171</v>
      </c>
      <c r="B331" s="265">
        <v>44481</v>
      </c>
      <c r="C331" s="265"/>
      <c r="D331" s="266" t="s">
        <v>260</v>
      </c>
      <c r="E331" s="267" t="s">
        <v>619</v>
      </c>
      <c r="F331" s="268" t="s">
        <v>822</v>
      </c>
      <c r="G331" s="267"/>
      <c r="H331" s="267"/>
      <c r="I331" s="267">
        <v>380</v>
      </c>
      <c r="J331" s="269" t="s">
        <v>591</v>
      </c>
      <c r="K331" s="264"/>
      <c r="L331" s="265"/>
      <c r="M331" s="265"/>
      <c r="N331" s="266"/>
      <c r="O331" s="41"/>
      <c r="R331" s="243" t="s">
        <v>780</v>
      </c>
    </row>
    <row r="332" spans="1:26" ht="12.75" customHeight="1">
      <c r="A332" s="264">
        <v>172</v>
      </c>
      <c r="B332" s="265">
        <v>44481</v>
      </c>
      <c r="C332" s="265"/>
      <c r="D332" s="266" t="s">
        <v>400</v>
      </c>
      <c r="E332" s="267" t="s">
        <v>619</v>
      </c>
      <c r="F332" s="268" t="s">
        <v>823</v>
      </c>
      <c r="G332" s="267"/>
      <c r="H332" s="267"/>
      <c r="I332" s="267">
        <v>56</v>
      </c>
      <c r="J332" s="269" t="s">
        <v>591</v>
      </c>
      <c r="K332" s="264"/>
      <c r="L332" s="265"/>
      <c r="M332" s="265"/>
      <c r="N332" s="266"/>
      <c r="O332" s="41"/>
      <c r="R332" s="243"/>
    </row>
    <row r="333" spans="1:26" ht="12.75" customHeight="1">
      <c r="A333" s="216">
        <v>173</v>
      </c>
      <c r="B333" s="217">
        <v>44551</v>
      </c>
      <c r="C333" s="217"/>
      <c r="D333" s="218" t="s">
        <v>118</v>
      </c>
      <c r="E333" s="219" t="s">
        <v>619</v>
      </c>
      <c r="F333" s="189">
        <v>2300</v>
      </c>
      <c r="G333" s="219"/>
      <c r="H333" s="219">
        <f>(2820+2200)/2</f>
        <v>2510</v>
      </c>
      <c r="I333" s="221">
        <v>3000</v>
      </c>
      <c r="J333" s="191" t="s">
        <v>878</v>
      </c>
      <c r="K333" s="192">
        <f>H333-F333</f>
        <v>210</v>
      </c>
      <c r="L333" s="193">
        <f>K333/F333</f>
        <v>9.1304347826086957E-2</v>
      </c>
      <c r="M333" s="188" t="s">
        <v>588</v>
      </c>
      <c r="N333" s="194">
        <v>44649</v>
      </c>
      <c r="O333" s="1"/>
      <c r="R333" s="243"/>
    </row>
    <row r="334" spans="1:26" ht="12.75" customHeight="1">
      <c r="A334" s="270">
        <v>174</v>
      </c>
      <c r="B334" s="265">
        <v>44606</v>
      </c>
      <c r="C334" s="270"/>
      <c r="D334" s="270" t="s">
        <v>426</v>
      </c>
      <c r="E334" s="267" t="s">
        <v>619</v>
      </c>
      <c r="F334" s="267" t="s">
        <v>857</v>
      </c>
      <c r="G334" s="267"/>
      <c r="H334" s="267"/>
      <c r="I334" s="267">
        <v>764</v>
      </c>
      <c r="J334" s="267" t="s">
        <v>591</v>
      </c>
      <c r="K334" s="267"/>
      <c r="L334" s="267"/>
      <c r="M334" s="267"/>
      <c r="N334" s="270"/>
      <c r="O334" s="41"/>
      <c r="R334" s="243"/>
    </row>
    <row r="335" spans="1:26" ht="12.75" customHeight="1">
      <c r="A335" s="270">
        <v>175</v>
      </c>
      <c r="B335" s="265">
        <v>44613</v>
      </c>
      <c r="C335" s="270"/>
      <c r="D335" s="270" t="s">
        <v>818</v>
      </c>
      <c r="E335" s="267" t="s">
        <v>619</v>
      </c>
      <c r="F335" s="267" t="s">
        <v>858</v>
      </c>
      <c r="G335" s="267"/>
      <c r="H335" s="267"/>
      <c r="I335" s="267">
        <v>1510</v>
      </c>
      <c r="J335" s="267" t="s">
        <v>591</v>
      </c>
      <c r="K335" s="267"/>
      <c r="L335" s="267"/>
      <c r="M335" s="267"/>
      <c r="N335" s="270"/>
      <c r="O335" s="41"/>
      <c r="R335" s="243"/>
    </row>
    <row r="336" spans="1:26" ht="12.75" customHeight="1">
      <c r="A336">
        <v>176</v>
      </c>
      <c r="B336" s="265">
        <v>44670</v>
      </c>
      <c r="C336" s="265"/>
      <c r="D336" s="270" t="s">
        <v>552</v>
      </c>
      <c r="E336" s="451" t="s">
        <v>619</v>
      </c>
      <c r="F336" s="267" t="s">
        <v>1040</v>
      </c>
      <c r="G336" s="267"/>
      <c r="H336" s="267"/>
      <c r="I336" s="267">
        <v>553</v>
      </c>
      <c r="J336" s="267" t="s">
        <v>591</v>
      </c>
      <c r="K336" s="267"/>
      <c r="L336" s="267"/>
      <c r="M336" s="267"/>
      <c r="N336" s="267"/>
      <c r="O336" s="41"/>
      <c r="R336" s="243"/>
    </row>
    <row r="337" spans="1:18" ht="12.75" customHeight="1">
      <c r="A337" s="242"/>
      <c r="F337" s="56"/>
      <c r="G337" s="56"/>
      <c r="H337" s="56"/>
      <c r="I337" s="56"/>
      <c r="J337" s="41"/>
      <c r="K337" s="56"/>
      <c r="L337" s="56"/>
      <c r="M337" s="56"/>
      <c r="O337" s="41"/>
      <c r="R337" s="243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B340" s="244" t="s">
        <v>814</v>
      </c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A347" s="245"/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45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53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</sheetData>
  <autoFilter ref="R1:R345"/>
  <mergeCells count="13">
    <mergeCell ref="O124:O125"/>
    <mergeCell ref="P124:P125"/>
    <mergeCell ref="N124:N125"/>
    <mergeCell ref="M124:M125"/>
    <mergeCell ref="A81:A82"/>
    <mergeCell ref="B81:B82"/>
    <mergeCell ref="J81:J82"/>
    <mergeCell ref="A124:A125"/>
    <mergeCell ref="B124:B125"/>
    <mergeCell ref="M81:M82"/>
    <mergeCell ref="N81:N82"/>
    <mergeCell ref="O81:O82"/>
    <mergeCell ref="P81:P8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3 K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2022-04-21T02:39:22Z</dcterms:modified>
</cp:coreProperties>
</file>