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F&amp;O)'!$R$1:$R$336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81" i="7"/>
  <c r="K81"/>
  <c r="L56"/>
  <c r="K56"/>
  <c r="M56" s="1"/>
  <c r="L79"/>
  <c r="K117"/>
  <c r="M117" s="1"/>
  <c r="M119"/>
  <c r="K119"/>
  <c r="K120"/>
  <c r="M120" s="1"/>
  <c r="K118"/>
  <c r="M118" s="1"/>
  <c r="K79"/>
  <c r="K115"/>
  <c r="M115" s="1"/>
  <c r="L53"/>
  <c r="K53"/>
  <c r="M53" s="1"/>
  <c r="L40"/>
  <c r="K40"/>
  <c r="M40" s="1"/>
  <c r="K116"/>
  <c r="M116" s="1"/>
  <c r="M89"/>
  <c r="L52"/>
  <c r="K52"/>
  <c r="M52" s="1"/>
  <c r="L54"/>
  <c r="K54"/>
  <c r="K114"/>
  <c r="M114" s="1"/>
  <c r="K113"/>
  <c r="M113" s="1"/>
  <c r="K110"/>
  <c r="M110" s="1"/>
  <c r="K112"/>
  <c r="M112" s="1"/>
  <c r="K111"/>
  <c r="M111" s="1"/>
  <c r="L18"/>
  <c r="K18"/>
  <c r="K105"/>
  <c r="M105" s="1"/>
  <c r="L132"/>
  <c r="K109"/>
  <c r="M109" s="1"/>
  <c r="K108"/>
  <c r="M108" s="1"/>
  <c r="K107"/>
  <c r="M107" s="1"/>
  <c r="K106"/>
  <c r="M106" s="1"/>
  <c r="K51"/>
  <c r="L51"/>
  <c r="L14"/>
  <c r="K14"/>
  <c r="K104"/>
  <c r="M104" s="1"/>
  <c r="M75"/>
  <c r="K75"/>
  <c r="M73"/>
  <c r="K74"/>
  <c r="K73"/>
  <c r="L50"/>
  <c r="K50"/>
  <c r="L41"/>
  <c r="K41"/>
  <c r="L48"/>
  <c r="K48"/>
  <c r="L49"/>
  <c r="K49"/>
  <c r="L46"/>
  <c r="K46"/>
  <c r="L42"/>
  <c r="K42"/>
  <c r="L47"/>
  <c r="K47"/>
  <c r="K103"/>
  <c r="M103" s="1"/>
  <c r="K102"/>
  <c r="M102" s="1"/>
  <c r="L72"/>
  <c r="K72"/>
  <c r="K100"/>
  <c r="M100" s="1"/>
  <c r="K101"/>
  <c r="M101" s="1"/>
  <c r="L77"/>
  <c r="L45"/>
  <c r="K45"/>
  <c r="L12"/>
  <c r="K12"/>
  <c r="K99"/>
  <c r="M99" s="1"/>
  <c r="M81" l="1"/>
  <c r="M79"/>
  <c r="M47"/>
  <c r="M54"/>
  <c r="M18"/>
  <c r="M45"/>
  <c r="M41"/>
  <c r="M46"/>
  <c r="M50"/>
  <c r="M14"/>
  <c r="M51"/>
  <c r="M48"/>
  <c r="M49"/>
  <c r="M12"/>
  <c r="M42"/>
  <c r="M72"/>
  <c r="K98"/>
  <c r="M98" s="1"/>
  <c r="K97"/>
  <c r="M97" s="1"/>
  <c r="K96"/>
  <c r="M96" s="1"/>
  <c r="L71"/>
  <c r="K71"/>
  <c r="L44"/>
  <c r="K44"/>
  <c r="L36"/>
  <c r="K36"/>
  <c r="L17"/>
  <c r="K17"/>
  <c r="L16"/>
  <c r="K16"/>
  <c r="L43"/>
  <c r="K43"/>
  <c r="L69"/>
  <c r="K69"/>
  <c r="K95"/>
  <c r="M95" s="1"/>
  <c r="K94"/>
  <c r="M94" s="1"/>
  <c r="K93"/>
  <c r="M93" s="1"/>
  <c r="K92"/>
  <c r="M92" s="1"/>
  <c r="K91"/>
  <c r="M91" s="1"/>
  <c r="L39"/>
  <c r="K39"/>
  <c r="L70"/>
  <c r="K70"/>
  <c r="M71" l="1"/>
  <c r="M44"/>
  <c r="M17"/>
  <c r="M16"/>
  <c r="M36"/>
  <c r="M43"/>
  <c r="M69"/>
  <c r="M39"/>
  <c r="M70"/>
  <c r="K90" l="1"/>
  <c r="M90" s="1"/>
  <c r="K89"/>
  <c r="L38"/>
  <c r="K38"/>
  <c r="L37"/>
  <c r="K37"/>
  <c r="L13"/>
  <c r="K13"/>
  <c r="L15"/>
  <c r="K15"/>
  <c r="H11"/>
  <c r="M15" l="1"/>
  <c r="M38"/>
  <c r="M13"/>
  <c r="M37"/>
  <c r="L134"/>
  <c r="K134"/>
  <c r="L11"/>
  <c r="K11"/>
  <c r="L133"/>
  <c r="K133"/>
  <c r="K314"/>
  <c r="L314" s="1"/>
  <c r="L10"/>
  <c r="K10"/>
  <c r="M134" l="1"/>
  <c r="M11"/>
  <c r="M133"/>
  <c r="M10"/>
  <c r="K132"/>
  <c r="K306"/>
  <c r="L306" s="1"/>
  <c r="K286"/>
  <c r="L286" s="1"/>
  <c r="K311"/>
  <c r="L311" s="1"/>
  <c r="K310"/>
  <c r="L310" s="1"/>
  <c r="K313"/>
  <c r="L313" s="1"/>
  <c r="K308"/>
  <c r="L308" s="1"/>
  <c r="M7"/>
  <c r="F296"/>
  <c r="K296" s="1"/>
  <c r="L296" s="1"/>
  <c r="K297"/>
  <c r="L297" s="1"/>
  <c r="K288"/>
  <c r="L288" s="1"/>
  <c r="K291"/>
  <c r="L291" s="1"/>
  <c r="K299"/>
  <c r="L299" s="1"/>
  <c r="F290"/>
  <c r="F289"/>
  <c r="K289" s="1"/>
  <c r="L289" s="1"/>
  <c r="F287"/>
  <c r="K287" s="1"/>
  <c r="L287" s="1"/>
  <c r="F267"/>
  <c r="K267" s="1"/>
  <c r="L267" s="1"/>
  <c r="F219"/>
  <c r="K219" s="1"/>
  <c r="L219" s="1"/>
  <c r="K298"/>
  <c r="L298" s="1"/>
  <c r="K302"/>
  <c r="L302" s="1"/>
  <c r="K303"/>
  <c r="L303" s="1"/>
  <c r="K295"/>
  <c r="L295" s="1"/>
  <c r="K305"/>
  <c r="L305" s="1"/>
  <c r="K301"/>
  <c r="L301" s="1"/>
  <c r="K294"/>
  <c r="L294" s="1"/>
  <c r="K283"/>
  <c r="L283" s="1"/>
  <c r="K285"/>
  <c r="L285" s="1"/>
  <c r="K282"/>
  <c r="L282" s="1"/>
  <c r="K284"/>
  <c r="L284" s="1"/>
  <c r="K213"/>
  <c r="L213" s="1"/>
  <c r="K266"/>
  <c r="L266" s="1"/>
  <c r="K280"/>
  <c r="L280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8"/>
  <c r="L268" s="1"/>
  <c r="K263"/>
  <c r="L263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7"/>
  <c r="L237" s="1"/>
  <c r="K235"/>
  <c r="L235" s="1"/>
  <c r="K234"/>
  <c r="L234" s="1"/>
  <c r="K233"/>
  <c r="L233" s="1"/>
  <c r="K231"/>
  <c r="L231" s="1"/>
  <c r="K230"/>
  <c r="L230" s="1"/>
  <c r="K229"/>
  <c r="L229" s="1"/>
  <c r="K228"/>
  <c r="K227"/>
  <c r="L227" s="1"/>
  <c r="K226"/>
  <c r="L226" s="1"/>
  <c r="K224"/>
  <c r="L224" s="1"/>
  <c r="K223"/>
  <c r="L223" s="1"/>
  <c r="K222"/>
  <c r="L222" s="1"/>
  <c r="K221"/>
  <c r="L221" s="1"/>
  <c r="K220"/>
  <c r="L220" s="1"/>
  <c r="H218"/>
  <c r="K218" s="1"/>
  <c r="L218" s="1"/>
  <c r="K215"/>
  <c r="L215" s="1"/>
  <c r="K214"/>
  <c r="L214" s="1"/>
  <c r="K212"/>
  <c r="L212" s="1"/>
  <c r="K211"/>
  <c r="L211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F183"/>
  <c r="K183" s="1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D7" i="6"/>
  <c r="K6" i="4"/>
  <c r="K6" i="3"/>
  <c r="L6" i="2"/>
  <c r="M132" i="7" l="1"/>
</calcChain>
</file>

<file path=xl/sharedStrings.xml><?xml version="1.0" encoding="utf-8"?>
<sst xmlns="http://schemas.openxmlformats.org/spreadsheetml/2006/main" count="2690" uniqueCount="1084">
  <si>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</si>
  <si>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</si>
  <si>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</si>
  <si>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</si>
  <si>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</si>
  <si>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</si>
  <si>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</si>
  <si>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</si>
  <si>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</si>
  <si>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</si>
  <si>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</si>
  <si>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</si>
  <si>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</si>
  <si>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</si>
  <si>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</si>
  <si>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</si>
  <si>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</si>
  <si>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</si>
  <si>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</si>
  <si>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</si>
  <si>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</si>
  <si>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</si>
  <si>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</si>
  <si>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</si>
  <si>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</si>
  <si>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</si>
  <si>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</si>
  <si>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</si>
  <si>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</si>
  <si>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</si>
  <si>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</si>
  <si>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</si>
  <si>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</si>
  <si>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</si>
  <si>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</si>
  <si>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</si>
  <si>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</si>
  <si>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</si>
  <si>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</si>
  <si>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</si>
  <si>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</si>
  <si>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</si>
  <si>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</si>
  <si>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</si>
  <si>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</si>
  <si>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</si>
  <si>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</si>
  <si>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</si>
  <si>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</si>
  <si>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</si>
  <si>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</si>
  <si>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</si>
  <si>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</si>
  <si>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</si>
  <si>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</si>
  <si>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</si>
  <si>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</si>
  <si>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</si>
  <si>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</si>
  <si>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</si>
  <si>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</si>
  <si>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</si>
  <si>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</si>
  <si>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</si>
  <si>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</si>
  <si>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</si>
  <si>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</si>
  <si>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</si>
  <si>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</si>
  <si>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</si>
  <si>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</si>
  <si>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</si>
  <si>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</si>
  <si>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</si>
  <si>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</si>
  <si>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</si>
  <si>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</si>
  <si>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</si>
  <si>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</si>
  <si>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</si>
  <si>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</si>
  <si>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</si>
  <si>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</si>
  <si>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</si>
  <si>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</si>
  <si>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</si>
  <si>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</si>
  <si>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</si>
  <si>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</si>
  <si>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</si>
  <si>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</si>
  <si>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</si>
  <si>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</si>
  <si>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</si>
  <si>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</si>
  <si>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</si>
  <si>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</si>
  <si>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</si>
  <si>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</si>
  <si>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</si>
  <si>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</si>
  <si>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</si>
  <si>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</si>
  <si>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</si>
  <si>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</si>
  <si>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</si>
  <si>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</si>
  <si>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</si>
  <si>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</si>
  <si>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</si>
  <si>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</si>
  <si>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</si>
  <si>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</si>
  <si>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</si>
  <si>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</si>
  <si>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</si>
  <si>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</si>
  <si>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</si>
  <si>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</si>
  <si>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</si>
  <si>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</si>
  <si>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</si>
  <si>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</si>
  <si>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</si>
  <si>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</si>
  <si>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</si>
  <si>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</si>
  <si>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</si>
  <si>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</si>
  <si>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</si>
  <si>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</si>
  <si>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</si>
  <si>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</si>
  <si>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</si>
  <si>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</si>
  <si>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</si>
  <si>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</si>
  <si>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</si>
  <si>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</si>
  <si>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</si>
  <si>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</si>
  <si>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</si>
  <si>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</si>
  <si>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</si>
  <si>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</si>
  <si>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</si>
  <si>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</si>
  <si>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</si>
  <si>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</si>
  <si>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</si>
  <si>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</si>
  <si>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</si>
  <si>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</si>
  <si>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</si>
  <si>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</si>
  <si>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</si>
  <si>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</si>
  <si>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</si>
  <si>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</si>
  <si>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</si>
  <si>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</si>
  <si>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</si>
  <si>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</si>
  <si>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</si>
  <si>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</si>
  <si>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</si>
  <si>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</si>
  <si>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</si>
  <si>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</si>
  <si>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</si>
  <si>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</si>
  <si>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</si>
  <si>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</si>
  <si>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</si>
  <si>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</si>
  <si>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</si>
  <si>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</si>
  <si>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</si>
  <si>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</si>
  <si>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</si>
  <si>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</si>
  <si>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</si>
  <si>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</si>
  <si>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</si>
  <si>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</si>
  <si>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</si>
  <si>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</si>
  <si>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</si>
  <si>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</si>
  <si>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</si>
  <si>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</si>
  <si>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</si>
  <si>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</si>
  <si>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</si>
  <si>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</si>
  <si>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</si>
  <si>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</si>
  <si>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</si>
  <si>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</si>
  <si>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</si>
  <si>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</si>
  <si>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</si>
  <si>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</si>
  <si>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</si>
  <si>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</si>
  <si>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</si>
  <si>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</si>
  <si>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</si>
  <si>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</si>
  <si>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</si>
  <si>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</si>
  <si>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</si>
  <si>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</si>
  <si>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</si>
  <si>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</si>
  <si>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</si>
  <si>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</si>
  <si>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</si>
  <si>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</si>
  <si>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</si>
  <si>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</si>
  <si>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</si>
  <si>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</si>
  <si>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</si>
  <si>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</si>
  <si>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</si>
  <si>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</si>
  <si>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</si>
  <si>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</si>
  <si>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</si>
  <si>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</si>
  <si>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</si>
  <si>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</si>
  <si>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</si>
  <si>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</si>
  <si>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</si>
  <si>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</si>
  <si>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</si>
  <si>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</si>
  <si>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</si>
  <si>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</si>
  <si>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</si>
  <si>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</si>
  <si>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</si>
  <si>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</si>
  <si>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</si>
  <si>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</si>
  <si>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</si>
  <si>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</si>
  <si>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</si>
  <si>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</si>
  <si>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</si>
  <si>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</si>
  <si>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</si>
  <si>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</si>
  <si>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</si>
  <si>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</si>
  <si>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</si>
  <si>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</si>
  <si>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</si>
  <si>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</si>
  <si>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</si>
  <si>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</si>
  <si>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</si>
  <si>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</si>
  <si>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</si>
  <si>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</si>
  <si>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</si>
  <si>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</si>
  <si>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</si>
  <si>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</si>
  <si>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</si>
  <si>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</si>
  <si>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</si>
  <si>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</si>
  <si>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</si>
  <si>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</si>
  <si>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</si>
  <si>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</si>
  <si>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</si>
  <si>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</si>
  <si>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</si>
  <si>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</si>
  <si>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</si>
  <si>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</si>
  <si>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</si>
  <si>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</si>
  <si>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</si>
  <si>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</si>
  <si>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</si>
  <si>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</si>
  <si>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</si>
  <si>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</si>
  <si>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</si>
  <si>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</si>
  <si>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</si>
  <si>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</si>
  <si>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</si>
  <si>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</si>
  <si>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</si>
  <si>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</si>
  <si>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</si>
  <si>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</si>
  <si>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</si>
  <si>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</si>
  <si>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</si>
  <si>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</si>
  <si>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</si>
  <si>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</si>
  <si>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</si>
  <si>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</si>
  <si>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</si>
  <si>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</si>
  <si>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</si>
  <si>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</si>
  <si>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</si>
  <si>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</si>
  <si>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</si>
  <si>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</si>
  <si>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</si>
  <si>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</si>
  <si>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</si>
  <si>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</si>
  <si>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</si>
  <si>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</si>
  <si>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</si>
  <si>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</si>
  <si>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</si>
  <si>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</si>
  <si>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</si>
  <si>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</si>
  <si>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</si>
  <si>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</si>
  <si>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</si>
  <si>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</si>
  <si>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</si>
  <si>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</si>
  <si>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</si>
  <si>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</si>
  <si>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</si>
  <si>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</si>
  <si>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</si>
  <si>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</si>
  <si>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</si>
  <si>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</si>
  <si>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</si>
  <si>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</si>
  <si>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</si>
  <si>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</si>
  <si>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</si>
  <si>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</si>
  <si>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</si>
  <si>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</si>
  <si>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</si>
  <si>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</si>
  <si>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</si>
  <si>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</si>
  <si>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</si>
  <si>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</si>
  <si>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</si>
  <si>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</si>
  <si>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</si>
  <si>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</si>
  <si>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</si>
  <si>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</si>
  <si>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</si>
  <si>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</si>
  <si>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</si>
  <si>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</si>
  <si>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</si>
  <si>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</si>
  <si>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</si>
  <si>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</si>
  <si>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</si>
  <si>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</si>
  <si>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</si>
  <si>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</si>
  <si>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</si>
  <si>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</si>
  <si>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</si>
  <si>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</si>
  <si>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</si>
  <si>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</si>
  <si>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</si>
  <si>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</si>
  <si>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</si>
  <si>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</si>
  <si>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</si>
  <si>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</si>
  <si>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</si>
  <si>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</si>
  <si>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</si>
  <si>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</si>
  <si>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</si>
  <si>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</si>
  <si>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</si>
  <si>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</si>
  <si>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</si>
  <si>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</si>
  <si>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</si>
  <si>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</si>
  <si>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</si>
  <si>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</si>
  <si>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</si>
  <si>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</si>
  <si>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</si>
  <si>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</si>
  <si>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</si>
  <si>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</si>
  <si>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</si>
  <si>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</si>
  <si>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</si>
  <si>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</si>
  <si>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</si>
  <si>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</si>
  <si>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</si>
  <si>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</si>
  <si>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</si>
  <si>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</si>
  <si>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</si>
  <si>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</si>
  <si>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</si>
  <si>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</si>
  <si>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</si>
  <si>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</si>
  <si>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</si>
  <si>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</si>
  <si>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</si>
  <si>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</si>
  <si>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</si>
  <si>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</si>
  <si>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</si>
  <si>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</si>
  <si>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</si>
  <si>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</si>
  <si>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</si>
  <si>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</si>
  <si>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</si>
  <si>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</si>
  <si>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</si>
  <si>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</si>
  <si>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</si>
  <si>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</si>
  <si>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</si>
  <si>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</si>
  <si>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</si>
  <si>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</si>
  <si>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</si>
  <si>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</si>
  <si>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</si>
  <si>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</si>
  <si>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</si>
  <si>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</si>
  <si>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</si>
  <si>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</si>
  <si>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</si>
  <si>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</si>
  <si>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</si>
  <si>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</si>
  <si>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</si>
  <si>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</si>
  <si>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</si>
  <si>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</si>
  <si>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</si>
  <si>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</si>
  <si>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</si>
  <si>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</si>
  <si>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</si>
  <si>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</si>
  <si>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</si>
  <si>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</si>
  <si>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</si>
  <si>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</si>
  <si>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</si>
  <si>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</si>
  <si>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</si>
  <si>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</si>
  <si>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</si>
  <si>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</si>
  <si>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</si>
  <si>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</si>
  <si>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</si>
  <si>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</si>
  <si>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</si>
  <si>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</si>
  <si>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</si>
  <si>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</si>
  <si>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</si>
  <si>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</si>
  <si>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</si>
  <si>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</si>
  <si>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</si>
  <si>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</si>
  <si>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</si>
  <si>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</si>
  <si>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</si>
  <si>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</si>
  <si>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</si>
  <si>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</si>
  <si>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</si>
  <si>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</si>
  <si>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</si>
  <si>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</si>
  <si>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</si>
  <si>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</si>
  <si>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</si>
  <si>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</si>
  <si>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</si>
  <si>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</si>
  <si>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</si>
  <si>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</si>
  <si>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</si>
  <si>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</si>
  <si>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</si>
  <si>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</si>
  <si>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</si>
  <si>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</si>
  <si>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</si>
  <si>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</si>
  <si>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</si>
  <si>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</si>
  <si>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</si>
  <si>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</si>
  <si>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</si>
  <si>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</si>
  <si>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</si>
  <si>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</si>
  <si>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</si>
  <si>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</si>
  <si>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</si>
  <si>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</si>
  <si>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</si>
  <si>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</si>
  <si>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</si>
  <si>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</si>
  <si>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</si>
  <si>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</si>
  <si>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</si>
  <si>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</si>
  <si>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</si>
  <si>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</si>
  <si>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</si>
  <si>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</si>
  <si>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</si>
  <si>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</si>
  <si>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</si>
  <si>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</si>
  <si>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</si>
  <si>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</si>
  <si>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</si>
  <si>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</si>
  <si>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</si>
  <si>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</si>
  <si>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</si>
  <si>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</si>
  <si>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</si>
  <si>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</si>
  <si>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</si>
  <si>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</si>
  <si>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</si>
  <si>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</si>
  <si>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</si>
  <si>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</si>
  <si>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</si>
  <si>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</si>
  <si>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</si>
  <si>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</si>
  <si>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</si>
  <si>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</si>
  <si>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</si>
  <si>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</si>
  <si>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</si>
  <si>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</si>
  <si>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</si>
  <si>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</si>
  <si>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</si>
  <si>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</si>
  <si>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</si>
  <si>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</si>
  <si>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</si>
  <si>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</si>
  <si>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</si>
  <si>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</si>
  <si>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</si>
  <si>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</si>
  <si>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</si>
  <si>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</si>
  <si>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</si>
  <si>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</si>
  <si>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</si>
  <si>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</si>
  <si>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</si>
  <si>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</si>
  <si>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</si>
  <si>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</si>
  <si>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</si>
  <si>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</si>
  <si>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</si>
  <si>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</si>
  <si>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</si>
  <si>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</si>
  <si>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</si>
  <si>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</si>
  <si>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</si>
  <si>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</si>
  <si>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</si>
  <si>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</si>
  <si>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</si>
  <si>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</si>
  <si>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</si>
  <si>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</si>
  <si>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</si>
  <si>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</si>
  <si>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</si>
  <si>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</si>
  <si>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</si>
  <si>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</si>
  <si>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</si>
  <si>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</si>
  <si>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</si>
  <si>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</si>
  <si>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</si>
  <si>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</si>
  <si>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</si>
  <si>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</si>
  <si>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</si>
  <si>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</si>
  <si>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</si>
  <si>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</si>
  <si>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</si>
  <si>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</si>
  <si>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</si>
  <si>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</si>
  <si>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</si>
  <si>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</si>
  <si>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</si>
  <si>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</si>
  <si>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</si>
  <si>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</si>
  <si>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</si>
  <si>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</si>
  <si>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</si>
  <si>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</si>
  <si>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</si>
  <si>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</si>
  <si>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</si>
  <si>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</si>
  <si>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</si>
  <si>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</si>
  <si>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</si>
  <si>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</si>
  <si>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</si>
  <si>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</si>
  <si>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</si>
  <si>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</si>
  <si>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</si>
  <si>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</si>
  <si>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</si>
  <si>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</si>
  <si>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</si>
  <si>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</si>
  <si>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</si>
  <si>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</si>
  <si>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</si>
  <si>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</si>
  <si>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</si>
  <si>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</si>
  <si>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</si>
  <si>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</si>
  <si>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</si>
  <si>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</si>
  <si>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</si>
  <si>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</si>
  <si>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</si>
  <si>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</si>
  <si>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</si>
  <si>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</si>
  <si>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</si>
  <si>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</si>
  <si>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</si>
  <si>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</si>
  <si>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</si>
  <si>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</si>
  <si>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</si>
  <si>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</si>
  <si>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</si>
  <si>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</si>
  <si>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</si>
  <si>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</si>
  <si>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</si>
  <si>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</si>
  <si>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</si>
  <si>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</si>
  <si>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</si>
  <si>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</si>
  <si>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</si>
  <si>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</si>
  <si>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</si>
  <si>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</si>
  <si>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</si>
  <si>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</si>
  <si>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</si>
  <si>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</si>
  <si>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</si>
  <si>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</si>
  <si>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</si>
  <si>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</si>
  <si>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</si>
  <si>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</si>
  <si>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</si>
  <si>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</si>
  <si>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</si>
  <si>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</si>
  <si>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</si>
  <si>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</si>
  <si>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</si>
  <si>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</si>
  <si>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</si>
  <si>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</si>
  <si>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</si>
  <si>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</si>
  <si>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</si>
  <si>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</si>
  <si>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</si>
  <si>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</si>
  <si>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</si>
  <si>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</si>
  <si>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</si>
  <si>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</si>
  <si>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</si>
  <si>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</si>
  <si>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</si>
  <si>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</si>
  <si>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</si>
  <si>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</si>
  <si>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</si>
  <si>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</si>
  <si>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</si>
  <si>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</si>
  <si>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</si>
  <si>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</si>
  <si>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</si>
  <si>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</si>
  <si>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</si>
  <si>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</si>
  <si>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</si>
  <si>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</si>
  <si>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</si>
  <si>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</si>
  <si>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</si>
  <si>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</si>
  <si>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</si>
  <si>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</si>
  <si>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</si>
  <si>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</si>
  <si>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</si>
  <si>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</si>
  <si>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</si>
  <si>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</si>
  <si>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</si>
  <si>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</si>
  <si>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</si>
  <si>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</si>
  <si>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</si>
  <si>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</si>
  <si>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</si>
  <si>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</si>
  <si>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</si>
  <si>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</si>
  <si>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</si>
  <si>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</si>
  <si>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</si>
  <si>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</si>
  <si>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</si>
  <si>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</si>
  <si>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</si>
  <si>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</si>
  <si>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</si>
  <si>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</si>
  <si>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</si>
  <si>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</si>
  <si>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</si>
  <si>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</si>
  <si>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</si>
  <si>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</si>
  <si>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</si>
  <si>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</si>
  <si>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</si>
  <si>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</si>
  <si>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</si>
  <si>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</si>
  <si>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</si>
  <si>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</si>
  <si>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</si>
  <si>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</si>
  <si>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</si>
  <si>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</si>
  <si>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</si>
  <si>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</si>
  <si>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</si>
  <si>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</si>
  <si>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</si>
  <si>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</si>
  <si>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</si>
  <si>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</si>
  <si>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</si>
  <si>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</si>
  <si>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</si>
  <si>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</si>
  <si>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</si>
  <si>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</si>
  <si>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</si>
  <si>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</si>
  <si>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</si>
  <si>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</si>
  <si>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</si>
  <si>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</si>
  <si>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</si>
  <si>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</si>
  <si>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</si>
  <si>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</si>
  <si>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</si>
  <si>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</si>
  <si>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</si>
  <si>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</si>
  <si>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</si>
  <si>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</si>
  <si>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</si>
  <si>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</si>
  <si>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</si>
  <si>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</si>
  <si>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</si>
  <si>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</si>
  <si>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</si>
  <si>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</si>
  <si>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</si>
  <si>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</si>
  <si>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</si>
  <si>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</si>
  <si>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</si>
  <si>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</si>
  <si>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</si>
  <si>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</si>
  <si>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</si>
  <si>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</si>
  <si>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</si>
  <si>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</si>
  <si>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</si>
  <si>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</si>
  <si>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</si>
  <si>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</si>
  <si>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</si>
  <si>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</si>
  <si>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</si>
  <si>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</si>
  <si>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</si>
  <si>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</si>
  <si>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</si>
  <si>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</si>
  <si>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</si>
  <si>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</si>
  <si>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</si>
  <si>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</si>
  <si>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</si>
  <si>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</si>
  <si>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</si>
  <si>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</si>
  <si>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</si>
  <si>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</si>
  <si>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</si>
  <si>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</si>
  <si>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</si>
  <si>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</si>
  <si>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</si>
  <si>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</si>
  <si>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</si>
  <si>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</si>
  <si>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</si>
  <si>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</si>
  <si>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181-183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</si>
  <si>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</si>
  <si>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</si>
  <si>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</si>
  <si>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</si>
  <si>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</si>
  <si>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</si>
  <si>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</si>
  <si>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</si>
  <si>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</si>
  <si>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</si>
  <si>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</si>
  <si>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</si>
  <si>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</si>
  <si>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</si>
  <si>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</si>
  <si>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</si>
  <si>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</si>
  <si>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</si>
  <si>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</si>
  <si>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</si>
  <si>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</si>
  <si>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</si>
  <si>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</si>
  <si>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</si>
  <si>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</si>
  <si>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</si>
  <si>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567-571</t>
  </si>
  <si>
    <t>620-640</t>
  </si>
  <si>
    <t>TCS APRIL FUT</t>
  </si>
  <si>
    <t>3380-3390</t>
  </si>
  <si>
    <t>HEROMOTOCO APRIL FUT</t>
  </si>
  <si>
    <t>HCLTECH APR FUT</t>
  </si>
  <si>
    <t>HCLTECH APR 1090 CE</t>
  </si>
  <si>
    <t>Profit of Rs.1.0/-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</si>
  <si>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</si>
  <si>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</si>
  <si>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</si>
  <si>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</si>
  <si>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</si>
  <si>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</si>
  <si>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</si>
  <si>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</si>
  <si>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</si>
  <si>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</si>
  <si>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</si>
  <si>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</si>
  <si>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</si>
  <si>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</si>
  <si>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</si>
  <si>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</si>
  <si>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</si>
  <si>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</si>
  <si>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</si>
  <si>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</si>
  <si>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</si>
  <si>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</si>
  <si>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</si>
  <si>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</si>
  <si>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</si>
  <si>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</si>
  <si>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</si>
  <si>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</si>
  <si>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</si>
  <si>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</si>
  <si>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</si>
  <si>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</si>
  <si>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</si>
  <si>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</si>
  <si>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</si>
  <si>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</si>
  <si>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</si>
  <si>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</si>
  <si>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NIFTY 14200 PE 15-APR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</si>
  <si>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</si>
  <si>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</si>
  <si>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</si>
  <si>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</si>
  <si>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</si>
  <si>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</si>
  <si>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</si>
  <si>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</si>
  <si>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</si>
  <si>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2700-2750</t>
  </si>
  <si>
    <t>No profit no loss</t>
  </si>
  <si>
    <t>Loss of Rs.41.5/-</t>
  </si>
  <si>
    <t>4100-4150</t>
  </si>
  <si>
    <t>4500-4600</t>
  </si>
  <si>
    <t>35-40</t>
  </si>
  <si>
    <t>Profit of Rs.3.5/-</t>
  </si>
  <si>
    <t>NIFTY 14400 PE 15-APR</t>
  </si>
  <si>
    <t>Loss of Rs.27/-</t>
  </si>
  <si>
    <t>730-735</t>
  </si>
  <si>
    <t>MPILCORPL</t>
  </si>
  <si>
    <t>BALA AGGARWAL</t>
  </si>
  <si>
    <t>RCAN</t>
  </si>
  <si>
    <t>BEELINE BROKING LIMITED</t>
  </si>
  <si>
    <t>ESCORT</t>
  </si>
  <si>
    <t>Loss of Rs.75/-</t>
  </si>
  <si>
    <t>HDFCBANK 1460 CE APR</t>
  </si>
  <si>
    <t>45-50</t>
  </si>
  <si>
    <t>BAJAJ-AUTO 3700 CE APR</t>
  </si>
  <si>
    <t xml:space="preserve">BHARTIARTL 550 CE APR </t>
  </si>
  <si>
    <t>HDFCBANK 1480 CE APR</t>
  </si>
  <si>
    <t>30-35</t>
  </si>
  <si>
    <t>LUPIN 1110 CE APR</t>
  </si>
  <si>
    <t>Profit of Rs.11/-</t>
  </si>
  <si>
    <t>560-565</t>
  </si>
  <si>
    <t>Profit of Rs.12.5/-</t>
  </si>
  <si>
    <t>Profit of Rs.63.5/-</t>
  </si>
  <si>
    <t>4090-4110</t>
  </si>
  <si>
    <t>4300-4400</t>
  </si>
  <si>
    <t xml:space="preserve">GRANULES APR FUT </t>
  </si>
  <si>
    <t>ABVL</t>
  </si>
  <si>
    <t>GSS</t>
  </si>
  <si>
    <t>KKSEC FINANCE SERVICES PRIVATE LTD</t>
  </si>
  <si>
    <t>OZONEWORLD</t>
  </si>
  <si>
    <t>REMLIFE</t>
  </si>
  <si>
    <t>SCTL</t>
  </si>
  <si>
    <t>THINKINK</t>
  </si>
  <si>
    <t>GSS Infotech Limited</t>
  </si>
  <si>
    <t>Loss of Rs.2.25/-</t>
  </si>
  <si>
    <t>Loss of Rs.72.5/-</t>
  </si>
  <si>
    <t>HCLTECH 1040 CE APR</t>
  </si>
  <si>
    <t>22-25</t>
  </si>
  <si>
    <t>NIFTY 14200 PE 22-APR</t>
  </si>
  <si>
    <t xml:space="preserve"> NIFTY 14200 PE 22-APR</t>
  </si>
  <si>
    <t>88-92</t>
  </si>
  <si>
    <t>590-600</t>
  </si>
  <si>
    <t>Profit of Rs.6/-</t>
  </si>
  <si>
    <t>ALKEM APR FUT</t>
  </si>
  <si>
    <t>2760-2770</t>
  </si>
  <si>
    <t>2880-2900</t>
  </si>
  <si>
    <t xml:space="preserve">ESCORTS </t>
  </si>
  <si>
    <t>1205-1213</t>
  </si>
  <si>
    <t>1270-1280</t>
  </si>
  <si>
    <t>AUROPHARMA APR FUT</t>
  </si>
  <si>
    <t>2585-2595</t>
  </si>
  <si>
    <t>533-535</t>
  </si>
  <si>
    <t xml:space="preserve">HCLTECH APR FUT </t>
  </si>
  <si>
    <t>991-993</t>
  </si>
  <si>
    <t>1760-1770</t>
  </si>
  <si>
    <t>1900-1950</t>
  </si>
  <si>
    <t>Profit of Rs.19.5/-</t>
  </si>
  <si>
    <t>Profit of Rs.2/-</t>
  </si>
  <si>
    <t>SUDHAKAR TIRUNAGARI</t>
  </si>
  <si>
    <t>GKP</t>
  </si>
  <si>
    <t>NILESH JALINDAR KADAM</t>
  </si>
  <si>
    <t>JAYKAY</t>
  </si>
  <si>
    <t>SCHOOL OF DESIGN AND ENTREPRENEURSHIP LLP</t>
  </si>
  <si>
    <t>JETMALL</t>
  </si>
  <si>
    <t>KUNAL NARAYAN TOSHNIWAL .</t>
  </si>
  <si>
    <t>SHAREACCOUNT NA</t>
  </si>
  <si>
    <t>SUMEETKUMAR S JAIN</t>
  </si>
  <si>
    <t>MAYUKH</t>
  </si>
  <si>
    <t>DEVDUTTA BHASKAR GANGAWANWALE</t>
  </si>
  <si>
    <t>SHIV PARVATI LEASING PRIVATE LIMITED</t>
  </si>
  <si>
    <t>SONIA BASSI</t>
  </si>
  <si>
    <t>VAIBHAV JAIN</t>
  </si>
  <si>
    <t>MRP</t>
  </si>
  <si>
    <t>JAY PRAKASH JAIN</t>
  </si>
  <si>
    <t>DARSHANGI MANISH PATEL</t>
  </si>
  <si>
    <t>SYNEMATIC MEDIA AND CONSULTING PRIVATE LIMITED</t>
  </si>
  <si>
    <t>SWETA TIRTHESH SHETH</t>
  </si>
  <si>
    <t>RAGHUVEER NAGAR</t>
  </si>
  <si>
    <t>RIBATEX</t>
  </si>
  <si>
    <t>SITA RAM</t>
  </si>
  <si>
    <t>KRISHNA CORPORATION</t>
  </si>
  <si>
    <t>TERRASCOPE</t>
  </si>
  <si>
    <t>SUNIL .</t>
  </si>
  <si>
    <t>SONU ARGAL</t>
  </si>
  <si>
    <t>CANARA BANK SECURITIES LTD</t>
  </si>
  <si>
    <t>WAA</t>
  </si>
  <si>
    <t>KUBEIR KHERA</t>
  </si>
  <si>
    <t>VIKRAMKUMAR KARANRAJ SAKARIA HUF DAKSH CORPORATION</t>
  </si>
  <si>
    <t>JAKHARIA</t>
  </si>
  <si>
    <t>JAKHARIA FABRIC LIMITED</t>
  </si>
  <si>
    <t>ARYAMAN CAPITAL MARKETS LIMITED</t>
  </si>
  <si>
    <t>LAGNAM</t>
  </si>
  <si>
    <t>Lagnam Spintex Limited</t>
  </si>
  <si>
    <t>PROFESSIONAL ARBITRAGE CONCEPTS PVT LTD</t>
  </si>
  <si>
    <t>ONEPOINT</t>
  </si>
  <si>
    <t>One Point One Sol Ltd</t>
  </si>
  <si>
    <t>CNM FINVEST PRIVATE LIMITED .</t>
  </si>
  <si>
    <t>PENTAGOLD</t>
  </si>
  <si>
    <t>Penta Gold Limited</t>
  </si>
  <si>
    <t>PROFIN COMMODITIES PRIVATE LIMITED</t>
  </si>
  <si>
    <t>SHRENIK</t>
  </si>
  <si>
    <t>Shrenik Limited</t>
  </si>
  <si>
    <t>DEVDIP BUILDERS PRIVATE LIMITED</t>
  </si>
  <si>
    <t>Solara Active Pha Sci Ltd</t>
  </si>
  <si>
    <t>THE SCOTTISH ORIENTAL SMALLER COMPANIES TRUST PLC</t>
  </si>
  <si>
    <t>TIA ENTERPRISES PRIVATE LIMITED</t>
  </si>
  <si>
    <t>KDDL-RE</t>
  </si>
  <si>
    <t>KDDL RE</t>
  </si>
  <si>
    <t>SAIF INDIA V FII HOLDINGS LIMITED</t>
  </si>
  <si>
    <t>KETAN V THAKKAR HUF</t>
  </si>
  <si>
    <t>VALLABHDAS C THAKKAR HUF</t>
  </si>
  <si>
    <t>A S CONFIN PVT.LTD.</t>
  </si>
  <si>
    <t>BNP PARIBAS ARBITRAGE</t>
  </si>
  <si>
    <t>VIKASECO</t>
  </si>
  <si>
    <t>Vikas EcoTech Limited</t>
  </si>
  <si>
    <t>Loss of Rs.23.5/-</t>
  </si>
  <si>
    <t>Profit of Rs.13/-</t>
  </si>
  <si>
    <t>Loss of Rs.9.5/-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</si>
</sst>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86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164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6" fontId="0" fillId="2" borderId="35" xfId="0" applyNumberForma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164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5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164" fontId="8" fillId="49" borderId="35" xfId="160" applyFont="1" applyFill="1" applyBorder="1" applyAlignment="1">
      <alignment horizontal="left" vertical="center"/>
    </xf>
    <xf numFmtId="164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44306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44306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63" t="s">
        <v>16</v>
      </c>
      <c r="B9" s="565" t="s">
        <v>17</v>
      </c>
      <c r="C9" s="565" t="s">
        <v>18</v>
      </c>
      <c r="D9" s="565" t="s">
        <v>832</v>
      </c>
      <c r="E9" s="260" t="s">
        <v>19</v>
      </c>
      <c r="F9" s="260" t="s">
        <v>20</v>
      </c>
      <c r="G9" s="560" t="s">
        <v>21</v>
      </c>
      <c r="H9" s="561"/>
      <c r="I9" s="562"/>
      <c r="J9" s="560" t="s">
        <v>22</v>
      </c>
      <c r="K9" s="561"/>
      <c r="L9" s="562"/>
      <c r="M9" s="260"/>
      <c r="N9" s="267"/>
      <c r="O9" s="267"/>
      <c r="P9" s="267"/>
    </row>
    <row r="10" spans="1:16" ht="59.25" customHeight="1">
      <c r="A10" s="564"/>
      <c r="B10" s="566" t="s">
        <v>17</v>
      </c>
      <c r="C10" s="566"/>
      <c r="D10" s="566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31239.7</v>
      </c>
      <c r="F11" s="284">
        <v>31009.599999999995</v>
      </c>
      <c r="G11" s="296">
        <v>30681.69999999999</v>
      </c>
      <c r="H11" s="296">
        <v>30123.699999999993</v>
      </c>
      <c r="I11" s="296">
        <v>29795.799999999988</v>
      </c>
      <c r="J11" s="296">
        <v>31567.599999999991</v>
      </c>
      <c r="K11" s="296">
        <v>31895.499999999993</v>
      </c>
      <c r="L11" s="296">
        <v>32453.499999999993</v>
      </c>
      <c r="M11" s="283">
        <v>31337.5</v>
      </c>
      <c r="N11" s="283">
        <v>30451.599999999999</v>
      </c>
      <c r="O11" s="463">
        <v>1756475</v>
      </c>
      <c r="P11" s="464">
        <v>-0.11160144148700765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14374.15</v>
      </c>
      <c r="F12" s="297">
        <v>14332</v>
      </c>
      <c r="G12" s="298">
        <v>14255.15</v>
      </c>
      <c r="H12" s="298">
        <v>14136.15</v>
      </c>
      <c r="I12" s="298">
        <v>14059.3</v>
      </c>
      <c r="J12" s="298">
        <v>14451</v>
      </c>
      <c r="K12" s="298">
        <v>14527.849999999999</v>
      </c>
      <c r="L12" s="298">
        <v>14646.85</v>
      </c>
      <c r="M12" s="285">
        <v>14408.85</v>
      </c>
      <c r="N12" s="285">
        <v>14213</v>
      </c>
      <c r="O12" s="300">
        <v>12292725</v>
      </c>
      <c r="P12" s="301">
        <v>-5.0756658770929011E-2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15027.45</v>
      </c>
      <c r="F13" s="425">
        <v>14932.833333333334</v>
      </c>
      <c r="G13" s="426">
        <v>14810.716666666667</v>
      </c>
      <c r="H13" s="426">
        <v>14593.983333333334</v>
      </c>
      <c r="I13" s="426">
        <v>14471.866666666667</v>
      </c>
      <c r="J13" s="426">
        <v>15149.566666666668</v>
      </c>
      <c r="K13" s="426">
        <v>15271.683333333332</v>
      </c>
      <c r="L13" s="426">
        <v>15488.416666666668</v>
      </c>
      <c r="M13" s="427">
        <v>15054.95</v>
      </c>
      <c r="N13" s="427">
        <v>14716.1</v>
      </c>
      <c r="O13" s="428">
        <v>18600</v>
      </c>
      <c r="P13" s="429">
        <v>0.1802030456852792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1402.4</v>
      </c>
      <c r="F14" s="297">
        <v>1393.6666666666667</v>
      </c>
      <c r="G14" s="298">
        <v>1373.5833333333335</v>
      </c>
      <c r="H14" s="298">
        <v>1344.7666666666667</v>
      </c>
      <c r="I14" s="298">
        <v>1324.6833333333334</v>
      </c>
      <c r="J14" s="298">
        <v>1422.4833333333336</v>
      </c>
      <c r="K14" s="298">
        <v>1442.5666666666671</v>
      </c>
      <c r="L14" s="298">
        <v>1471.3833333333337</v>
      </c>
      <c r="M14" s="285">
        <v>1413.75</v>
      </c>
      <c r="N14" s="285">
        <v>1364.85</v>
      </c>
      <c r="O14" s="300">
        <v>468775</v>
      </c>
      <c r="P14" s="301">
        <v>-5.9676044330775786E-2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1883.1</v>
      </c>
      <c r="F15" s="297">
        <v>1868.3499999999997</v>
      </c>
      <c r="G15" s="298">
        <v>1847.8999999999994</v>
      </c>
      <c r="H15" s="298">
        <v>1812.6999999999998</v>
      </c>
      <c r="I15" s="298">
        <v>1792.2499999999995</v>
      </c>
      <c r="J15" s="298">
        <v>1903.5499999999993</v>
      </c>
      <c r="K15" s="298">
        <v>1923.9999999999995</v>
      </c>
      <c r="L15" s="298">
        <v>1959.1999999999991</v>
      </c>
      <c r="M15" s="285">
        <v>1888.8</v>
      </c>
      <c r="N15" s="285">
        <v>1833.15</v>
      </c>
      <c r="O15" s="300">
        <v>3265500</v>
      </c>
      <c r="P15" s="301">
        <v>1.7765310892940627E-2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1139.3</v>
      </c>
      <c r="F16" s="297">
        <v>1129.05</v>
      </c>
      <c r="G16" s="298">
        <v>1102.0999999999999</v>
      </c>
      <c r="H16" s="298">
        <v>1064.8999999999999</v>
      </c>
      <c r="I16" s="298">
        <v>1037.9499999999998</v>
      </c>
      <c r="J16" s="298">
        <v>1166.25</v>
      </c>
      <c r="K16" s="298">
        <v>1193.2000000000003</v>
      </c>
      <c r="L16" s="298">
        <v>1230.4000000000001</v>
      </c>
      <c r="M16" s="285">
        <v>1156</v>
      </c>
      <c r="N16" s="285">
        <v>1091.8499999999999</v>
      </c>
      <c r="O16" s="300">
        <v>18126000</v>
      </c>
      <c r="P16" s="301">
        <v>1.9804208394283786E-2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723.4</v>
      </c>
      <c r="F17" s="297">
        <v>721.98333333333323</v>
      </c>
      <c r="G17" s="298">
        <v>710.51666666666642</v>
      </c>
      <c r="H17" s="298">
        <v>697.63333333333321</v>
      </c>
      <c r="I17" s="298">
        <v>686.1666666666664</v>
      </c>
      <c r="J17" s="298">
        <v>734.86666666666645</v>
      </c>
      <c r="K17" s="298">
        <v>746.33333333333337</v>
      </c>
      <c r="L17" s="298">
        <v>759.21666666666647</v>
      </c>
      <c r="M17" s="285">
        <v>733.45</v>
      </c>
      <c r="N17" s="285">
        <v>709.1</v>
      </c>
      <c r="O17" s="300">
        <v>72252500</v>
      </c>
      <c r="P17" s="301">
        <v>1.1160870477923168E-2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2758.45</v>
      </c>
      <c r="F18" s="297">
        <v>2761.6999999999994</v>
      </c>
      <c r="G18" s="298">
        <v>2728.0499999999988</v>
      </c>
      <c r="H18" s="298">
        <v>2697.6499999999996</v>
      </c>
      <c r="I18" s="298">
        <v>2663.9999999999991</v>
      </c>
      <c r="J18" s="298">
        <v>2792.0999999999985</v>
      </c>
      <c r="K18" s="298">
        <v>2825.7499999999991</v>
      </c>
      <c r="L18" s="298">
        <v>2856.1499999999983</v>
      </c>
      <c r="M18" s="285">
        <v>2795.35</v>
      </c>
      <c r="N18" s="285">
        <v>2731.3</v>
      </c>
      <c r="O18" s="300">
        <v>322800</v>
      </c>
      <c r="P18" s="301">
        <v>1.9583070120025269E-2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803</v>
      </c>
      <c r="F19" s="297">
        <v>797.33333333333337</v>
      </c>
      <c r="G19" s="298">
        <v>787.66666666666674</v>
      </c>
      <c r="H19" s="298">
        <v>772.33333333333337</v>
      </c>
      <c r="I19" s="298">
        <v>762.66666666666674</v>
      </c>
      <c r="J19" s="298">
        <v>812.66666666666674</v>
      </c>
      <c r="K19" s="298">
        <v>822.33333333333348</v>
      </c>
      <c r="L19" s="298">
        <v>837.66666666666674</v>
      </c>
      <c r="M19" s="285">
        <v>807</v>
      </c>
      <c r="N19" s="285">
        <v>782</v>
      </c>
      <c r="O19" s="300">
        <v>4078000</v>
      </c>
      <c r="P19" s="301">
        <v>-8.0272439795670159E-3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301.3</v>
      </c>
      <c r="F20" s="297">
        <v>298.78333333333336</v>
      </c>
      <c r="G20" s="298">
        <v>295.16666666666674</v>
      </c>
      <c r="H20" s="298">
        <v>289.03333333333336</v>
      </c>
      <c r="I20" s="298">
        <v>285.41666666666674</v>
      </c>
      <c r="J20" s="298">
        <v>304.91666666666674</v>
      </c>
      <c r="K20" s="298">
        <v>308.53333333333342</v>
      </c>
      <c r="L20" s="298">
        <v>314.66666666666674</v>
      </c>
      <c r="M20" s="285">
        <v>302.39999999999998</v>
      </c>
      <c r="N20" s="285">
        <v>292.64999999999998</v>
      </c>
      <c r="O20" s="300">
        <v>16428000</v>
      </c>
      <c r="P20" s="301">
        <v>1.1825572801182557E-2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1000.2</v>
      </c>
      <c r="F21" s="297">
        <v>1006.2166666666667</v>
      </c>
      <c r="G21" s="298">
        <v>972.5333333333333</v>
      </c>
      <c r="H21" s="298">
        <v>944.86666666666656</v>
      </c>
      <c r="I21" s="298">
        <v>911.18333333333317</v>
      </c>
      <c r="J21" s="298">
        <v>1033.8833333333334</v>
      </c>
      <c r="K21" s="298">
        <v>1067.5666666666668</v>
      </c>
      <c r="L21" s="298">
        <v>1095.2333333333336</v>
      </c>
      <c r="M21" s="285">
        <v>1039.9000000000001</v>
      </c>
      <c r="N21" s="285">
        <v>978.55</v>
      </c>
      <c r="O21" s="300">
        <v>1121450</v>
      </c>
      <c r="P21" s="301">
        <v>4.9285362247412515E-3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3166.2</v>
      </c>
      <c r="F22" s="297">
        <v>3141.0499999999997</v>
      </c>
      <c r="G22" s="298">
        <v>3035.2499999999995</v>
      </c>
      <c r="H22" s="298">
        <v>2904.2999999999997</v>
      </c>
      <c r="I22" s="298">
        <v>2798.4999999999995</v>
      </c>
      <c r="J22" s="298">
        <v>3271.9999999999995</v>
      </c>
      <c r="K22" s="298">
        <v>3377.7999999999997</v>
      </c>
      <c r="L22" s="298">
        <v>3508.7499999999995</v>
      </c>
      <c r="M22" s="285">
        <v>3246.85</v>
      </c>
      <c r="N22" s="285">
        <v>3010.1</v>
      </c>
      <c r="O22" s="300">
        <v>2143500</v>
      </c>
      <c r="P22" s="301">
        <v>6.2980411604264819E-2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204.1</v>
      </c>
      <c r="F23" s="297">
        <v>203.35</v>
      </c>
      <c r="G23" s="298">
        <v>200.79999999999998</v>
      </c>
      <c r="H23" s="298">
        <v>197.5</v>
      </c>
      <c r="I23" s="298">
        <v>194.95</v>
      </c>
      <c r="J23" s="298">
        <v>206.64999999999998</v>
      </c>
      <c r="K23" s="298">
        <v>209.2</v>
      </c>
      <c r="L23" s="298">
        <v>212.49999999999997</v>
      </c>
      <c r="M23" s="285">
        <v>205.9</v>
      </c>
      <c r="N23" s="285">
        <v>200.05</v>
      </c>
      <c r="O23" s="300">
        <v>13015000</v>
      </c>
      <c r="P23" s="301">
        <v>1.8388106416275432E-2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109.9</v>
      </c>
      <c r="F24" s="297">
        <v>108.83333333333333</v>
      </c>
      <c r="G24" s="298">
        <v>107.21666666666665</v>
      </c>
      <c r="H24" s="298">
        <v>104.53333333333333</v>
      </c>
      <c r="I24" s="298">
        <v>102.91666666666666</v>
      </c>
      <c r="J24" s="298">
        <v>111.51666666666665</v>
      </c>
      <c r="K24" s="298">
        <v>113.13333333333333</v>
      </c>
      <c r="L24" s="298">
        <v>115.81666666666665</v>
      </c>
      <c r="M24" s="285">
        <v>110.45</v>
      </c>
      <c r="N24" s="285">
        <v>106.15</v>
      </c>
      <c r="O24" s="300">
        <v>37962000</v>
      </c>
      <c r="P24" s="301">
        <v>-7.4594120228170246E-2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2580.35</v>
      </c>
      <c r="F25" s="297">
        <v>2599</v>
      </c>
      <c r="G25" s="298">
        <v>2553</v>
      </c>
      <c r="H25" s="298">
        <v>2525.65</v>
      </c>
      <c r="I25" s="298">
        <v>2479.65</v>
      </c>
      <c r="J25" s="298">
        <v>2626.35</v>
      </c>
      <c r="K25" s="298">
        <v>2672.35</v>
      </c>
      <c r="L25" s="298">
        <v>2699.7</v>
      </c>
      <c r="M25" s="285">
        <v>2645</v>
      </c>
      <c r="N25" s="285">
        <v>2571.65</v>
      </c>
      <c r="O25" s="300">
        <v>4685700</v>
      </c>
      <c r="P25" s="301">
        <v>-2.6125452051377979E-2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1018</v>
      </c>
      <c r="F26" s="297">
        <v>1007.6999999999999</v>
      </c>
      <c r="G26" s="298">
        <v>982.39999999999986</v>
      </c>
      <c r="H26" s="298">
        <v>946.8</v>
      </c>
      <c r="I26" s="298">
        <v>921.49999999999989</v>
      </c>
      <c r="J26" s="298">
        <v>1043.2999999999997</v>
      </c>
      <c r="K26" s="298">
        <v>1068.5999999999999</v>
      </c>
      <c r="L26" s="298">
        <v>1104.1999999999998</v>
      </c>
      <c r="M26" s="285">
        <v>1033</v>
      </c>
      <c r="N26" s="285">
        <v>972.1</v>
      </c>
      <c r="O26" s="300">
        <v>3123500</v>
      </c>
      <c r="P26" s="301">
        <v>9.9630346769934874E-2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969.5</v>
      </c>
      <c r="F27" s="297">
        <v>960.5333333333333</v>
      </c>
      <c r="G27" s="298">
        <v>944.06666666666661</v>
      </c>
      <c r="H27" s="298">
        <v>918.63333333333333</v>
      </c>
      <c r="I27" s="298">
        <v>902.16666666666663</v>
      </c>
      <c r="J27" s="298">
        <v>985.96666666666658</v>
      </c>
      <c r="K27" s="298">
        <v>1002.4333333333333</v>
      </c>
      <c r="L27" s="298">
        <v>1027.8666666666666</v>
      </c>
      <c r="M27" s="285">
        <v>977</v>
      </c>
      <c r="N27" s="285">
        <v>935.1</v>
      </c>
      <c r="O27" s="300">
        <v>10390250</v>
      </c>
      <c r="P27" s="301">
        <v>2.6060722767828486E-2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648.6</v>
      </c>
      <c r="F28" s="297">
        <v>645.30000000000007</v>
      </c>
      <c r="G28" s="298">
        <v>634.45000000000016</v>
      </c>
      <c r="H28" s="298">
        <v>620.30000000000007</v>
      </c>
      <c r="I28" s="298">
        <v>609.45000000000016</v>
      </c>
      <c r="J28" s="298">
        <v>659.45000000000016</v>
      </c>
      <c r="K28" s="298">
        <v>670.30000000000007</v>
      </c>
      <c r="L28" s="298">
        <v>684.45000000000016</v>
      </c>
      <c r="M28" s="285">
        <v>656.15</v>
      </c>
      <c r="N28" s="285">
        <v>631.15</v>
      </c>
      <c r="O28" s="300">
        <v>39751200</v>
      </c>
      <c r="P28" s="301">
        <v>-1.6565728535803348E-2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3515.65</v>
      </c>
      <c r="F29" s="297">
        <v>3510.5499999999997</v>
      </c>
      <c r="G29" s="298">
        <v>3455.0999999999995</v>
      </c>
      <c r="H29" s="298">
        <v>3394.5499999999997</v>
      </c>
      <c r="I29" s="298">
        <v>3339.0999999999995</v>
      </c>
      <c r="J29" s="298">
        <v>3571.0999999999995</v>
      </c>
      <c r="K29" s="298">
        <v>3626.5499999999993</v>
      </c>
      <c r="L29" s="298">
        <v>3687.0999999999995</v>
      </c>
      <c r="M29" s="285">
        <v>3566</v>
      </c>
      <c r="N29" s="285">
        <v>3450</v>
      </c>
      <c r="O29" s="300">
        <v>2030000</v>
      </c>
      <c r="P29" s="301">
        <v>1.7288900025056377E-2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9505.85</v>
      </c>
      <c r="F30" s="297">
        <v>9525.1666666666661</v>
      </c>
      <c r="G30" s="298">
        <v>9385.6833333333325</v>
      </c>
      <c r="H30" s="298">
        <v>9265.5166666666664</v>
      </c>
      <c r="I30" s="298">
        <v>9126.0333333333328</v>
      </c>
      <c r="J30" s="298">
        <v>9645.3333333333321</v>
      </c>
      <c r="K30" s="298">
        <v>9784.8166666666657</v>
      </c>
      <c r="L30" s="298">
        <v>9904.9833333333318</v>
      </c>
      <c r="M30" s="285">
        <v>9664.65</v>
      </c>
      <c r="N30" s="285">
        <v>9405</v>
      </c>
      <c r="O30" s="300">
        <v>609250</v>
      </c>
      <c r="P30" s="301">
        <v>2.8806584362139919E-3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4495.05</v>
      </c>
      <c r="F31" s="297">
        <v>4467.25</v>
      </c>
      <c r="G31" s="298">
        <v>4402.75</v>
      </c>
      <c r="H31" s="298">
        <v>4310.45</v>
      </c>
      <c r="I31" s="298">
        <v>4245.95</v>
      </c>
      <c r="J31" s="298">
        <v>4559.55</v>
      </c>
      <c r="K31" s="298">
        <v>4624.05</v>
      </c>
      <c r="L31" s="298">
        <v>4716.3500000000004</v>
      </c>
      <c r="M31" s="285">
        <v>4531.75</v>
      </c>
      <c r="N31" s="285">
        <v>4374.95</v>
      </c>
      <c r="O31" s="300">
        <v>4833500</v>
      </c>
      <c r="P31" s="301">
        <v>0.12204747257849226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1683.65</v>
      </c>
      <c r="F32" s="297">
        <v>1672.0833333333333</v>
      </c>
      <c r="G32" s="298">
        <v>1657.2166666666665</v>
      </c>
      <c r="H32" s="298">
        <v>1630.7833333333333</v>
      </c>
      <c r="I32" s="298">
        <v>1615.9166666666665</v>
      </c>
      <c r="J32" s="298">
        <v>1698.5166666666664</v>
      </c>
      <c r="K32" s="298">
        <v>1713.3833333333332</v>
      </c>
      <c r="L32" s="298">
        <v>1739.8166666666664</v>
      </c>
      <c r="M32" s="285">
        <v>1686.95</v>
      </c>
      <c r="N32" s="285">
        <v>1645.65</v>
      </c>
      <c r="O32" s="300">
        <v>1594400</v>
      </c>
      <c r="P32" s="301">
        <v>-2.7567699438887535E-2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306</v>
      </c>
      <c r="F33" s="297">
        <v>307.41666666666669</v>
      </c>
      <c r="G33" s="298">
        <v>300.83333333333337</v>
      </c>
      <c r="H33" s="298">
        <v>295.66666666666669</v>
      </c>
      <c r="I33" s="298">
        <v>289.08333333333337</v>
      </c>
      <c r="J33" s="298">
        <v>312.58333333333337</v>
      </c>
      <c r="K33" s="298">
        <v>319.16666666666674</v>
      </c>
      <c r="L33" s="298">
        <v>324.33333333333337</v>
      </c>
      <c r="M33" s="285">
        <v>314</v>
      </c>
      <c r="N33" s="285">
        <v>302.25</v>
      </c>
      <c r="O33" s="300">
        <v>16826400</v>
      </c>
      <c r="P33" s="301">
        <v>2.1192921127376009E-2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64</v>
      </c>
      <c r="F34" s="297">
        <v>64.149999999999991</v>
      </c>
      <c r="G34" s="298">
        <v>62.399999999999977</v>
      </c>
      <c r="H34" s="298">
        <v>60.799999999999983</v>
      </c>
      <c r="I34" s="298">
        <v>59.049999999999969</v>
      </c>
      <c r="J34" s="298">
        <v>65.749999999999986</v>
      </c>
      <c r="K34" s="298">
        <v>67.500000000000014</v>
      </c>
      <c r="L34" s="298">
        <v>69.099999999999994</v>
      </c>
      <c r="M34" s="285">
        <v>65.900000000000006</v>
      </c>
      <c r="N34" s="285">
        <v>62.55</v>
      </c>
      <c r="O34" s="300">
        <v>128641500</v>
      </c>
      <c r="P34" s="301">
        <v>2.699420885484775E-2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1289.1500000000001</v>
      </c>
      <c r="F35" s="297">
        <v>1289.45</v>
      </c>
      <c r="G35" s="298">
        <v>1267.3500000000001</v>
      </c>
      <c r="H35" s="298">
        <v>1245.5500000000002</v>
      </c>
      <c r="I35" s="298">
        <v>1223.4500000000003</v>
      </c>
      <c r="J35" s="298">
        <v>1311.25</v>
      </c>
      <c r="K35" s="298">
        <v>1333.35</v>
      </c>
      <c r="L35" s="298">
        <v>1355.1499999999999</v>
      </c>
      <c r="M35" s="285">
        <v>1311.55</v>
      </c>
      <c r="N35" s="285">
        <v>1267.6500000000001</v>
      </c>
      <c r="O35" s="300">
        <v>1879900</v>
      </c>
      <c r="P35" s="301">
        <v>2.0298507462686566E-2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123.4</v>
      </c>
      <c r="F36" s="297">
        <v>123.96666666666665</v>
      </c>
      <c r="G36" s="298">
        <v>121.5333333333333</v>
      </c>
      <c r="H36" s="298">
        <v>119.66666666666664</v>
      </c>
      <c r="I36" s="298">
        <v>117.23333333333329</v>
      </c>
      <c r="J36" s="298">
        <v>125.83333333333331</v>
      </c>
      <c r="K36" s="298">
        <v>128.26666666666668</v>
      </c>
      <c r="L36" s="298">
        <v>130.13333333333333</v>
      </c>
      <c r="M36" s="285">
        <v>126.4</v>
      </c>
      <c r="N36" s="285">
        <v>122.1</v>
      </c>
      <c r="O36" s="300">
        <v>41678400</v>
      </c>
      <c r="P36" s="301">
        <v>-1.7908309455587391E-2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717.05</v>
      </c>
      <c r="F37" s="297">
        <v>717.56666666666661</v>
      </c>
      <c r="G37" s="298">
        <v>709.43333333333317</v>
      </c>
      <c r="H37" s="298">
        <v>701.81666666666661</v>
      </c>
      <c r="I37" s="298">
        <v>693.68333333333317</v>
      </c>
      <c r="J37" s="298">
        <v>725.18333333333317</v>
      </c>
      <c r="K37" s="298">
        <v>733.31666666666661</v>
      </c>
      <c r="L37" s="298">
        <v>740.93333333333317</v>
      </c>
      <c r="M37" s="285">
        <v>725.7</v>
      </c>
      <c r="N37" s="285">
        <v>709.95</v>
      </c>
      <c r="O37" s="300">
        <v>3061300</v>
      </c>
      <c r="P37" s="301">
        <v>-1.4352350197344816E-3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561.54999999999995</v>
      </c>
      <c r="F38" s="297">
        <v>563.94999999999993</v>
      </c>
      <c r="G38" s="298">
        <v>553.14999999999986</v>
      </c>
      <c r="H38" s="298">
        <v>544.74999999999989</v>
      </c>
      <c r="I38" s="298">
        <v>533.94999999999982</v>
      </c>
      <c r="J38" s="298">
        <v>572.34999999999991</v>
      </c>
      <c r="K38" s="298">
        <v>583.14999999999986</v>
      </c>
      <c r="L38" s="298">
        <v>591.54999999999995</v>
      </c>
      <c r="M38" s="285">
        <v>574.75</v>
      </c>
      <c r="N38" s="285">
        <v>555.54999999999995</v>
      </c>
      <c r="O38" s="300">
        <v>5502000</v>
      </c>
      <c r="P38" s="301">
        <v>4.2341574310883777E-2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527.79999999999995</v>
      </c>
      <c r="F39" s="297">
        <v>529.66666666666663</v>
      </c>
      <c r="G39" s="298">
        <v>522.73333333333323</v>
      </c>
      <c r="H39" s="298">
        <v>517.66666666666663</v>
      </c>
      <c r="I39" s="298">
        <v>510.73333333333323</v>
      </c>
      <c r="J39" s="298">
        <v>534.73333333333323</v>
      </c>
      <c r="K39" s="298">
        <v>541.66666666666663</v>
      </c>
      <c r="L39" s="298">
        <v>546.73333333333323</v>
      </c>
      <c r="M39" s="285">
        <v>536.6</v>
      </c>
      <c r="N39" s="285">
        <v>524.6</v>
      </c>
      <c r="O39" s="300">
        <v>95150655</v>
      </c>
      <c r="P39" s="301">
        <v>9.5247446975648079E-3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44.2</v>
      </c>
      <c r="F40" s="297">
        <v>43.733333333333327</v>
      </c>
      <c r="G40" s="298">
        <v>42.716666666666654</v>
      </c>
      <c r="H40" s="298">
        <v>41.233333333333327</v>
      </c>
      <c r="I40" s="298">
        <v>40.216666666666654</v>
      </c>
      <c r="J40" s="298">
        <v>45.216666666666654</v>
      </c>
      <c r="K40" s="298">
        <v>46.23333333333332</v>
      </c>
      <c r="L40" s="298">
        <v>47.716666666666654</v>
      </c>
      <c r="M40" s="285">
        <v>44.75</v>
      </c>
      <c r="N40" s="285">
        <v>42.25</v>
      </c>
      <c r="O40" s="300">
        <v>106596000</v>
      </c>
      <c r="P40" s="301">
        <v>-3.9385584875935406E-4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407.75</v>
      </c>
      <c r="F41" s="297">
        <v>406.81666666666661</v>
      </c>
      <c r="G41" s="298">
        <v>402.0833333333332</v>
      </c>
      <c r="H41" s="298">
        <v>396.41666666666657</v>
      </c>
      <c r="I41" s="298">
        <v>391.68333333333317</v>
      </c>
      <c r="J41" s="298">
        <v>412.48333333333323</v>
      </c>
      <c r="K41" s="298">
        <v>417.21666666666658</v>
      </c>
      <c r="L41" s="298">
        <v>422.88333333333327</v>
      </c>
      <c r="M41" s="285">
        <v>411.55</v>
      </c>
      <c r="N41" s="285">
        <v>401.15</v>
      </c>
      <c r="O41" s="300">
        <v>17871000</v>
      </c>
      <c r="P41" s="301">
        <v>5.2845528455284556E-2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13538.6</v>
      </c>
      <c r="F42" s="297">
        <v>13540.450000000003</v>
      </c>
      <c r="G42" s="298">
        <v>13381.200000000004</v>
      </c>
      <c r="H42" s="298">
        <v>13223.800000000001</v>
      </c>
      <c r="I42" s="298">
        <v>13064.550000000003</v>
      </c>
      <c r="J42" s="298">
        <v>13697.850000000006</v>
      </c>
      <c r="K42" s="298">
        <v>13857.100000000002</v>
      </c>
      <c r="L42" s="298">
        <v>14014.500000000007</v>
      </c>
      <c r="M42" s="285">
        <v>13699.7</v>
      </c>
      <c r="N42" s="285">
        <v>13383.05</v>
      </c>
      <c r="O42" s="300">
        <v>105400</v>
      </c>
      <c r="P42" s="301">
        <v>-7.0654733867169103E-3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410.15</v>
      </c>
      <c r="F43" s="297">
        <v>407.8</v>
      </c>
      <c r="G43" s="298">
        <v>402.6</v>
      </c>
      <c r="H43" s="298">
        <v>395.05</v>
      </c>
      <c r="I43" s="298">
        <v>389.85</v>
      </c>
      <c r="J43" s="298">
        <v>415.35</v>
      </c>
      <c r="K43" s="298">
        <v>420.54999999999995</v>
      </c>
      <c r="L43" s="298">
        <v>428.1</v>
      </c>
      <c r="M43" s="285">
        <v>413</v>
      </c>
      <c r="N43" s="285">
        <v>400.25</v>
      </c>
      <c r="O43" s="300">
        <v>48078000</v>
      </c>
      <c r="P43" s="301">
        <v>2.49424405218726E-2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3751.7</v>
      </c>
      <c r="F44" s="297">
        <v>3725.75</v>
      </c>
      <c r="G44" s="298">
        <v>3691.9</v>
      </c>
      <c r="H44" s="298">
        <v>3632.1</v>
      </c>
      <c r="I44" s="298">
        <v>3598.25</v>
      </c>
      <c r="J44" s="298">
        <v>3785.55</v>
      </c>
      <c r="K44" s="298">
        <v>3819.4000000000005</v>
      </c>
      <c r="L44" s="298">
        <v>3879.2000000000003</v>
      </c>
      <c r="M44" s="285">
        <v>3759.6</v>
      </c>
      <c r="N44" s="285">
        <v>3665.95</v>
      </c>
      <c r="O44" s="300">
        <v>1893200</v>
      </c>
      <c r="P44" s="301">
        <v>-1.1383812010443865E-2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528.20000000000005</v>
      </c>
      <c r="F45" s="297">
        <v>526.40000000000009</v>
      </c>
      <c r="G45" s="298">
        <v>515.95000000000016</v>
      </c>
      <c r="H45" s="298">
        <v>503.70000000000005</v>
      </c>
      <c r="I45" s="298">
        <v>493.25000000000011</v>
      </c>
      <c r="J45" s="298">
        <v>538.6500000000002</v>
      </c>
      <c r="K45" s="298">
        <v>549.1</v>
      </c>
      <c r="L45" s="298">
        <v>561.35000000000025</v>
      </c>
      <c r="M45" s="285">
        <v>536.85</v>
      </c>
      <c r="N45" s="285">
        <v>514.15</v>
      </c>
      <c r="O45" s="300">
        <v>15554000</v>
      </c>
      <c r="P45" s="301">
        <v>6.7008753395713855E-2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129.69999999999999</v>
      </c>
      <c r="F46" s="297">
        <v>128.26666666666665</v>
      </c>
      <c r="G46" s="298">
        <v>126.0333333333333</v>
      </c>
      <c r="H46" s="298">
        <v>122.36666666666665</v>
      </c>
      <c r="I46" s="298">
        <v>120.1333333333333</v>
      </c>
      <c r="J46" s="298">
        <v>131.93333333333331</v>
      </c>
      <c r="K46" s="298">
        <v>134.16666666666666</v>
      </c>
      <c r="L46" s="298">
        <v>137.83333333333331</v>
      </c>
      <c r="M46" s="285">
        <v>130.5</v>
      </c>
      <c r="N46" s="285">
        <v>124.6</v>
      </c>
      <c r="O46" s="300">
        <v>65021400</v>
      </c>
      <c r="P46" s="301">
        <v>4.5134970922662963E-2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530.54999999999995</v>
      </c>
      <c r="F47" s="297">
        <v>526.19999999999993</v>
      </c>
      <c r="G47" s="298">
        <v>517.74999999999989</v>
      </c>
      <c r="H47" s="298">
        <v>504.94999999999993</v>
      </c>
      <c r="I47" s="298">
        <v>496.49999999999989</v>
      </c>
      <c r="J47" s="298">
        <v>538.99999999999989</v>
      </c>
      <c r="K47" s="298">
        <v>547.44999999999993</v>
      </c>
      <c r="L47" s="298">
        <v>560.24999999999989</v>
      </c>
      <c r="M47" s="285">
        <v>534.65</v>
      </c>
      <c r="N47" s="285">
        <v>513.4</v>
      </c>
      <c r="O47" s="300">
        <v>5125000</v>
      </c>
      <c r="P47" s="301">
        <v>-3.1190926275992438E-2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947.95</v>
      </c>
      <c r="F48" s="297">
        <v>943</v>
      </c>
      <c r="G48" s="298">
        <v>931</v>
      </c>
      <c r="H48" s="298">
        <v>914.05</v>
      </c>
      <c r="I48" s="298">
        <v>902.05</v>
      </c>
      <c r="J48" s="298">
        <v>959.95</v>
      </c>
      <c r="K48" s="298">
        <v>971.95</v>
      </c>
      <c r="L48" s="298">
        <v>988.90000000000009</v>
      </c>
      <c r="M48" s="285">
        <v>955</v>
      </c>
      <c r="N48" s="285">
        <v>926.05</v>
      </c>
      <c r="O48" s="300">
        <v>13933400</v>
      </c>
      <c r="P48" s="301">
        <v>-1.2529942878201585E-2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124.6</v>
      </c>
      <c r="F49" s="297">
        <v>125.11666666666667</v>
      </c>
      <c r="G49" s="298">
        <v>123.23333333333335</v>
      </c>
      <c r="H49" s="298">
        <v>121.86666666666667</v>
      </c>
      <c r="I49" s="298">
        <v>119.98333333333335</v>
      </c>
      <c r="J49" s="298">
        <v>126.48333333333335</v>
      </c>
      <c r="K49" s="298">
        <v>128.36666666666667</v>
      </c>
      <c r="L49" s="298">
        <v>129.73333333333335</v>
      </c>
      <c r="M49" s="285">
        <v>127</v>
      </c>
      <c r="N49" s="285">
        <v>123.75</v>
      </c>
      <c r="O49" s="300">
        <v>49018200</v>
      </c>
      <c r="P49" s="301">
        <v>1.9123297240656655E-2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3121.9</v>
      </c>
      <c r="F50" s="297">
        <v>3124.9</v>
      </c>
      <c r="G50" s="298">
        <v>3069.8</v>
      </c>
      <c r="H50" s="298">
        <v>3017.7000000000003</v>
      </c>
      <c r="I50" s="298">
        <v>2962.6000000000004</v>
      </c>
      <c r="J50" s="298">
        <v>3177</v>
      </c>
      <c r="K50" s="298">
        <v>3232.0999999999995</v>
      </c>
      <c r="L50" s="298">
        <v>3284.2</v>
      </c>
      <c r="M50" s="285">
        <v>3180</v>
      </c>
      <c r="N50" s="285">
        <v>3072.8</v>
      </c>
      <c r="O50" s="300">
        <v>600000</v>
      </c>
      <c r="P50" s="301">
        <v>1.7164653528289893E-2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1541.8</v>
      </c>
      <c r="F51" s="297">
        <v>1551.2666666666667</v>
      </c>
      <c r="G51" s="298">
        <v>1529.2333333333333</v>
      </c>
      <c r="H51" s="298">
        <v>1516.6666666666667</v>
      </c>
      <c r="I51" s="298">
        <v>1494.6333333333334</v>
      </c>
      <c r="J51" s="298">
        <v>1563.8333333333333</v>
      </c>
      <c r="K51" s="298">
        <v>1585.8666666666666</v>
      </c>
      <c r="L51" s="298">
        <v>1598.4333333333332</v>
      </c>
      <c r="M51" s="285">
        <v>1573.3</v>
      </c>
      <c r="N51" s="285">
        <v>1538.7</v>
      </c>
      <c r="O51" s="300">
        <v>3421600</v>
      </c>
      <c r="P51" s="301">
        <v>3.0571368332279147E-2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552.54999999999995</v>
      </c>
      <c r="F52" s="297">
        <v>551.94999999999993</v>
      </c>
      <c r="G52" s="298">
        <v>544.09999999999991</v>
      </c>
      <c r="H52" s="298">
        <v>535.65</v>
      </c>
      <c r="I52" s="298">
        <v>527.79999999999995</v>
      </c>
      <c r="J52" s="298">
        <v>560.39999999999986</v>
      </c>
      <c r="K52" s="298">
        <v>568.25</v>
      </c>
      <c r="L52" s="298">
        <v>576.69999999999982</v>
      </c>
      <c r="M52" s="285">
        <v>559.79999999999995</v>
      </c>
      <c r="N52" s="285">
        <v>543.5</v>
      </c>
      <c r="O52" s="300">
        <v>5681505</v>
      </c>
      <c r="P52" s="301">
        <v>-1.2228260869565218E-2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158.30000000000001</v>
      </c>
      <c r="F53" s="297">
        <v>158.1</v>
      </c>
      <c r="G53" s="298">
        <v>156.19999999999999</v>
      </c>
      <c r="H53" s="298">
        <v>154.1</v>
      </c>
      <c r="I53" s="298">
        <v>152.19999999999999</v>
      </c>
      <c r="J53" s="298">
        <v>160.19999999999999</v>
      </c>
      <c r="K53" s="298">
        <v>162.10000000000002</v>
      </c>
      <c r="L53" s="298">
        <v>164.2</v>
      </c>
      <c r="M53" s="285">
        <v>160</v>
      </c>
      <c r="N53" s="285">
        <v>156</v>
      </c>
      <c r="O53" s="300">
        <v>7722100</v>
      </c>
      <c r="P53" s="301">
        <v>4.8406615570794672E-3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842.8</v>
      </c>
      <c r="F54" s="297">
        <v>844.18333333333339</v>
      </c>
      <c r="G54" s="298">
        <v>817.36666666666679</v>
      </c>
      <c r="H54" s="298">
        <v>791.93333333333339</v>
      </c>
      <c r="I54" s="298">
        <v>765.11666666666679</v>
      </c>
      <c r="J54" s="298">
        <v>869.61666666666679</v>
      </c>
      <c r="K54" s="298">
        <v>896.43333333333339</v>
      </c>
      <c r="L54" s="298">
        <v>921.86666666666679</v>
      </c>
      <c r="M54" s="285">
        <v>871</v>
      </c>
      <c r="N54" s="285">
        <v>818.75</v>
      </c>
      <c r="O54" s="300">
        <v>1617600</v>
      </c>
      <c r="P54" s="301">
        <v>9.7719869706840393E-2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570.75</v>
      </c>
      <c r="F55" s="297">
        <v>569.85</v>
      </c>
      <c r="G55" s="298">
        <v>565.5</v>
      </c>
      <c r="H55" s="298">
        <v>560.25</v>
      </c>
      <c r="I55" s="298">
        <v>555.9</v>
      </c>
      <c r="J55" s="298">
        <v>575.1</v>
      </c>
      <c r="K55" s="298">
        <v>579.45000000000016</v>
      </c>
      <c r="L55" s="298">
        <v>584.70000000000005</v>
      </c>
      <c r="M55" s="285">
        <v>574.20000000000005</v>
      </c>
      <c r="N55" s="285">
        <v>564.6</v>
      </c>
      <c r="O55" s="300">
        <v>8627500</v>
      </c>
      <c r="P55" s="301">
        <v>1.3509544787077827E-2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1562.25</v>
      </c>
      <c r="F56" s="297">
        <v>1559.6166666666668</v>
      </c>
      <c r="G56" s="298">
        <v>1542.6333333333337</v>
      </c>
      <c r="H56" s="298">
        <v>1523.0166666666669</v>
      </c>
      <c r="I56" s="298">
        <v>1506.0333333333338</v>
      </c>
      <c r="J56" s="298">
        <v>1579.2333333333336</v>
      </c>
      <c r="K56" s="298">
        <v>1596.2166666666667</v>
      </c>
      <c r="L56" s="298">
        <v>1615.8333333333335</v>
      </c>
      <c r="M56" s="285">
        <v>1576.6</v>
      </c>
      <c r="N56" s="285">
        <v>1540</v>
      </c>
      <c r="O56" s="300">
        <v>1151500</v>
      </c>
      <c r="P56" s="301">
        <v>8.7604029785370123E-3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3813.6</v>
      </c>
      <c r="F57" s="297">
        <v>3832.8666666666663</v>
      </c>
      <c r="G57" s="298">
        <v>3741.4333333333325</v>
      </c>
      <c r="H57" s="298">
        <v>3669.266666666666</v>
      </c>
      <c r="I57" s="298">
        <v>3577.8333333333321</v>
      </c>
      <c r="J57" s="298">
        <v>3905.0333333333328</v>
      </c>
      <c r="K57" s="298">
        <v>3996.4666666666662</v>
      </c>
      <c r="L57" s="298">
        <v>4068.6333333333332</v>
      </c>
      <c r="M57" s="285">
        <v>3924.3</v>
      </c>
      <c r="N57" s="285">
        <v>3760.7</v>
      </c>
      <c r="O57" s="300">
        <v>2468400</v>
      </c>
      <c r="P57" s="301">
        <v>-1.5632477269101931E-2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237.55</v>
      </c>
      <c r="F58" s="297">
        <v>239.85</v>
      </c>
      <c r="G58" s="298">
        <v>233.7</v>
      </c>
      <c r="H58" s="298">
        <v>229.85</v>
      </c>
      <c r="I58" s="298">
        <v>223.7</v>
      </c>
      <c r="J58" s="298">
        <v>243.7</v>
      </c>
      <c r="K58" s="298">
        <v>249.85000000000002</v>
      </c>
      <c r="L58" s="298">
        <v>253.7</v>
      </c>
      <c r="M58" s="285">
        <v>246</v>
      </c>
      <c r="N58" s="285">
        <v>236</v>
      </c>
      <c r="O58" s="300">
        <v>33574200</v>
      </c>
      <c r="P58" s="301">
        <v>5.386368344727574E-2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4989.1000000000004</v>
      </c>
      <c r="F59" s="297">
        <v>4941.9666666666672</v>
      </c>
      <c r="G59" s="298">
        <v>4859.9333333333343</v>
      </c>
      <c r="H59" s="298">
        <v>4730.7666666666673</v>
      </c>
      <c r="I59" s="298">
        <v>4648.7333333333345</v>
      </c>
      <c r="J59" s="298">
        <v>5071.1333333333341</v>
      </c>
      <c r="K59" s="298">
        <v>5153.166666666667</v>
      </c>
      <c r="L59" s="298">
        <v>5282.3333333333339</v>
      </c>
      <c r="M59" s="285">
        <v>5024</v>
      </c>
      <c r="N59" s="285">
        <v>4812.8</v>
      </c>
      <c r="O59" s="300">
        <v>3631250</v>
      </c>
      <c r="P59" s="301">
        <v>5.1469523671637471E-2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2380.85</v>
      </c>
      <c r="F60" s="297">
        <v>2364.7833333333333</v>
      </c>
      <c r="G60" s="298">
        <v>2336.3666666666668</v>
      </c>
      <c r="H60" s="298">
        <v>2291.8833333333337</v>
      </c>
      <c r="I60" s="298">
        <v>2263.4666666666672</v>
      </c>
      <c r="J60" s="298">
        <v>2409.2666666666664</v>
      </c>
      <c r="K60" s="298">
        <v>2437.6833333333334</v>
      </c>
      <c r="L60" s="298">
        <v>2482.1666666666661</v>
      </c>
      <c r="M60" s="285">
        <v>2393.1999999999998</v>
      </c>
      <c r="N60" s="285">
        <v>2320.3000000000002</v>
      </c>
      <c r="O60" s="300">
        <v>2833600</v>
      </c>
      <c r="P60" s="301">
        <v>-4.794099569760295E-3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1221.1500000000001</v>
      </c>
      <c r="F61" s="297">
        <v>1213.2833333333335</v>
      </c>
      <c r="G61" s="298">
        <v>1197.866666666667</v>
      </c>
      <c r="H61" s="298">
        <v>1174.5833333333335</v>
      </c>
      <c r="I61" s="298">
        <v>1159.166666666667</v>
      </c>
      <c r="J61" s="298">
        <v>1236.5666666666671</v>
      </c>
      <c r="K61" s="298">
        <v>1251.9833333333336</v>
      </c>
      <c r="L61" s="298">
        <v>1275.2666666666671</v>
      </c>
      <c r="M61" s="285">
        <v>1228.7</v>
      </c>
      <c r="N61" s="285">
        <v>1190</v>
      </c>
      <c r="O61" s="300">
        <v>1883750</v>
      </c>
      <c r="P61" s="301">
        <v>-3.2013969732246797E-3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173.7</v>
      </c>
      <c r="F62" s="297">
        <v>173.88333333333335</v>
      </c>
      <c r="G62" s="298">
        <v>171.6166666666667</v>
      </c>
      <c r="H62" s="298">
        <v>169.53333333333336</v>
      </c>
      <c r="I62" s="298">
        <v>167.26666666666671</v>
      </c>
      <c r="J62" s="298">
        <v>175.9666666666667</v>
      </c>
      <c r="K62" s="298">
        <v>178.23333333333335</v>
      </c>
      <c r="L62" s="298">
        <v>180.31666666666669</v>
      </c>
      <c r="M62" s="285">
        <v>176.15</v>
      </c>
      <c r="N62" s="285">
        <v>171.8</v>
      </c>
      <c r="O62" s="300">
        <v>13719600</v>
      </c>
      <c r="P62" s="301">
        <v>1.680896478121665E-2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72.2</v>
      </c>
      <c r="F63" s="297">
        <v>72.533333333333346</v>
      </c>
      <c r="G63" s="298">
        <v>70.916666666666686</v>
      </c>
      <c r="H63" s="298">
        <v>69.63333333333334</v>
      </c>
      <c r="I63" s="298">
        <v>68.01666666666668</v>
      </c>
      <c r="J63" s="298">
        <v>73.816666666666691</v>
      </c>
      <c r="K63" s="298">
        <v>75.433333333333337</v>
      </c>
      <c r="L63" s="298">
        <v>76.716666666666697</v>
      </c>
      <c r="M63" s="285">
        <v>74.150000000000006</v>
      </c>
      <c r="N63" s="285">
        <v>71.25</v>
      </c>
      <c r="O63" s="300">
        <v>64230000</v>
      </c>
      <c r="P63" s="301">
        <v>3.2470663880405079E-2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136.4</v>
      </c>
      <c r="F64" s="297">
        <v>135.85</v>
      </c>
      <c r="G64" s="298">
        <v>134.29999999999998</v>
      </c>
      <c r="H64" s="298">
        <v>132.19999999999999</v>
      </c>
      <c r="I64" s="298">
        <v>130.64999999999998</v>
      </c>
      <c r="J64" s="298">
        <v>137.94999999999999</v>
      </c>
      <c r="K64" s="298">
        <v>139.5</v>
      </c>
      <c r="L64" s="298">
        <v>141.6</v>
      </c>
      <c r="M64" s="285">
        <v>137.4</v>
      </c>
      <c r="N64" s="285">
        <v>133.75</v>
      </c>
      <c r="O64" s="300">
        <v>47738600</v>
      </c>
      <c r="P64" s="301">
        <v>-9.2416761615394354E-3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579.45000000000005</v>
      </c>
      <c r="F65" s="297">
        <v>568.63333333333333</v>
      </c>
      <c r="G65" s="298">
        <v>549.36666666666667</v>
      </c>
      <c r="H65" s="298">
        <v>519.2833333333333</v>
      </c>
      <c r="I65" s="298">
        <v>500.01666666666665</v>
      </c>
      <c r="J65" s="298">
        <v>598.7166666666667</v>
      </c>
      <c r="K65" s="298">
        <v>617.98333333333335</v>
      </c>
      <c r="L65" s="298">
        <v>648.06666666666672</v>
      </c>
      <c r="M65" s="285">
        <v>587.9</v>
      </c>
      <c r="N65" s="285">
        <v>538.54999999999995</v>
      </c>
      <c r="O65" s="300">
        <v>9431150</v>
      </c>
      <c r="P65" s="301">
        <v>-0.12373116785981408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23.05</v>
      </c>
      <c r="F66" s="297">
        <v>23.150000000000002</v>
      </c>
      <c r="G66" s="298">
        <v>22.750000000000004</v>
      </c>
      <c r="H66" s="298">
        <v>22.450000000000003</v>
      </c>
      <c r="I66" s="298">
        <v>22.050000000000004</v>
      </c>
      <c r="J66" s="298">
        <v>23.450000000000003</v>
      </c>
      <c r="K66" s="298">
        <v>23.85</v>
      </c>
      <c r="L66" s="298">
        <v>24.150000000000002</v>
      </c>
      <c r="M66" s="285">
        <v>23.55</v>
      </c>
      <c r="N66" s="285">
        <v>22.85</v>
      </c>
      <c r="O66" s="300">
        <v>156577500</v>
      </c>
      <c r="P66" s="301">
        <v>1.1629597325192614E-2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727.35</v>
      </c>
      <c r="F67" s="425">
        <v>723.63333333333321</v>
      </c>
      <c r="G67" s="426">
        <v>717.26666666666642</v>
      </c>
      <c r="H67" s="426">
        <v>707.18333333333317</v>
      </c>
      <c r="I67" s="426">
        <v>700.81666666666638</v>
      </c>
      <c r="J67" s="426">
        <v>733.71666666666647</v>
      </c>
      <c r="K67" s="426">
        <v>740.08333333333326</v>
      </c>
      <c r="L67" s="426">
        <v>750.16666666666652</v>
      </c>
      <c r="M67" s="427">
        <v>730</v>
      </c>
      <c r="N67" s="427">
        <v>713.55</v>
      </c>
      <c r="O67" s="428">
        <v>5327000</v>
      </c>
      <c r="P67" s="429">
        <v>2.2577610536218249E-3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1297.1500000000001</v>
      </c>
      <c r="F68" s="297">
        <v>1296.7333333333333</v>
      </c>
      <c r="G68" s="298">
        <v>1280.4666666666667</v>
      </c>
      <c r="H68" s="298">
        <v>1263.7833333333333</v>
      </c>
      <c r="I68" s="298">
        <v>1247.5166666666667</v>
      </c>
      <c r="J68" s="298">
        <v>1313.4166666666667</v>
      </c>
      <c r="K68" s="298">
        <v>1329.6833333333336</v>
      </c>
      <c r="L68" s="298">
        <v>1346.3666666666668</v>
      </c>
      <c r="M68" s="285">
        <v>1313</v>
      </c>
      <c r="N68" s="285">
        <v>1280.05</v>
      </c>
      <c r="O68" s="300">
        <v>1735500</v>
      </c>
      <c r="P68" s="301">
        <v>2.8109356950327301E-2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342.45</v>
      </c>
      <c r="F69" s="297">
        <v>336.21666666666664</v>
      </c>
      <c r="G69" s="298">
        <v>324.2833333333333</v>
      </c>
      <c r="H69" s="298">
        <v>306.11666666666667</v>
      </c>
      <c r="I69" s="298">
        <v>294.18333333333334</v>
      </c>
      <c r="J69" s="298">
        <v>354.38333333333327</v>
      </c>
      <c r="K69" s="298">
        <v>366.31666666666655</v>
      </c>
      <c r="L69" s="298">
        <v>384.48333333333323</v>
      </c>
      <c r="M69" s="285">
        <v>348.15</v>
      </c>
      <c r="N69" s="285">
        <v>318.05</v>
      </c>
      <c r="O69" s="300">
        <v>6559600</v>
      </c>
      <c r="P69" s="301">
        <v>2.6686074721009218E-2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1329.4</v>
      </c>
      <c r="F70" s="297">
        <v>1326.6666666666667</v>
      </c>
      <c r="G70" s="298">
        <v>1311.1333333333334</v>
      </c>
      <c r="H70" s="298">
        <v>1292.8666666666668</v>
      </c>
      <c r="I70" s="298">
        <v>1277.3333333333335</v>
      </c>
      <c r="J70" s="298">
        <v>1344.9333333333334</v>
      </c>
      <c r="K70" s="298">
        <v>1360.4666666666667</v>
      </c>
      <c r="L70" s="298">
        <v>1378.7333333333333</v>
      </c>
      <c r="M70" s="285">
        <v>1342.2</v>
      </c>
      <c r="N70" s="285">
        <v>1308.4000000000001</v>
      </c>
      <c r="O70" s="300">
        <v>16449250</v>
      </c>
      <c r="P70" s="301">
        <v>3.826308771522987E-3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532.15</v>
      </c>
      <c r="F71" s="297">
        <v>528.20000000000005</v>
      </c>
      <c r="G71" s="298">
        <v>521.40000000000009</v>
      </c>
      <c r="H71" s="298">
        <v>510.65000000000009</v>
      </c>
      <c r="I71" s="298">
        <v>503.85000000000014</v>
      </c>
      <c r="J71" s="298">
        <v>538.95000000000005</v>
      </c>
      <c r="K71" s="298">
        <v>545.75</v>
      </c>
      <c r="L71" s="298">
        <v>556.5</v>
      </c>
      <c r="M71" s="285">
        <v>535</v>
      </c>
      <c r="N71" s="285">
        <v>517.45000000000005</v>
      </c>
      <c r="O71" s="300">
        <v>806250</v>
      </c>
      <c r="P71" s="301">
        <v>-7.9885877318116971E-2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1002.2</v>
      </c>
      <c r="F72" s="297">
        <v>994.98333333333323</v>
      </c>
      <c r="G72" s="298">
        <v>981.16666666666652</v>
      </c>
      <c r="H72" s="298">
        <v>960.13333333333333</v>
      </c>
      <c r="I72" s="298">
        <v>946.31666666666661</v>
      </c>
      <c r="J72" s="298">
        <v>1016.0166666666664</v>
      </c>
      <c r="K72" s="298">
        <v>1029.8333333333333</v>
      </c>
      <c r="L72" s="298">
        <v>1050.8666666666663</v>
      </c>
      <c r="M72" s="285">
        <v>1008.8</v>
      </c>
      <c r="N72" s="285">
        <v>973.95</v>
      </c>
      <c r="O72" s="300">
        <v>4817000</v>
      </c>
      <c r="P72" s="301">
        <v>-7.622579316028018E-3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993.4</v>
      </c>
      <c r="F73" s="297">
        <v>1002.3833333333333</v>
      </c>
      <c r="G73" s="298">
        <v>978.16666666666674</v>
      </c>
      <c r="H73" s="298">
        <v>962.93333333333339</v>
      </c>
      <c r="I73" s="298">
        <v>938.71666666666681</v>
      </c>
      <c r="J73" s="298">
        <v>1017.6166666666667</v>
      </c>
      <c r="K73" s="298">
        <v>1041.833333333333</v>
      </c>
      <c r="L73" s="298">
        <v>1057.0666666666666</v>
      </c>
      <c r="M73" s="285">
        <v>1026.5999999999999</v>
      </c>
      <c r="N73" s="285">
        <v>987.15</v>
      </c>
      <c r="O73" s="300">
        <v>18777500</v>
      </c>
      <c r="P73" s="301">
        <v>4.9984343197119148E-2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2498.65</v>
      </c>
      <c r="F74" s="297">
        <v>2490.7833333333333</v>
      </c>
      <c r="G74" s="298">
        <v>2465.1166666666668</v>
      </c>
      <c r="H74" s="298">
        <v>2431.5833333333335</v>
      </c>
      <c r="I74" s="298">
        <v>2405.916666666667</v>
      </c>
      <c r="J74" s="298">
        <v>2524.3166666666666</v>
      </c>
      <c r="K74" s="298">
        <v>2549.9833333333336</v>
      </c>
      <c r="L74" s="298">
        <v>2583.5166666666664</v>
      </c>
      <c r="M74" s="285">
        <v>2516.4499999999998</v>
      </c>
      <c r="N74" s="285">
        <v>2457.25</v>
      </c>
      <c r="O74" s="300">
        <v>14837400</v>
      </c>
      <c r="P74" s="301">
        <v>1.4065447387845485E-2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2822.85</v>
      </c>
      <c r="F75" s="297">
        <v>2839.7833333333333</v>
      </c>
      <c r="G75" s="298">
        <v>2793.0666666666666</v>
      </c>
      <c r="H75" s="298">
        <v>2763.2833333333333</v>
      </c>
      <c r="I75" s="298">
        <v>2716.5666666666666</v>
      </c>
      <c r="J75" s="298">
        <v>2869.5666666666666</v>
      </c>
      <c r="K75" s="298">
        <v>2916.2833333333328</v>
      </c>
      <c r="L75" s="298">
        <v>2946.0666666666666</v>
      </c>
      <c r="M75" s="285">
        <v>2886.5</v>
      </c>
      <c r="N75" s="285">
        <v>2810</v>
      </c>
      <c r="O75" s="300">
        <v>563400</v>
      </c>
      <c r="P75" s="301">
        <v>-5.501509560550151E-2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1412.95</v>
      </c>
      <c r="F76" s="425">
        <v>1401.2333333333336</v>
      </c>
      <c r="G76" s="426">
        <v>1385.6166666666672</v>
      </c>
      <c r="H76" s="426">
        <v>1358.2833333333338</v>
      </c>
      <c r="I76" s="426">
        <v>1342.6666666666674</v>
      </c>
      <c r="J76" s="426">
        <v>1428.5666666666671</v>
      </c>
      <c r="K76" s="426">
        <v>1444.1833333333334</v>
      </c>
      <c r="L76" s="426">
        <v>1471.5166666666669</v>
      </c>
      <c r="M76" s="427">
        <v>1416.85</v>
      </c>
      <c r="N76" s="427">
        <v>1373.9</v>
      </c>
      <c r="O76" s="428">
        <v>31216350</v>
      </c>
      <c r="P76" s="429">
        <v>-3.0308725290871506E-2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668.05</v>
      </c>
      <c r="F77" s="297">
        <v>672.55</v>
      </c>
      <c r="G77" s="298">
        <v>659.19999999999993</v>
      </c>
      <c r="H77" s="298">
        <v>650.35</v>
      </c>
      <c r="I77" s="298">
        <v>637</v>
      </c>
      <c r="J77" s="298">
        <v>681.39999999999986</v>
      </c>
      <c r="K77" s="298">
        <v>694.74999999999977</v>
      </c>
      <c r="L77" s="298">
        <v>703.5999999999998</v>
      </c>
      <c r="M77" s="285">
        <v>685.9</v>
      </c>
      <c r="N77" s="285">
        <v>663.7</v>
      </c>
      <c r="O77" s="300">
        <v>9649200</v>
      </c>
      <c r="P77" s="301">
        <v>0.10813542193026782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2785.3</v>
      </c>
      <c r="F78" s="297">
        <v>2787.2833333333333</v>
      </c>
      <c r="G78" s="298">
        <v>2742.8666666666668</v>
      </c>
      <c r="H78" s="298">
        <v>2700.4333333333334</v>
      </c>
      <c r="I78" s="298">
        <v>2656.0166666666669</v>
      </c>
      <c r="J78" s="298">
        <v>2829.7166666666667</v>
      </c>
      <c r="K78" s="298">
        <v>2874.1333333333337</v>
      </c>
      <c r="L78" s="298">
        <v>2916.5666666666666</v>
      </c>
      <c r="M78" s="285">
        <v>2831.7</v>
      </c>
      <c r="N78" s="285">
        <v>2744.85</v>
      </c>
      <c r="O78" s="300">
        <v>4097700</v>
      </c>
      <c r="P78" s="301">
        <v>2.0089619118745333E-2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361.7</v>
      </c>
      <c r="F79" s="297">
        <v>361.05</v>
      </c>
      <c r="G79" s="298">
        <v>355.5</v>
      </c>
      <c r="H79" s="298">
        <v>349.3</v>
      </c>
      <c r="I79" s="298">
        <v>343.75</v>
      </c>
      <c r="J79" s="298">
        <v>367.25</v>
      </c>
      <c r="K79" s="298">
        <v>372.80000000000007</v>
      </c>
      <c r="L79" s="298">
        <v>379</v>
      </c>
      <c r="M79" s="285">
        <v>366.6</v>
      </c>
      <c r="N79" s="285">
        <v>354.85</v>
      </c>
      <c r="O79" s="300">
        <v>31157800</v>
      </c>
      <c r="P79" s="301">
        <v>-6.4790913784202375E-2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231.4</v>
      </c>
      <c r="F80" s="297">
        <v>231.4</v>
      </c>
      <c r="G80" s="298">
        <v>228.9</v>
      </c>
      <c r="H80" s="298">
        <v>226.4</v>
      </c>
      <c r="I80" s="298">
        <v>223.9</v>
      </c>
      <c r="J80" s="298">
        <v>233.9</v>
      </c>
      <c r="K80" s="298">
        <v>236.4</v>
      </c>
      <c r="L80" s="298">
        <v>238.9</v>
      </c>
      <c r="M80" s="285">
        <v>233.9</v>
      </c>
      <c r="N80" s="285">
        <v>228.9</v>
      </c>
      <c r="O80" s="300">
        <v>24297300</v>
      </c>
      <c r="P80" s="301">
        <v>3.1211682086723889E-3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2438.9</v>
      </c>
      <c r="F81" s="297">
        <v>2443.0333333333333</v>
      </c>
      <c r="G81" s="298">
        <v>2417.8666666666668</v>
      </c>
      <c r="H81" s="298">
        <v>2396.8333333333335</v>
      </c>
      <c r="I81" s="298">
        <v>2371.666666666667</v>
      </c>
      <c r="J81" s="298">
        <v>2464.0666666666666</v>
      </c>
      <c r="K81" s="298">
        <v>2489.2333333333336</v>
      </c>
      <c r="L81" s="298">
        <v>2510.2666666666664</v>
      </c>
      <c r="M81" s="285">
        <v>2468.1999999999998</v>
      </c>
      <c r="N81" s="285">
        <v>2422</v>
      </c>
      <c r="O81" s="300">
        <v>6233700</v>
      </c>
      <c r="P81" s="301">
        <v>-6.252404771065795E-4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160.94999999999999</v>
      </c>
      <c r="F82" s="297">
        <v>159.54999999999998</v>
      </c>
      <c r="G82" s="298">
        <v>155.89999999999998</v>
      </c>
      <c r="H82" s="298">
        <v>150.85</v>
      </c>
      <c r="I82" s="298">
        <v>147.19999999999999</v>
      </c>
      <c r="J82" s="298">
        <v>164.59999999999997</v>
      </c>
      <c r="K82" s="298">
        <v>168.25</v>
      </c>
      <c r="L82" s="298">
        <v>173.29999999999995</v>
      </c>
      <c r="M82" s="285">
        <v>163.19999999999999</v>
      </c>
      <c r="N82" s="285">
        <v>154.5</v>
      </c>
      <c r="O82" s="300">
        <v>33070800</v>
      </c>
      <c r="P82" s="301">
        <v>-2.1104789869700862E-2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559.75</v>
      </c>
      <c r="F83" s="297">
        <v>552.75</v>
      </c>
      <c r="G83" s="298">
        <v>543.29999999999995</v>
      </c>
      <c r="H83" s="298">
        <v>526.84999999999991</v>
      </c>
      <c r="I83" s="298">
        <v>517.39999999999986</v>
      </c>
      <c r="J83" s="298">
        <v>569.20000000000005</v>
      </c>
      <c r="K83" s="298">
        <v>578.65000000000009</v>
      </c>
      <c r="L83" s="298">
        <v>595.10000000000014</v>
      </c>
      <c r="M83" s="285">
        <v>562.20000000000005</v>
      </c>
      <c r="N83" s="285">
        <v>536.29999999999995</v>
      </c>
      <c r="O83" s="300">
        <v>90634500</v>
      </c>
      <c r="P83" s="301">
        <v>-1.2849312606703208E-2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1362.15</v>
      </c>
      <c r="F84" s="297">
        <v>1362.8</v>
      </c>
      <c r="G84" s="298">
        <v>1336.55</v>
      </c>
      <c r="H84" s="298">
        <v>1310.95</v>
      </c>
      <c r="I84" s="298">
        <v>1284.7</v>
      </c>
      <c r="J84" s="298">
        <v>1388.3999999999999</v>
      </c>
      <c r="K84" s="298">
        <v>1414.6499999999999</v>
      </c>
      <c r="L84" s="298">
        <v>1440.2499999999998</v>
      </c>
      <c r="M84" s="285">
        <v>1389.05</v>
      </c>
      <c r="N84" s="285">
        <v>1337.2</v>
      </c>
      <c r="O84" s="300">
        <v>1071850</v>
      </c>
      <c r="P84" s="301">
        <v>-4.6863189720332578E-2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452.75</v>
      </c>
      <c r="F85" s="297">
        <v>448.73333333333335</v>
      </c>
      <c r="G85" s="298">
        <v>441.9666666666667</v>
      </c>
      <c r="H85" s="298">
        <v>431.18333333333334</v>
      </c>
      <c r="I85" s="298">
        <v>424.41666666666669</v>
      </c>
      <c r="J85" s="298">
        <v>459.51666666666671</v>
      </c>
      <c r="K85" s="298">
        <v>466.28333333333336</v>
      </c>
      <c r="L85" s="298">
        <v>477.06666666666672</v>
      </c>
      <c r="M85" s="285">
        <v>455.5</v>
      </c>
      <c r="N85" s="285">
        <v>437.95</v>
      </c>
      <c r="O85" s="300">
        <v>8437500</v>
      </c>
      <c r="P85" s="301">
        <v>1.1508721452976083E-2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8.5</v>
      </c>
      <c r="F86" s="297">
        <v>8.4833333333333343</v>
      </c>
      <c r="G86" s="298">
        <v>8.3666666666666689</v>
      </c>
      <c r="H86" s="298">
        <v>8.2333333333333343</v>
      </c>
      <c r="I86" s="298">
        <v>8.1166666666666689</v>
      </c>
      <c r="J86" s="298">
        <v>8.6166666666666689</v>
      </c>
      <c r="K86" s="298">
        <v>8.7333333333333361</v>
      </c>
      <c r="L86" s="298">
        <v>8.8666666666666689</v>
      </c>
      <c r="M86" s="285">
        <v>8.6</v>
      </c>
      <c r="N86" s="285">
        <v>8.35</v>
      </c>
      <c r="O86" s="300">
        <v>693000000</v>
      </c>
      <c r="P86" s="301">
        <v>9.1743119266055051E-3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50.85</v>
      </c>
      <c r="F87" s="297">
        <v>50.416666666666664</v>
      </c>
      <c r="G87" s="298">
        <v>49.583333333333329</v>
      </c>
      <c r="H87" s="298">
        <v>48.316666666666663</v>
      </c>
      <c r="I87" s="298">
        <v>47.483333333333327</v>
      </c>
      <c r="J87" s="298">
        <v>51.68333333333333</v>
      </c>
      <c r="K87" s="298">
        <v>52.516666666666659</v>
      </c>
      <c r="L87" s="298">
        <v>53.783333333333331</v>
      </c>
      <c r="M87" s="285">
        <v>51.25</v>
      </c>
      <c r="N87" s="285">
        <v>49.15</v>
      </c>
      <c r="O87" s="300">
        <v>189430000</v>
      </c>
      <c r="P87" s="301">
        <v>8.0889787664307385E-3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499</v>
      </c>
      <c r="F88" s="297">
        <v>496.59999999999997</v>
      </c>
      <c r="G88" s="298">
        <v>489.89999999999992</v>
      </c>
      <c r="H88" s="298">
        <v>480.79999999999995</v>
      </c>
      <c r="I88" s="298">
        <v>474.09999999999991</v>
      </c>
      <c r="J88" s="298">
        <v>505.69999999999993</v>
      </c>
      <c r="K88" s="298">
        <v>512.4</v>
      </c>
      <c r="L88" s="298">
        <v>521.5</v>
      </c>
      <c r="M88" s="285">
        <v>503.3</v>
      </c>
      <c r="N88" s="285">
        <v>487.5</v>
      </c>
      <c r="O88" s="300">
        <v>5110875</v>
      </c>
      <c r="P88" s="301">
        <v>-1.3433637829124126E-3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1520.3</v>
      </c>
      <c r="F89" s="297">
        <v>1528.8999999999999</v>
      </c>
      <c r="G89" s="298">
        <v>1500.5999999999997</v>
      </c>
      <c r="H89" s="298">
        <v>1480.8999999999999</v>
      </c>
      <c r="I89" s="298">
        <v>1452.5999999999997</v>
      </c>
      <c r="J89" s="298">
        <v>1548.5999999999997</v>
      </c>
      <c r="K89" s="298">
        <v>1576.8999999999999</v>
      </c>
      <c r="L89" s="298">
        <v>1596.5999999999997</v>
      </c>
      <c r="M89" s="285">
        <v>1557.2</v>
      </c>
      <c r="N89" s="285">
        <v>1509.2</v>
      </c>
      <c r="O89" s="300">
        <v>4572000</v>
      </c>
      <c r="P89" s="301">
        <v>9.0487751048333696E-3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832.2</v>
      </c>
      <c r="F90" s="297">
        <v>827.16666666666663</v>
      </c>
      <c r="G90" s="298">
        <v>816.2833333333333</v>
      </c>
      <c r="H90" s="298">
        <v>800.36666666666667</v>
      </c>
      <c r="I90" s="298">
        <v>789.48333333333335</v>
      </c>
      <c r="J90" s="298">
        <v>843.08333333333326</v>
      </c>
      <c r="K90" s="298">
        <v>853.9666666666667</v>
      </c>
      <c r="L90" s="298">
        <v>869.88333333333321</v>
      </c>
      <c r="M90" s="285">
        <v>838.05</v>
      </c>
      <c r="N90" s="285">
        <v>811.25</v>
      </c>
      <c r="O90" s="300">
        <v>20814300</v>
      </c>
      <c r="P90" s="301">
        <v>-4.6505875077303652E-2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253.7</v>
      </c>
      <c r="F91" s="297">
        <v>252.95000000000002</v>
      </c>
      <c r="G91" s="298">
        <v>249.8</v>
      </c>
      <c r="H91" s="298">
        <v>245.9</v>
      </c>
      <c r="I91" s="298">
        <v>242.75</v>
      </c>
      <c r="J91" s="298">
        <v>256.85000000000002</v>
      </c>
      <c r="K91" s="298">
        <v>260.00000000000006</v>
      </c>
      <c r="L91" s="298">
        <v>263.90000000000003</v>
      </c>
      <c r="M91" s="285">
        <v>256.10000000000002</v>
      </c>
      <c r="N91" s="285">
        <v>249.05</v>
      </c>
      <c r="O91" s="300">
        <v>11219600</v>
      </c>
      <c r="P91" s="301">
        <v>8.303975842979365E-3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1362.75</v>
      </c>
      <c r="F92" s="425">
        <v>1358.95</v>
      </c>
      <c r="G92" s="426">
        <v>1338.4</v>
      </c>
      <c r="H92" s="426">
        <v>1314.05</v>
      </c>
      <c r="I92" s="426">
        <v>1293.5</v>
      </c>
      <c r="J92" s="426">
        <v>1383.3000000000002</v>
      </c>
      <c r="K92" s="426">
        <v>1403.85</v>
      </c>
      <c r="L92" s="426">
        <v>1428.2000000000003</v>
      </c>
      <c r="M92" s="427">
        <v>1379.5</v>
      </c>
      <c r="N92" s="427">
        <v>1334.6</v>
      </c>
      <c r="O92" s="428">
        <v>33116400</v>
      </c>
      <c r="P92" s="429">
        <v>-6.2824735966312356E-2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88.1</v>
      </c>
      <c r="F93" s="297">
        <v>88</v>
      </c>
      <c r="G93" s="298">
        <v>87</v>
      </c>
      <c r="H93" s="298">
        <v>85.9</v>
      </c>
      <c r="I93" s="298">
        <v>84.9</v>
      </c>
      <c r="J93" s="298">
        <v>89.1</v>
      </c>
      <c r="K93" s="298">
        <v>90.1</v>
      </c>
      <c r="L93" s="298">
        <v>91.199999999999989</v>
      </c>
      <c r="M93" s="285">
        <v>89</v>
      </c>
      <c r="N93" s="285">
        <v>86.9</v>
      </c>
      <c r="O93" s="300">
        <v>64090000</v>
      </c>
      <c r="P93" s="301">
        <v>1.1697106505232917E-2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1612.95</v>
      </c>
      <c r="F94" s="297">
        <v>1598.2166666666665</v>
      </c>
      <c r="G94" s="298">
        <v>1575.7333333333329</v>
      </c>
      <c r="H94" s="298">
        <v>1538.5166666666664</v>
      </c>
      <c r="I94" s="298">
        <v>1516.0333333333328</v>
      </c>
      <c r="J94" s="298">
        <v>1635.4333333333329</v>
      </c>
      <c r="K94" s="298">
        <v>1657.9166666666665</v>
      </c>
      <c r="L94" s="298">
        <v>1695.133333333333</v>
      </c>
      <c r="M94" s="285">
        <v>1620.7</v>
      </c>
      <c r="N94" s="285">
        <v>1561</v>
      </c>
      <c r="O94" s="300">
        <v>1599000</v>
      </c>
      <c r="P94" s="301">
        <v>-2.4390243902439025E-2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205.75</v>
      </c>
      <c r="F95" s="297">
        <v>205.46666666666667</v>
      </c>
      <c r="G95" s="298">
        <v>204.63333333333333</v>
      </c>
      <c r="H95" s="298">
        <v>203.51666666666665</v>
      </c>
      <c r="I95" s="298">
        <v>202.68333333333331</v>
      </c>
      <c r="J95" s="298">
        <v>206.58333333333334</v>
      </c>
      <c r="K95" s="298">
        <v>207.41666666666666</v>
      </c>
      <c r="L95" s="298">
        <v>208.53333333333336</v>
      </c>
      <c r="M95" s="285">
        <v>206.3</v>
      </c>
      <c r="N95" s="285">
        <v>204.35</v>
      </c>
      <c r="O95" s="300">
        <v>130259200</v>
      </c>
      <c r="P95" s="301">
        <v>1.2662636515162824E-2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413.85</v>
      </c>
      <c r="F96" s="297">
        <v>411.08333333333331</v>
      </c>
      <c r="G96" s="298">
        <v>402.76666666666665</v>
      </c>
      <c r="H96" s="298">
        <v>391.68333333333334</v>
      </c>
      <c r="I96" s="298">
        <v>383.36666666666667</v>
      </c>
      <c r="J96" s="298">
        <v>422.16666666666663</v>
      </c>
      <c r="K96" s="298">
        <v>430.48333333333335</v>
      </c>
      <c r="L96" s="298">
        <v>441.56666666666661</v>
      </c>
      <c r="M96" s="285">
        <v>419.4</v>
      </c>
      <c r="N96" s="285">
        <v>400</v>
      </c>
      <c r="O96" s="300">
        <v>31080000</v>
      </c>
      <c r="P96" s="301">
        <v>-1.019108280254777E-2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617.1</v>
      </c>
      <c r="F97" s="297">
        <v>613.70000000000005</v>
      </c>
      <c r="G97" s="298">
        <v>600.45000000000005</v>
      </c>
      <c r="H97" s="298">
        <v>583.79999999999995</v>
      </c>
      <c r="I97" s="298">
        <v>570.54999999999995</v>
      </c>
      <c r="J97" s="298">
        <v>630.35000000000014</v>
      </c>
      <c r="K97" s="298">
        <v>643.60000000000014</v>
      </c>
      <c r="L97" s="298">
        <v>660.25000000000023</v>
      </c>
      <c r="M97" s="285">
        <v>626.95000000000005</v>
      </c>
      <c r="N97" s="285">
        <v>597.04999999999995</v>
      </c>
      <c r="O97" s="300">
        <v>33890400</v>
      </c>
      <c r="P97" s="301">
        <v>-4.1026816410726565E-2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2778.05</v>
      </c>
      <c r="F98" s="297">
        <v>2766.0166666666664</v>
      </c>
      <c r="G98" s="298">
        <v>2732.0333333333328</v>
      </c>
      <c r="H98" s="298">
        <v>2686.0166666666664</v>
      </c>
      <c r="I98" s="298">
        <v>2652.0333333333328</v>
      </c>
      <c r="J98" s="298">
        <v>2812.0333333333328</v>
      </c>
      <c r="K98" s="298">
        <v>2846.0166666666664</v>
      </c>
      <c r="L98" s="298">
        <v>2892.0333333333328</v>
      </c>
      <c r="M98" s="285">
        <v>2800</v>
      </c>
      <c r="N98" s="285">
        <v>2720</v>
      </c>
      <c r="O98" s="300">
        <v>1498250</v>
      </c>
      <c r="P98" s="301">
        <v>-1.4633344294639921E-2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1706.65</v>
      </c>
      <c r="F99" s="297">
        <v>1706.05</v>
      </c>
      <c r="G99" s="298">
        <v>1681.6</v>
      </c>
      <c r="H99" s="298">
        <v>1656.55</v>
      </c>
      <c r="I99" s="298">
        <v>1632.1</v>
      </c>
      <c r="J99" s="298">
        <v>1731.1</v>
      </c>
      <c r="K99" s="298">
        <v>1755.5500000000002</v>
      </c>
      <c r="L99" s="298">
        <v>1780.6</v>
      </c>
      <c r="M99" s="285">
        <v>1730.5</v>
      </c>
      <c r="N99" s="285">
        <v>1681</v>
      </c>
      <c r="O99" s="300">
        <v>11751200</v>
      </c>
      <c r="P99" s="301">
        <v>-9.6747008258890946E-3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88.7</v>
      </c>
      <c r="F100" s="297">
        <v>88.733333333333334</v>
      </c>
      <c r="G100" s="298">
        <v>87.266666666666666</v>
      </c>
      <c r="H100" s="298">
        <v>85.833333333333329</v>
      </c>
      <c r="I100" s="298">
        <v>84.36666666666666</v>
      </c>
      <c r="J100" s="298">
        <v>90.166666666666671</v>
      </c>
      <c r="K100" s="298">
        <v>91.63333333333334</v>
      </c>
      <c r="L100" s="298">
        <v>93.066666666666677</v>
      </c>
      <c r="M100" s="285">
        <v>90.2</v>
      </c>
      <c r="N100" s="285">
        <v>87.3</v>
      </c>
      <c r="O100" s="300">
        <v>27735792</v>
      </c>
      <c r="P100" s="301">
        <v>-9.6432015429122472E-4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3005.45</v>
      </c>
      <c r="F101" s="297">
        <v>2963.9833333333336</v>
      </c>
      <c r="G101" s="298">
        <v>2879.4666666666672</v>
      </c>
      <c r="H101" s="298">
        <v>2753.4833333333336</v>
      </c>
      <c r="I101" s="298">
        <v>2668.9666666666672</v>
      </c>
      <c r="J101" s="298">
        <v>3089.9666666666672</v>
      </c>
      <c r="K101" s="298">
        <v>3174.4833333333336</v>
      </c>
      <c r="L101" s="298">
        <v>3300.4666666666672</v>
      </c>
      <c r="M101" s="285">
        <v>3048.5</v>
      </c>
      <c r="N101" s="285">
        <v>2838</v>
      </c>
      <c r="O101" s="300">
        <v>526750</v>
      </c>
      <c r="P101" s="301">
        <v>3.3349681216282491E-2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379.35</v>
      </c>
      <c r="F102" s="297">
        <v>379.41666666666669</v>
      </c>
      <c r="G102" s="298">
        <v>372.28333333333336</v>
      </c>
      <c r="H102" s="298">
        <v>365.2166666666667</v>
      </c>
      <c r="I102" s="298">
        <v>358.08333333333337</v>
      </c>
      <c r="J102" s="298">
        <v>386.48333333333335</v>
      </c>
      <c r="K102" s="298">
        <v>393.61666666666667</v>
      </c>
      <c r="L102" s="298">
        <v>400.68333333333334</v>
      </c>
      <c r="M102" s="285">
        <v>386.55</v>
      </c>
      <c r="N102" s="285">
        <v>372.35</v>
      </c>
      <c r="O102" s="300">
        <v>7376000</v>
      </c>
      <c r="P102" s="301">
        <v>-1.0994904800214535E-2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1315.25</v>
      </c>
      <c r="F103" s="297">
        <v>1324.9333333333334</v>
      </c>
      <c r="G103" s="298">
        <v>1301.3166666666668</v>
      </c>
      <c r="H103" s="298">
        <v>1287.3833333333334</v>
      </c>
      <c r="I103" s="298">
        <v>1263.7666666666669</v>
      </c>
      <c r="J103" s="298">
        <v>1338.8666666666668</v>
      </c>
      <c r="K103" s="298">
        <v>1362.4833333333336</v>
      </c>
      <c r="L103" s="298">
        <v>1376.4166666666667</v>
      </c>
      <c r="M103" s="285">
        <v>1348.55</v>
      </c>
      <c r="N103" s="285">
        <v>1311</v>
      </c>
      <c r="O103" s="300">
        <v>14879850</v>
      </c>
      <c r="P103" s="301">
        <v>5.6201787682135421E-2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4074.8</v>
      </c>
      <c r="F104" s="297">
        <v>4051.2000000000003</v>
      </c>
      <c r="G104" s="298">
        <v>3996.7000000000007</v>
      </c>
      <c r="H104" s="298">
        <v>3918.6000000000004</v>
      </c>
      <c r="I104" s="298">
        <v>3864.1000000000008</v>
      </c>
      <c r="J104" s="298">
        <v>4129.3000000000011</v>
      </c>
      <c r="K104" s="298">
        <v>4183.7999999999993</v>
      </c>
      <c r="L104" s="298">
        <v>4261.9000000000005</v>
      </c>
      <c r="M104" s="285">
        <v>4105.7</v>
      </c>
      <c r="N104" s="285">
        <v>3973.1</v>
      </c>
      <c r="O104" s="300">
        <v>434250</v>
      </c>
      <c r="P104" s="301">
        <v>5.1962209302325583E-2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2694.55</v>
      </c>
      <c r="F105" s="297">
        <v>2716.9833333333331</v>
      </c>
      <c r="G105" s="298">
        <v>2641.7666666666664</v>
      </c>
      <c r="H105" s="298">
        <v>2588.9833333333331</v>
      </c>
      <c r="I105" s="298">
        <v>2513.7666666666664</v>
      </c>
      <c r="J105" s="298">
        <v>2769.7666666666664</v>
      </c>
      <c r="K105" s="298">
        <v>2844.9833333333327</v>
      </c>
      <c r="L105" s="298">
        <v>2897.7666666666664</v>
      </c>
      <c r="M105" s="285">
        <v>2792.2</v>
      </c>
      <c r="N105" s="285">
        <v>2664.2</v>
      </c>
      <c r="O105" s="300">
        <v>545200</v>
      </c>
      <c r="P105" s="301">
        <v>4.1252864782276549E-2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1068.5</v>
      </c>
      <c r="F106" s="297">
        <v>1059.2333333333333</v>
      </c>
      <c r="G106" s="298">
        <v>1042.1166666666668</v>
      </c>
      <c r="H106" s="298">
        <v>1015.7333333333333</v>
      </c>
      <c r="I106" s="298">
        <v>998.61666666666679</v>
      </c>
      <c r="J106" s="298">
        <v>1085.6166666666668</v>
      </c>
      <c r="K106" s="298">
        <v>1102.7333333333331</v>
      </c>
      <c r="L106" s="298">
        <v>1129.1166666666668</v>
      </c>
      <c r="M106" s="285">
        <v>1076.3499999999999</v>
      </c>
      <c r="N106" s="285">
        <v>1032.8499999999999</v>
      </c>
      <c r="O106" s="300">
        <v>8672550</v>
      </c>
      <c r="P106" s="301">
        <v>7.5585072738772935E-2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797.2</v>
      </c>
      <c r="F107" s="297">
        <v>797.80000000000007</v>
      </c>
      <c r="G107" s="298">
        <v>787.25000000000011</v>
      </c>
      <c r="H107" s="298">
        <v>777.30000000000007</v>
      </c>
      <c r="I107" s="298">
        <v>766.75000000000011</v>
      </c>
      <c r="J107" s="298">
        <v>807.75000000000011</v>
      </c>
      <c r="K107" s="298">
        <v>818.30000000000007</v>
      </c>
      <c r="L107" s="298">
        <v>828.25000000000011</v>
      </c>
      <c r="M107" s="285">
        <v>808.35</v>
      </c>
      <c r="N107" s="285">
        <v>787.85</v>
      </c>
      <c r="O107" s="300">
        <v>8584800</v>
      </c>
      <c r="P107" s="301">
        <v>-3.6757775683317624E-2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166.05</v>
      </c>
      <c r="F108" s="297">
        <v>165.53333333333333</v>
      </c>
      <c r="G108" s="298">
        <v>163.51666666666665</v>
      </c>
      <c r="H108" s="298">
        <v>160.98333333333332</v>
      </c>
      <c r="I108" s="298">
        <v>158.96666666666664</v>
      </c>
      <c r="J108" s="298">
        <v>168.06666666666666</v>
      </c>
      <c r="K108" s="298">
        <v>170.08333333333337</v>
      </c>
      <c r="L108" s="298">
        <v>172.61666666666667</v>
      </c>
      <c r="M108" s="285">
        <v>167.55</v>
      </c>
      <c r="N108" s="285">
        <v>163</v>
      </c>
      <c r="O108" s="300">
        <v>18324000</v>
      </c>
      <c r="P108" s="301">
        <v>2.7130044843049327E-2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142.5</v>
      </c>
      <c r="F109" s="297">
        <v>142.76666666666668</v>
      </c>
      <c r="G109" s="298">
        <v>140.53333333333336</v>
      </c>
      <c r="H109" s="298">
        <v>138.56666666666669</v>
      </c>
      <c r="I109" s="298">
        <v>136.33333333333337</v>
      </c>
      <c r="J109" s="298">
        <v>144.73333333333335</v>
      </c>
      <c r="K109" s="298">
        <v>146.96666666666664</v>
      </c>
      <c r="L109" s="298">
        <v>148.93333333333334</v>
      </c>
      <c r="M109" s="285">
        <v>145</v>
      </c>
      <c r="N109" s="285">
        <v>140.80000000000001</v>
      </c>
      <c r="O109" s="300">
        <v>26904000</v>
      </c>
      <c r="P109" s="301">
        <v>2.2110781855482105E-2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421.4</v>
      </c>
      <c r="F110" s="297">
        <v>420.7833333333333</v>
      </c>
      <c r="G110" s="298">
        <v>417.21666666666658</v>
      </c>
      <c r="H110" s="298">
        <v>413.0333333333333</v>
      </c>
      <c r="I110" s="298">
        <v>409.46666666666658</v>
      </c>
      <c r="J110" s="298">
        <v>424.96666666666658</v>
      </c>
      <c r="K110" s="298">
        <v>428.5333333333333</v>
      </c>
      <c r="L110" s="298">
        <v>432.71666666666658</v>
      </c>
      <c r="M110" s="285">
        <v>424.35</v>
      </c>
      <c r="N110" s="285">
        <v>416.6</v>
      </c>
      <c r="O110" s="300">
        <v>7368000</v>
      </c>
      <c r="P110" s="301">
        <v>-1.4973262032085561E-2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6526.35</v>
      </c>
      <c r="F111" s="297">
        <v>6499.05</v>
      </c>
      <c r="G111" s="298">
        <v>6452.1500000000005</v>
      </c>
      <c r="H111" s="298">
        <v>6377.9500000000007</v>
      </c>
      <c r="I111" s="298">
        <v>6331.0500000000011</v>
      </c>
      <c r="J111" s="298">
        <v>6573.25</v>
      </c>
      <c r="K111" s="298">
        <v>6620.15</v>
      </c>
      <c r="L111" s="298">
        <v>6694.3499999999995</v>
      </c>
      <c r="M111" s="285">
        <v>6545.95</v>
      </c>
      <c r="N111" s="285">
        <v>6424.85</v>
      </c>
      <c r="O111" s="300">
        <v>2769800</v>
      </c>
      <c r="P111" s="301">
        <v>7.8596899788952769E-3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518.1</v>
      </c>
      <c r="F112" s="297">
        <v>515.58333333333337</v>
      </c>
      <c r="G112" s="298">
        <v>511.61666666666679</v>
      </c>
      <c r="H112" s="298">
        <v>505.13333333333344</v>
      </c>
      <c r="I112" s="298">
        <v>501.16666666666686</v>
      </c>
      <c r="J112" s="298">
        <v>522.06666666666672</v>
      </c>
      <c r="K112" s="298">
        <v>526.03333333333319</v>
      </c>
      <c r="L112" s="298">
        <v>532.51666666666665</v>
      </c>
      <c r="M112" s="285">
        <v>519.54999999999995</v>
      </c>
      <c r="N112" s="285">
        <v>509.1</v>
      </c>
      <c r="O112" s="300">
        <v>13291250</v>
      </c>
      <c r="P112" s="301">
        <v>-1.3636363636363636E-2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860.45</v>
      </c>
      <c r="F113" s="297">
        <v>857.76666666666677</v>
      </c>
      <c r="G113" s="298">
        <v>849.53333333333353</v>
      </c>
      <c r="H113" s="298">
        <v>838.61666666666679</v>
      </c>
      <c r="I113" s="298">
        <v>830.38333333333355</v>
      </c>
      <c r="J113" s="298">
        <v>868.68333333333351</v>
      </c>
      <c r="K113" s="298">
        <v>876.91666666666686</v>
      </c>
      <c r="L113" s="298">
        <v>887.83333333333348</v>
      </c>
      <c r="M113" s="285">
        <v>866</v>
      </c>
      <c r="N113" s="285">
        <v>846.85</v>
      </c>
      <c r="O113" s="300">
        <v>2425800</v>
      </c>
      <c r="P113" s="301">
        <v>-4.7999999999999996E-3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1082.9000000000001</v>
      </c>
      <c r="F114" s="297">
        <v>1076.1833333333334</v>
      </c>
      <c r="G114" s="298">
        <v>1066.7166666666667</v>
      </c>
      <c r="H114" s="298">
        <v>1050.5333333333333</v>
      </c>
      <c r="I114" s="298">
        <v>1041.0666666666666</v>
      </c>
      <c r="J114" s="298">
        <v>1092.3666666666668</v>
      </c>
      <c r="K114" s="298">
        <v>1101.8333333333335</v>
      </c>
      <c r="L114" s="298">
        <v>1118.0166666666669</v>
      </c>
      <c r="M114" s="285">
        <v>1085.6500000000001</v>
      </c>
      <c r="N114" s="285">
        <v>1060</v>
      </c>
      <c r="O114" s="300">
        <v>1642800</v>
      </c>
      <c r="P114" s="301">
        <v>-2.1094029317125493E-2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2099.9499999999998</v>
      </c>
      <c r="F115" s="297">
        <v>2085.4500000000003</v>
      </c>
      <c r="G115" s="298">
        <v>2017.6500000000005</v>
      </c>
      <c r="H115" s="298">
        <v>1935.3500000000004</v>
      </c>
      <c r="I115" s="298">
        <v>1867.5500000000006</v>
      </c>
      <c r="J115" s="298">
        <v>2167.7500000000005</v>
      </c>
      <c r="K115" s="298">
        <v>2235.5500000000006</v>
      </c>
      <c r="L115" s="298">
        <v>2317.8500000000004</v>
      </c>
      <c r="M115" s="285">
        <v>2153.25</v>
      </c>
      <c r="N115" s="285">
        <v>2003.15</v>
      </c>
      <c r="O115" s="300">
        <v>2539200</v>
      </c>
      <c r="P115" s="301">
        <v>-2.6678932842686291E-2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205.15</v>
      </c>
      <c r="F116" s="297">
        <v>203.51666666666668</v>
      </c>
      <c r="G116" s="298">
        <v>199.73333333333335</v>
      </c>
      <c r="H116" s="298">
        <v>194.31666666666666</v>
      </c>
      <c r="I116" s="298">
        <v>190.53333333333333</v>
      </c>
      <c r="J116" s="298">
        <v>208.93333333333337</v>
      </c>
      <c r="K116" s="298">
        <v>212.71666666666673</v>
      </c>
      <c r="L116" s="298">
        <v>218.13333333333338</v>
      </c>
      <c r="M116" s="285">
        <v>207.3</v>
      </c>
      <c r="N116" s="285">
        <v>198.1</v>
      </c>
      <c r="O116" s="300">
        <v>28987000</v>
      </c>
      <c r="P116" s="301">
        <v>3.1492248062015503E-3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1705.05</v>
      </c>
      <c r="F117" s="297">
        <v>1692.5166666666667</v>
      </c>
      <c r="G117" s="298">
        <v>1662.5333333333333</v>
      </c>
      <c r="H117" s="298">
        <v>1620.0166666666667</v>
      </c>
      <c r="I117" s="298">
        <v>1590.0333333333333</v>
      </c>
      <c r="J117" s="298">
        <v>1735.0333333333333</v>
      </c>
      <c r="K117" s="298">
        <v>1765.0166666666664</v>
      </c>
      <c r="L117" s="298">
        <v>1807.5333333333333</v>
      </c>
      <c r="M117" s="285">
        <v>1722.5</v>
      </c>
      <c r="N117" s="285">
        <v>1650</v>
      </c>
      <c r="O117" s="300">
        <v>769925</v>
      </c>
      <c r="P117" s="301">
        <v>-4.0502227622519239E-2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79437.3</v>
      </c>
      <c r="F118" s="297">
        <v>79608.900000000009</v>
      </c>
      <c r="G118" s="298">
        <v>78742.950000000012</v>
      </c>
      <c r="H118" s="298">
        <v>78048.600000000006</v>
      </c>
      <c r="I118" s="298">
        <v>77182.650000000009</v>
      </c>
      <c r="J118" s="298">
        <v>80303.250000000015</v>
      </c>
      <c r="K118" s="298">
        <v>81169.2</v>
      </c>
      <c r="L118" s="298">
        <v>81863.550000000017</v>
      </c>
      <c r="M118" s="285">
        <v>80474.850000000006</v>
      </c>
      <c r="N118" s="285">
        <v>78914.55</v>
      </c>
      <c r="O118" s="300">
        <v>42860</v>
      </c>
      <c r="P118" s="301">
        <v>4.9237983587338803E-3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1124.05</v>
      </c>
      <c r="F119" s="297">
        <v>1119.1000000000001</v>
      </c>
      <c r="G119" s="298">
        <v>1107.2000000000003</v>
      </c>
      <c r="H119" s="298">
        <v>1090.3500000000001</v>
      </c>
      <c r="I119" s="298">
        <v>1078.4500000000003</v>
      </c>
      <c r="J119" s="298">
        <v>1135.9500000000003</v>
      </c>
      <c r="K119" s="298">
        <v>1147.8500000000004</v>
      </c>
      <c r="L119" s="298">
        <v>1164.7000000000003</v>
      </c>
      <c r="M119" s="285">
        <v>1131</v>
      </c>
      <c r="N119" s="285">
        <v>1102.25</v>
      </c>
      <c r="O119" s="300">
        <v>2962500</v>
      </c>
      <c r="P119" s="301">
        <v>7.7174802290700839E-2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326</v>
      </c>
      <c r="F120" s="297">
        <v>327.61666666666662</v>
      </c>
      <c r="G120" s="298">
        <v>323.08333333333326</v>
      </c>
      <c r="H120" s="298">
        <v>320.16666666666663</v>
      </c>
      <c r="I120" s="298">
        <v>315.63333333333327</v>
      </c>
      <c r="J120" s="298">
        <v>330.53333333333325</v>
      </c>
      <c r="K120" s="298">
        <v>335.06666666666666</v>
      </c>
      <c r="L120" s="298">
        <v>337.98333333333323</v>
      </c>
      <c r="M120" s="285">
        <v>332.15</v>
      </c>
      <c r="N120" s="285">
        <v>324.7</v>
      </c>
      <c r="O120" s="300">
        <v>1974400</v>
      </c>
      <c r="P120" s="301">
        <v>-1.6181229773462784E-3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57.45</v>
      </c>
      <c r="F121" s="297">
        <v>57.416666666666664</v>
      </c>
      <c r="G121" s="298">
        <v>56.033333333333331</v>
      </c>
      <c r="H121" s="298">
        <v>54.616666666666667</v>
      </c>
      <c r="I121" s="298">
        <v>53.233333333333334</v>
      </c>
      <c r="J121" s="298">
        <v>58.833333333333329</v>
      </c>
      <c r="K121" s="298">
        <v>60.216666666666669</v>
      </c>
      <c r="L121" s="298">
        <v>61.633333333333326</v>
      </c>
      <c r="M121" s="285">
        <v>58.8</v>
      </c>
      <c r="N121" s="285">
        <v>56</v>
      </c>
      <c r="O121" s="300">
        <v>78727000</v>
      </c>
      <c r="P121" s="301">
        <v>-1.2939400474444684E-3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4710.3999999999996</v>
      </c>
      <c r="F122" s="297">
        <v>4664.4000000000005</v>
      </c>
      <c r="G122" s="298">
        <v>4521.0000000000009</v>
      </c>
      <c r="H122" s="298">
        <v>4331.6000000000004</v>
      </c>
      <c r="I122" s="298">
        <v>4188.2000000000007</v>
      </c>
      <c r="J122" s="298">
        <v>4853.8000000000011</v>
      </c>
      <c r="K122" s="298">
        <v>4997.2000000000007</v>
      </c>
      <c r="L122" s="298">
        <v>5186.6000000000013</v>
      </c>
      <c r="M122" s="285">
        <v>4807.8</v>
      </c>
      <c r="N122" s="285">
        <v>4475</v>
      </c>
      <c r="O122" s="300">
        <v>1454250</v>
      </c>
      <c r="P122" s="301">
        <v>3.4501155966565888E-2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3085</v>
      </c>
      <c r="F123" s="297">
        <v>3079.0166666666664</v>
      </c>
      <c r="G123" s="298">
        <v>3028.0333333333328</v>
      </c>
      <c r="H123" s="298">
        <v>2971.0666666666666</v>
      </c>
      <c r="I123" s="298">
        <v>2920.083333333333</v>
      </c>
      <c r="J123" s="298">
        <v>3135.9833333333327</v>
      </c>
      <c r="K123" s="298">
        <v>3186.9666666666662</v>
      </c>
      <c r="L123" s="298">
        <v>3243.9333333333325</v>
      </c>
      <c r="M123" s="285">
        <v>3130</v>
      </c>
      <c r="N123" s="285">
        <v>3022.05</v>
      </c>
      <c r="O123" s="300">
        <v>305325</v>
      </c>
      <c r="P123" s="301">
        <v>-4.5710267229254573E-2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17038.7</v>
      </c>
      <c r="F124" s="297">
        <v>17034.100000000002</v>
      </c>
      <c r="G124" s="298">
        <v>16905.650000000005</v>
      </c>
      <c r="H124" s="298">
        <v>16772.600000000002</v>
      </c>
      <c r="I124" s="298">
        <v>16644.150000000005</v>
      </c>
      <c r="J124" s="298">
        <v>17167.150000000005</v>
      </c>
      <c r="K124" s="298">
        <v>17295.600000000002</v>
      </c>
      <c r="L124" s="298">
        <v>17428.650000000005</v>
      </c>
      <c r="M124" s="285">
        <v>17162.55</v>
      </c>
      <c r="N124" s="285">
        <v>16901.05</v>
      </c>
      <c r="O124" s="300">
        <v>305500</v>
      </c>
      <c r="P124" s="301">
        <v>2.6718198622080323E-2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138.35</v>
      </c>
      <c r="F125" s="297">
        <v>138.73333333333332</v>
      </c>
      <c r="G125" s="298">
        <v>136.31666666666663</v>
      </c>
      <c r="H125" s="298">
        <v>134.2833333333333</v>
      </c>
      <c r="I125" s="298">
        <v>131.86666666666662</v>
      </c>
      <c r="J125" s="298">
        <v>140.76666666666665</v>
      </c>
      <c r="K125" s="298">
        <v>143.18333333333334</v>
      </c>
      <c r="L125" s="298">
        <v>145.21666666666667</v>
      </c>
      <c r="M125" s="285">
        <v>141.15</v>
      </c>
      <c r="N125" s="285">
        <v>136.69999999999999</v>
      </c>
      <c r="O125" s="300">
        <v>46444400</v>
      </c>
      <c r="P125" s="301">
        <v>3.1837916063675834E-3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99.1</v>
      </c>
      <c r="F126" s="297">
        <v>99.616666666666674</v>
      </c>
      <c r="G126" s="298">
        <v>98.233333333333348</v>
      </c>
      <c r="H126" s="298">
        <v>97.366666666666674</v>
      </c>
      <c r="I126" s="298">
        <v>95.983333333333348</v>
      </c>
      <c r="J126" s="298">
        <v>100.48333333333335</v>
      </c>
      <c r="K126" s="298">
        <v>101.86666666666667</v>
      </c>
      <c r="L126" s="298">
        <v>102.73333333333335</v>
      </c>
      <c r="M126" s="285">
        <v>101</v>
      </c>
      <c r="N126" s="285">
        <v>98.75</v>
      </c>
      <c r="O126" s="300">
        <v>76055100</v>
      </c>
      <c r="P126" s="301">
        <v>1.068019996970156E-2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103.2</v>
      </c>
      <c r="F127" s="297">
        <v>103.83333333333333</v>
      </c>
      <c r="G127" s="298">
        <v>101.61666666666666</v>
      </c>
      <c r="H127" s="298">
        <v>100.03333333333333</v>
      </c>
      <c r="I127" s="298">
        <v>97.816666666666663</v>
      </c>
      <c r="J127" s="298">
        <v>105.41666666666666</v>
      </c>
      <c r="K127" s="298">
        <v>107.63333333333333</v>
      </c>
      <c r="L127" s="298">
        <v>109.21666666666665</v>
      </c>
      <c r="M127" s="285">
        <v>106.05</v>
      </c>
      <c r="N127" s="285">
        <v>102.25</v>
      </c>
      <c r="O127" s="300">
        <v>34873300</v>
      </c>
      <c r="P127" s="301">
        <v>-4.3707770270270271E-2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29907.65</v>
      </c>
      <c r="F128" s="297">
        <v>29794.55</v>
      </c>
      <c r="G128" s="298">
        <v>29438.1</v>
      </c>
      <c r="H128" s="298">
        <v>28968.55</v>
      </c>
      <c r="I128" s="298">
        <v>28612.1</v>
      </c>
      <c r="J128" s="298">
        <v>30264.1</v>
      </c>
      <c r="K128" s="298">
        <v>30620.550000000003</v>
      </c>
      <c r="L128" s="298">
        <v>31090.1</v>
      </c>
      <c r="M128" s="285">
        <v>30151</v>
      </c>
      <c r="N128" s="285">
        <v>29325</v>
      </c>
      <c r="O128" s="300">
        <v>55740</v>
      </c>
      <c r="P128" s="301">
        <v>3.5097493036211701E-2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1664.2</v>
      </c>
      <c r="F129" s="297">
        <v>1656.5166666666667</v>
      </c>
      <c r="G129" s="298">
        <v>1632.8333333333333</v>
      </c>
      <c r="H129" s="298">
        <v>1601.4666666666667</v>
      </c>
      <c r="I129" s="298">
        <v>1577.7833333333333</v>
      </c>
      <c r="J129" s="298">
        <v>1687.8833333333332</v>
      </c>
      <c r="K129" s="298">
        <v>1711.5666666666666</v>
      </c>
      <c r="L129" s="298">
        <v>1742.9333333333332</v>
      </c>
      <c r="M129" s="285">
        <v>1680.2</v>
      </c>
      <c r="N129" s="285">
        <v>1625.15</v>
      </c>
      <c r="O129" s="300">
        <v>3401750</v>
      </c>
      <c r="P129" s="301">
        <v>2.2686760654675093E-3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215.6</v>
      </c>
      <c r="F130" s="297">
        <v>216.5</v>
      </c>
      <c r="G130" s="298">
        <v>213.8</v>
      </c>
      <c r="H130" s="298">
        <v>212</v>
      </c>
      <c r="I130" s="298">
        <v>209.3</v>
      </c>
      <c r="J130" s="298">
        <v>218.3</v>
      </c>
      <c r="K130" s="298">
        <v>221</v>
      </c>
      <c r="L130" s="298">
        <v>222.8</v>
      </c>
      <c r="M130" s="285">
        <v>219.2</v>
      </c>
      <c r="N130" s="285">
        <v>214.7</v>
      </c>
      <c r="O130" s="300">
        <v>18939000</v>
      </c>
      <c r="P130" s="301">
        <v>3.9758269720101781E-3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105.3</v>
      </c>
      <c r="F131" s="297">
        <v>105.38333333333333</v>
      </c>
      <c r="G131" s="298">
        <v>104.26666666666665</v>
      </c>
      <c r="H131" s="298">
        <v>103.23333333333332</v>
      </c>
      <c r="I131" s="298">
        <v>102.11666666666665</v>
      </c>
      <c r="J131" s="298">
        <v>106.41666666666666</v>
      </c>
      <c r="K131" s="298">
        <v>107.53333333333333</v>
      </c>
      <c r="L131" s="298">
        <v>108.56666666666666</v>
      </c>
      <c r="M131" s="285">
        <v>106.5</v>
      </c>
      <c r="N131" s="285">
        <v>104.35</v>
      </c>
      <c r="O131" s="300">
        <v>34199200</v>
      </c>
      <c r="P131" s="301">
        <v>-1.675579322638146E-2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5350.45</v>
      </c>
      <c r="F132" s="297">
        <v>5301.8499999999995</v>
      </c>
      <c r="G132" s="298">
        <v>5183.8499999999985</v>
      </c>
      <c r="H132" s="298">
        <v>5017.2499999999991</v>
      </c>
      <c r="I132" s="298">
        <v>4899.2499999999982</v>
      </c>
      <c r="J132" s="298">
        <v>5468.4499999999989</v>
      </c>
      <c r="K132" s="298">
        <v>5586.4500000000007</v>
      </c>
      <c r="L132" s="298">
        <v>5753.0499999999993</v>
      </c>
      <c r="M132" s="285">
        <v>5419.85</v>
      </c>
      <c r="N132" s="285">
        <v>5135.25</v>
      </c>
      <c r="O132" s="300">
        <v>229875</v>
      </c>
      <c r="P132" s="301">
        <v>0.14650872817955113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1777.25</v>
      </c>
      <c r="F133" s="297">
        <v>1787.0833333333333</v>
      </c>
      <c r="G133" s="298">
        <v>1761.1666666666665</v>
      </c>
      <c r="H133" s="298">
        <v>1745.0833333333333</v>
      </c>
      <c r="I133" s="298">
        <v>1719.1666666666665</v>
      </c>
      <c r="J133" s="298">
        <v>1803.1666666666665</v>
      </c>
      <c r="K133" s="298">
        <v>1829.083333333333</v>
      </c>
      <c r="L133" s="298">
        <v>1845.1666666666665</v>
      </c>
      <c r="M133" s="285">
        <v>1813</v>
      </c>
      <c r="N133" s="285">
        <v>1771</v>
      </c>
      <c r="O133" s="300">
        <v>2079000</v>
      </c>
      <c r="P133" s="301">
        <v>4.7619047619047616E-2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2484.6</v>
      </c>
      <c r="F134" s="297">
        <v>2463.2166666666667</v>
      </c>
      <c r="G134" s="298">
        <v>2421.3833333333332</v>
      </c>
      <c r="H134" s="298">
        <v>2358.1666666666665</v>
      </c>
      <c r="I134" s="298">
        <v>2316.333333333333</v>
      </c>
      <c r="J134" s="298">
        <v>2526.4333333333334</v>
      </c>
      <c r="K134" s="298">
        <v>2568.2666666666664</v>
      </c>
      <c r="L134" s="298">
        <v>2631.4833333333336</v>
      </c>
      <c r="M134" s="285">
        <v>2505.0500000000002</v>
      </c>
      <c r="N134" s="285">
        <v>2400</v>
      </c>
      <c r="O134" s="300">
        <v>459250</v>
      </c>
      <c r="P134" s="301">
        <v>-4.0229885057471264E-2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33.25</v>
      </c>
      <c r="F135" s="297">
        <v>33.433333333333337</v>
      </c>
      <c r="G135" s="298">
        <v>32.416666666666671</v>
      </c>
      <c r="H135" s="298">
        <v>31.583333333333336</v>
      </c>
      <c r="I135" s="298">
        <v>30.56666666666667</v>
      </c>
      <c r="J135" s="298">
        <v>34.266666666666673</v>
      </c>
      <c r="K135" s="298">
        <v>35.283333333333339</v>
      </c>
      <c r="L135" s="298">
        <v>36.116666666666674</v>
      </c>
      <c r="M135" s="285">
        <v>34.450000000000003</v>
      </c>
      <c r="N135" s="285">
        <v>32.6</v>
      </c>
      <c r="O135" s="300">
        <v>227024000</v>
      </c>
      <c r="P135" s="301">
        <v>3.6298568507157465E-2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201.95</v>
      </c>
      <c r="F136" s="297">
        <v>204.03333333333333</v>
      </c>
      <c r="G136" s="298">
        <v>198.66666666666666</v>
      </c>
      <c r="H136" s="298">
        <v>195.38333333333333</v>
      </c>
      <c r="I136" s="298">
        <v>190.01666666666665</v>
      </c>
      <c r="J136" s="298">
        <v>207.31666666666666</v>
      </c>
      <c r="K136" s="298">
        <v>212.68333333333334</v>
      </c>
      <c r="L136" s="298">
        <v>215.96666666666667</v>
      </c>
      <c r="M136" s="285">
        <v>209.4</v>
      </c>
      <c r="N136" s="285">
        <v>200.75</v>
      </c>
      <c r="O136" s="300">
        <v>20128000</v>
      </c>
      <c r="P136" s="301">
        <v>9.8210388476647759E-2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998.6</v>
      </c>
      <c r="F137" s="297">
        <v>999.86666666666667</v>
      </c>
      <c r="G137" s="298">
        <v>983.73333333333335</v>
      </c>
      <c r="H137" s="298">
        <v>968.86666666666667</v>
      </c>
      <c r="I137" s="298">
        <v>952.73333333333335</v>
      </c>
      <c r="J137" s="298">
        <v>1014.7333333333333</v>
      </c>
      <c r="K137" s="298">
        <v>1030.8666666666668</v>
      </c>
      <c r="L137" s="298">
        <v>1045.7333333333333</v>
      </c>
      <c r="M137" s="285">
        <v>1016</v>
      </c>
      <c r="N137" s="285">
        <v>985</v>
      </c>
      <c r="O137" s="300">
        <v>2177857</v>
      </c>
      <c r="P137" s="301">
        <v>-1.7083027185892725E-2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984.55</v>
      </c>
      <c r="F138" s="297">
        <v>981.15</v>
      </c>
      <c r="G138" s="298">
        <v>963.44999999999993</v>
      </c>
      <c r="H138" s="298">
        <v>942.34999999999991</v>
      </c>
      <c r="I138" s="298">
        <v>924.64999999999986</v>
      </c>
      <c r="J138" s="298">
        <v>1002.25</v>
      </c>
      <c r="K138" s="298">
        <v>1019.95</v>
      </c>
      <c r="L138" s="298">
        <v>1041.0500000000002</v>
      </c>
      <c r="M138" s="285">
        <v>998.85</v>
      </c>
      <c r="N138" s="285">
        <v>960.05</v>
      </c>
      <c r="O138" s="300">
        <v>1802850</v>
      </c>
      <c r="P138" s="301">
        <v>2.8368794326241137E-3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176.1</v>
      </c>
      <c r="F139" s="297">
        <v>177.06666666666669</v>
      </c>
      <c r="G139" s="298">
        <v>172.08333333333337</v>
      </c>
      <c r="H139" s="298">
        <v>168.06666666666669</v>
      </c>
      <c r="I139" s="298">
        <v>163.08333333333337</v>
      </c>
      <c r="J139" s="298">
        <v>181.08333333333337</v>
      </c>
      <c r="K139" s="298">
        <v>186.06666666666666</v>
      </c>
      <c r="L139" s="298">
        <v>190.08333333333337</v>
      </c>
      <c r="M139" s="285">
        <v>182.05</v>
      </c>
      <c r="N139" s="285">
        <v>173.05</v>
      </c>
      <c r="O139" s="300">
        <v>27007700</v>
      </c>
      <c r="P139" s="301">
        <v>6.8372146380635546E-2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125.5</v>
      </c>
      <c r="F140" s="297">
        <v>125.21666666666665</v>
      </c>
      <c r="G140" s="298">
        <v>124.43333333333331</v>
      </c>
      <c r="H140" s="298">
        <v>123.36666666666666</v>
      </c>
      <c r="I140" s="298">
        <v>122.58333333333331</v>
      </c>
      <c r="J140" s="298">
        <v>126.2833333333333</v>
      </c>
      <c r="K140" s="298">
        <v>127.06666666666663</v>
      </c>
      <c r="L140" s="298">
        <v>128.1333333333333</v>
      </c>
      <c r="M140" s="285">
        <v>126</v>
      </c>
      <c r="N140" s="285">
        <v>124.15</v>
      </c>
      <c r="O140" s="300">
        <v>19950000</v>
      </c>
      <c r="P140" s="301">
        <v>3.5825545171339561E-2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1906</v>
      </c>
      <c r="F141" s="297">
        <v>1906.1000000000001</v>
      </c>
      <c r="G141" s="298">
        <v>1892.2000000000003</v>
      </c>
      <c r="H141" s="298">
        <v>1878.4</v>
      </c>
      <c r="I141" s="298">
        <v>1864.5000000000002</v>
      </c>
      <c r="J141" s="298">
        <v>1919.9000000000003</v>
      </c>
      <c r="K141" s="298">
        <v>1933.8000000000004</v>
      </c>
      <c r="L141" s="298">
        <v>1947.6000000000004</v>
      </c>
      <c r="M141" s="285">
        <v>1920</v>
      </c>
      <c r="N141" s="285">
        <v>1892.3</v>
      </c>
      <c r="O141" s="300">
        <v>30712750</v>
      </c>
      <c r="P141" s="301">
        <v>-5.3678125556617063E-3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89.1</v>
      </c>
      <c r="F142" s="297">
        <v>87.933333333333337</v>
      </c>
      <c r="G142" s="298">
        <v>86.666666666666671</v>
      </c>
      <c r="H142" s="298">
        <v>84.233333333333334</v>
      </c>
      <c r="I142" s="298">
        <v>82.966666666666669</v>
      </c>
      <c r="J142" s="298">
        <v>90.366666666666674</v>
      </c>
      <c r="K142" s="298">
        <v>91.633333333333326</v>
      </c>
      <c r="L142" s="298">
        <v>94.066666666666677</v>
      </c>
      <c r="M142" s="285">
        <v>89.2</v>
      </c>
      <c r="N142" s="285">
        <v>85.5</v>
      </c>
      <c r="O142" s="300">
        <v>128212000</v>
      </c>
      <c r="P142" s="301">
        <v>-5.6487695749440715E-2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908.5</v>
      </c>
      <c r="F143" s="297">
        <v>903.86666666666679</v>
      </c>
      <c r="G143" s="298">
        <v>896.0833333333336</v>
      </c>
      <c r="H143" s="298">
        <v>883.66666666666686</v>
      </c>
      <c r="I143" s="298">
        <v>875.88333333333367</v>
      </c>
      <c r="J143" s="298">
        <v>916.28333333333353</v>
      </c>
      <c r="K143" s="298">
        <v>924.06666666666683</v>
      </c>
      <c r="L143" s="298">
        <v>936.48333333333346</v>
      </c>
      <c r="M143" s="285">
        <v>911.65</v>
      </c>
      <c r="N143" s="285">
        <v>891.45</v>
      </c>
      <c r="O143" s="300">
        <v>4663500</v>
      </c>
      <c r="P143" s="301">
        <v>-7.1850550854223212E-3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331.9</v>
      </c>
      <c r="F144" s="297">
        <v>328.98333333333335</v>
      </c>
      <c r="G144" s="298">
        <v>325.2166666666667</v>
      </c>
      <c r="H144" s="298">
        <v>318.53333333333336</v>
      </c>
      <c r="I144" s="298">
        <v>314.76666666666671</v>
      </c>
      <c r="J144" s="298">
        <v>335.66666666666669</v>
      </c>
      <c r="K144" s="298">
        <v>339.43333333333334</v>
      </c>
      <c r="L144" s="298">
        <v>346.11666666666667</v>
      </c>
      <c r="M144" s="285">
        <v>332.75</v>
      </c>
      <c r="N144" s="285">
        <v>322.3</v>
      </c>
      <c r="O144" s="300">
        <v>102888000</v>
      </c>
      <c r="P144" s="301">
        <v>9.0323339904086614E-3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30124.400000000001</v>
      </c>
      <c r="F145" s="297">
        <v>30066</v>
      </c>
      <c r="G145" s="298">
        <v>29624.15</v>
      </c>
      <c r="H145" s="298">
        <v>29123.9</v>
      </c>
      <c r="I145" s="298">
        <v>28682.050000000003</v>
      </c>
      <c r="J145" s="298">
        <v>30566.25</v>
      </c>
      <c r="K145" s="298">
        <v>31008.1</v>
      </c>
      <c r="L145" s="298">
        <v>31508.35</v>
      </c>
      <c r="M145" s="285">
        <v>30507.85</v>
      </c>
      <c r="N145" s="285">
        <v>29565.75</v>
      </c>
      <c r="O145" s="300">
        <v>197300</v>
      </c>
      <c r="P145" s="301">
        <v>1.0147133434804667E-3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1799.9</v>
      </c>
      <c r="F146" s="297">
        <v>1802.4166666666667</v>
      </c>
      <c r="G146" s="298">
        <v>1777.4833333333336</v>
      </c>
      <c r="H146" s="298">
        <v>1755.0666666666668</v>
      </c>
      <c r="I146" s="298">
        <v>1730.1333333333337</v>
      </c>
      <c r="J146" s="298">
        <v>1824.8333333333335</v>
      </c>
      <c r="K146" s="298">
        <v>1849.7666666666664</v>
      </c>
      <c r="L146" s="298">
        <v>1872.1833333333334</v>
      </c>
      <c r="M146" s="285">
        <v>1827.35</v>
      </c>
      <c r="N146" s="285">
        <v>1780</v>
      </c>
      <c r="O146" s="300">
        <v>958650</v>
      </c>
      <c r="P146" s="301">
        <v>0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6243.15</v>
      </c>
      <c r="F147" s="297">
        <v>6158.8499999999995</v>
      </c>
      <c r="G147" s="298">
        <v>6057.6999999999989</v>
      </c>
      <c r="H147" s="298">
        <v>5872.2499999999991</v>
      </c>
      <c r="I147" s="298">
        <v>5771.0999999999985</v>
      </c>
      <c r="J147" s="298">
        <v>6344.2999999999993</v>
      </c>
      <c r="K147" s="298">
        <v>6445.4499999999989</v>
      </c>
      <c r="L147" s="298">
        <v>6630.9</v>
      </c>
      <c r="M147" s="285">
        <v>6260</v>
      </c>
      <c r="N147" s="285">
        <v>5973.4</v>
      </c>
      <c r="O147" s="300">
        <v>470500</v>
      </c>
      <c r="P147" s="301">
        <v>-9.4736842105263164E-3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1344.75</v>
      </c>
      <c r="F148" s="297">
        <v>1331.4666666666667</v>
      </c>
      <c r="G148" s="298">
        <v>1305.4333333333334</v>
      </c>
      <c r="H148" s="298">
        <v>1266.1166666666668</v>
      </c>
      <c r="I148" s="298">
        <v>1240.0833333333335</v>
      </c>
      <c r="J148" s="298">
        <v>1370.7833333333333</v>
      </c>
      <c r="K148" s="298">
        <v>1396.8166666666666</v>
      </c>
      <c r="L148" s="298">
        <v>1436.1333333333332</v>
      </c>
      <c r="M148" s="285">
        <v>1357.5</v>
      </c>
      <c r="N148" s="285">
        <v>1292.1500000000001</v>
      </c>
      <c r="O148" s="300">
        <v>3632800</v>
      </c>
      <c r="P148" s="301">
        <v>-1.5394622723330443E-2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641.54999999999995</v>
      </c>
      <c r="F149" s="297">
        <v>643.16666666666663</v>
      </c>
      <c r="G149" s="298">
        <v>634.58333333333326</v>
      </c>
      <c r="H149" s="298">
        <v>627.61666666666667</v>
      </c>
      <c r="I149" s="298">
        <v>619.0333333333333</v>
      </c>
      <c r="J149" s="298">
        <v>650.13333333333321</v>
      </c>
      <c r="K149" s="298">
        <v>658.71666666666647</v>
      </c>
      <c r="L149" s="298">
        <v>665.68333333333317</v>
      </c>
      <c r="M149" s="285">
        <v>651.75</v>
      </c>
      <c r="N149" s="285">
        <v>636.20000000000005</v>
      </c>
      <c r="O149" s="300">
        <v>42203000</v>
      </c>
      <c r="P149" s="301">
        <v>1.990776070871628E-4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459.75</v>
      </c>
      <c r="F150" s="297">
        <v>457.65000000000003</v>
      </c>
      <c r="G150" s="298">
        <v>450.40000000000009</v>
      </c>
      <c r="H150" s="298">
        <v>441.05000000000007</v>
      </c>
      <c r="I150" s="298">
        <v>433.80000000000013</v>
      </c>
      <c r="J150" s="298">
        <v>467.00000000000006</v>
      </c>
      <c r="K150" s="298">
        <v>474.24999999999994</v>
      </c>
      <c r="L150" s="298">
        <v>483.6</v>
      </c>
      <c r="M150" s="285">
        <v>464.9</v>
      </c>
      <c r="N150" s="285">
        <v>448.3</v>
      </c>
      <c r="O150" s="300">
        <v>13678500</v>
      </c>
      <c r="P150" s="301">
        <v>-2.3452559434568431E-2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733</v>
      </c>
      <c r="F151" s="297">
        <v>731.4</v>
      </c>
      <c r="G151" s="298">
        <v>721.4</v>
      </c>
      <c r="H151" s="298">
        <v>709.8</v>
      </c>
      <c r="I151" s="298">
        <v>699.8</v>
      </c>
      <c r="J151" s="298">
        <v>743</v>
      </c>
      <c r="K151" s="298">
        <v>753</v>
      </c>
      <c r="L151" s="298">
        <v>764.6</v>
      </c>
      <c r="M151" s="285">
        <v>741.4</v>
      </c>
      <c r="N151" s="285">
        <v>719.8</v>
      </c>
      <c r="O151" s="300">
        <v>10068000</v>
      </c>
      <c r="P151" s="301">
        <v>9.9423344601312397E-4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664.3</v>
      </c>
      <c r="F152" s="297">
        <v>661.94999999999993</v>
      </c>
      <c r="G152" s="298">
        <v>655.34999999999991</v>
      </c>
      <c r="H152" s="298">
        <v>646.4</v>
      </c>
      <c r="I152" s="298">
        <v>639.79999999999995</v>
      </c>
      <c r="J152" s="298">
        <v>670.89999999999986</v>
      </c>
      <c r="K152" s="298">
        <v>677.5</v>
      </c>
      <c r="L152" s="298">
        <v>686.44999999999982</v>
      </c>
      <c r="M152" s="285">
        <v>668.55</v>
      </c>
      <c r="N152" s="285">
        <v>653</v>
      </c>
      <c r="O152" s="300">
        <v>17062650</v>
      </c>
      <c r="P152" s="301">
        <v>-1.1110241765120101E-2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301.89999999999998</v>
      </c>
      <c r="F153" s="297">
        <v>300.38333333333333</v>
      </c>
      <c r="G153" s="298">
        <v>295.41666666666663</v>
      </c>
      <c r="H153" s="298">
        <v>288.93333333333328</v>
      </c>
      <c r="I153" s="298">
        <v>283.96666666666658</v>
      </c>
      <c r="J153" s="298">
        <v>306.86666666666667</v>
      </c>
      <c r="K153" s="298">
        <v>311.83333333333337</v>
      </c>
      <c r="L153" s="298">
        <v>318.31666666666672</v>
      </c>
      <c r="M153" s="285">
        <v>305.35000000000002</v>
      </c>
      <c r="N153" s="285">
        <v>293.89999999999998</v>
      </c>
      <c r="O153" s="300">
        <v>99282600</v>
      </c>
      <c r="P153" s="301">
        <v>1.7347117574908009E-2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93.8</v>
      </c>
      <c r="F154" s="297">
        <v>93.633333333333326</v>
      </c>
      <c r="G154" s="298">
        <v>92.166666666666657</v>
      </c>
      <c r="H154" s="298">
        <v>90.533333333333331</v>
      </c>
      <c r="I154" s="298">
        <v>89.066666666666663</v>
      </c>
      <c r="J154" s="298">
        <v>95.266666666666652</v>
      </c>
      <c r="K154" s="298">
        <v>96.73333333333332</v>
      </c>
      <c r="L154" s="298">
        <v>98.366666666666646</v>
      </c>
      <c r="M154" s="285">
        <v>95.1</v>
      </c>
      <c r="N154" s="285">
        <v>92</v>
      </c>
      <c r="O154" s="300">
        <v>131112000</v>
      </c>
      <c r="P154" s="301">
        <v>-1.5908400040530957E-2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890.75</v>
      </c>
      <c r="F155" s="297">
        <v>884.88333333333333</v>
      </c>
      <c r="G155" s="298">
        <v>867.9666666666667</v>
      </c>
      <c r="H155" s="298">
        <v>845.18333333333339</v>
      </c>
      <c r="I155" s="298">
        <v>828.26666666666677</v>
      </c>
      <c r="J155" s="298">
        <v>907.66666666666663</v>
      </c>
      <c r="K155" s="298">
        <v>924.58333333333337</v>
      </c>
      <c r="L155" s="298">
        <v>947.36666666666656</v>
      </c>
      <c r="M155" s="285">
        <v>901.8</v>
      </c>
      <c r="N155" s="285">
        <v>862.1</v>
      </c>
      <c r="O155" s="300">
        <v>45124800</v>
      </c>
      <c r="P155" s="301">
        <v>1.282051282051282E-2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3170.8</v>
      </c>
      <c r="F156" s="297">
        <v>3171.2666666666669</v>
      </c>
      <c r="G156" s="298">
        <v>3144.6333333333337</v>
      </c>
      <c r="H156" s="298">
        <v>3118.4666666666667</v>
      </c>
      <c r="I156" s="298">
        <v>3091.8333333333335</v>
      </c>
      <c r="J156" s="298">
        <v>3197.4333333333338</v>
      </c>
      <c r="K156" s="298">
        <v>3224.0666666666671</v>
      </c>
      <c r="L156" s="298">
        <v>3250.233333333334</v>
      </c>
      <c r="M156" s="285">
        <v>3197.9</v>
      </c>
      <c r="N156" s="285">
        <v>3145.1</v>
      </c>
      <c r="O156" s="300">
        <v>6744300</v>
      </c>
      <c r="P156" s="301">
        <v>-2.6248538138346256E-2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1000.6</v>
      </c>
      <c r="F157" s="297">
        <v>999.66666666666663</v>
      </c>
      <c r="G157" s="298">
        <v>986.73333333333323</v>
      </c>
      <c r="H157" s="298">
        <v>972.86666666666656</v>
      </c>
      <c r="I157" s="298">
        <v>959.93333333333317</v>
      </c>
      <c r="J157" s="298">
        <v>1013.5333333333333</v>
      </c>
      <c r="K157" s="298">
        <v>1026.4666666666667</v>
      </c>
      <c r="L157" s="298">
        <v>1040.3333333333335</v>
      </c>
      <c r="M157" s="285">
        <v>1012.6</v>
      </c>
      <c r="N157" s="285">
        <v>985.8</v>
      </c>
      <c r="O157" s="300">
        <v>11721600</v>
      </c>
      <c r="P157" s="301">
        <v>1.0134436401240952E-2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1518.8</v>
      </c>
      <c r="F158" s="297">
        <v>1518.3499999999997</v>
      </c>
      <c r="G158" s="298">
        <v>1505.5499999999993</v>
      </c>
      <c r="H158" s="298">
        <v>1492.2999999999995</v>
      </c>
      <c r="I158" s="298">
        <v>1479.4999999999991</v>
      </c>
      <c r="J158" s="298">
        <v>1531.5999999999995</v>
      </c>
      <c r="K158" s="298">
        <v>1544.4</v>
      </c>
      <c r="L158" s="298">
        <v>1557.6499999999996</v>
      </c>
      <c r="M158" s="285">
        <v>1531.15</v>
      </c>
      <c r="N158" s="285">
        <v>1505.1</v>
      </c>
      <c r="O158" s="300">
        <v>5470500</v>
      </c>
      <c r="P158" s="301">
        <v>-2.9278679797710941E-2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2602.5</v>
      </c>
      <c r="F159" s="297">
        <v>2606.5499999999997</v>
      </c>
      <c r="G159" s="298">
        <v>2563.0999999999995</v>
      </c>
      <c r="H159" s="298">
        <v>2523.6999999999998</v>
      </c>
      <c r="I159" s="298">
        <v>2480.2499999999995</v>
      </c>
      <c r="J159" s="298">
        <v>2645.9499999999994</v>
      </c>
      <c r="K159" s="298">
        <v>2689.3999999999992</v>
      </c>
      <c r="L159" s="298">
        <v>2728.7999999999993</v>
      </c>
      <c r="M159" s="285">
        <v>2650</v>
      </c>
      <c r="N159" s="285">
        <v>2567.15</v>
      </c>
      <c r="O159" s="300">
        <v>1002750</v>
      </c>
      <c r="P159" s="301">
        <v>2.2171253822629969E-2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385.85</v>
      </c>
      <c r="F160" s="297">
        <v>390.76666666666665</v>
      </c>
      <c r="G160" s="298">
        <v>379.88333333333333</v>
      </c>
      <c r="H160" s="298">
        <v>373.91666666666669</v>
      </c>
      <c r="I160" s="298">
        <v>363.03333333333336</v>
      </c>
      <c r="J160" s="298">
        <v>396.73333333333329</v>
      </c>
      <c r="K160" s="298">
        <v>407.61666666666662</v>
      </c>
      <c r="L160" s="298">
        <v>413.58333333333326</v>
      </c>
      <c r="M160" s="285">
        <v>401.65</v>
      </c>
      <c r="N160" s="285">
        <v>384.8</v>
      </c>
      <c r="O160" s="300">
        <v>2211000</v>
      </c>
      <c r="P160" s="301">
        <v>4.0960451977401127E-2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728.15</v>
      </c>
      <c r="F161" s="297">
        <v>718.51666666666677</v>
      </c>
      <c r="G161" s="298">
        <v>699.03333333333353</v>
      </c>
      <c r="H161" s="298">
        <v>669.91666666666674</v>
      </c>
      <c r="I161" s="298">
        <v>650.43333333333351</v>
      </c>
      <c r="J161" s="298">
        <v>747.63333333333355</v>
      </c>
      <c r="K161" s="298">
        <v>767.1166666666669</v>
      </c>
      <c r="L161" s="298">
        <v>796.23333333333358</v>
      </c>
      <c r="M161" s="285">
        <v>738</v>
      </c>
      <c r="N161" s="285">
        <v>689.4</v>
      </c>
      <c r="O161" s="300">
        <v>1166525</v>
      </c>
      <c r="P161" s="301">
        <v>5.6249999999999998E-3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539.04999999999995</v>
      </c>
      <c r="F162" s="297">
        <v>536.25</v>
      </c>
      <c r="G162" s="298">
        <v>531.79999999999995</v>
      </c>
      <c r="H162" s="298">
        <v>524.54999999999995</v>
      </c>
      <c r="I162" s="298">
        <v>520.09999999999991</v>
      </c>
      <c r="J162" s="298">
        <v>543.5</v>
      </c>
      <c r="K162" s="298">
        <v>547.95000000000005</v>
      </c>
      <c r="L162" s="298">
        <v>555.20000000000005</v>
      </c>
      <c r="M162" s="285">
        <v>540.70000000000005</v>
      </c>
      <c r="N162" s="285">
        <v>529</v>
      </c>
      <c r="O162" s="300">
        <v>3746400</v>
      </c>
      <c r="P162" s="301">
        <v>1.2869038607115822E-2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1105.3</v>
      </c>
      <c r="F163" s="297">
        <v>1097.0833333333333</v>
      </c>
      <c r="G163" s="298">
        <v>1084.4666666666665</v>
      </c>
      <c r="H163" s="298">
        <v>1063.6333333333332</v>
      </c>
      <c r="I163" s="298">
        <v>1051.0166666666664</v>
      </c>
      <c r="J163" s="298">
        <v>1117.9166666666665</v>
      </c>
      <c r="K163" s="298">
        <v>1130.5333333333333</v>
      </c>
      <c r="L163" s="298">
        <v>1151.3666666666666</v>
      </c>
      <c r="M163" s="285">
        <v>1109.7</v>
      </c>
      <c r="N163" s="285">
        <v>1076.25</v>
      </c>
      <c r="O163" s="300">
        <v>1390200</v>
      </c>
      <c r="P163" s="301">
        <v>4.4713308784850081E-2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6534.6</v>
      </c>
      <c r="F164" s="297">
        <v>6518.1000000000013</v>
      </c>
      <c r="G164" s="298">
        <v>6447.1000000000022</v>
      </c>
      <c r="H164" s="298">
        <v>6359.6000000000013</v>
      </c>
      <c r="I164" s="298">
        <v>6288.6000000000022</v>
      </c>
      <c r="J164" s="298">
        <v>6605.6000000000022</v>
      </c>
      <c r="K164" s="298">
        <v>6676.6</v>
      </c>
      <c r="L164" s="298">
        <v>6764.1000000000022</v>
      </c>
      <c r="M164" s="285">
        <v>6589.1</v>
      </c>
      <c r="N164" s="285">
        <v>6430.6</v>
      </c>
      <c r="O164" s="300">
        <v>2107400</v>
      </c>
      <c r="P164" s="301">
        <v>7.0833333333333331E-2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597.79999999999995</v>
      </c>
      <c r="F165" s="297">
        <v>597.06666666666661</v>
      </c>
      <c r="G165" s="298">
        <v>590.13333333333321</v>
      </c>
      <c r="H165" s="298">
        <v>582.46666666666658</v>
      </c>
      <c r="I165" s="298">
        <v>575.53333333333319</v>
      </c>
      <c r="J165" s="298">
        <v>604.73333333333323</v>
      </c>
      <c r="K165" s="298">
        <v>611.66666666666663</v>
      </c>
      <c r="L165" s="298">
        <v>619.33333333333326</v>
      </c>
      <c r="M165" s="285">
        <v>604</v>
      </c>
      <c r="N165" s="285">
        <v>589.4</v>
      </c>
      <c r="O165" s="300">
        <v>21859500</v>
      </c>
      <c r="P165" s="301">
        <v>-7.9060711546403914E-3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228.45</v>
      </c>
      <c r="F166" s="297">
        <v>227.68333333333331</v>
      </c>
      <c r="G166" s="298">
        <v>225.16666666666663</v>
      </c>
      <c r="H166" s="298">
        <v>221.88333333333333</v>
      </c>
      <c r="I166" s="298">
        <v>219.36666666666665</v>
      </c>
      <c r="J166" s="298">
        <v>230.96666666666661</v>
      </c>
      <c r="K166" s="298">
        <v>233.48333333333332</v>
      </c>
      <c r="L166" s="298">
        <v>236.76666666666659</v>
      </c>
      <c r="M166" s="285">
        <v>230.2</v>
      </c>
      <c r="N166" s="285">
        <v>224.4</v>
      </c>
      <c r="O166" s="300">
        <v>85020600</v>
      </c>
      <c r="P166" s="301">
        <v>-5.4395126196692773E-3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956.5</v>
      </c>
      <c r="F167" s="297">
        <v>945.43333333333339</v>
      </c>
      <c r="G167" s="298">
        <v>931.06666666666683</v>
      </c>
      <c r="H167" s="298">
        <v>905.63333333333344</v>
      </c>
      <c r="I167" s="298">
        <v>891.26666666666688</v>
      </c>
      <c r="J167" s="298">
        <v>970.86666666666679</v>
      </c>
      <c r="K167" s="298">
        <v>985.23333333333335</v>
      </c>
      <c r="L167" s="298">
        <v>1010.6666666666667</v>
      </c>
      <c r="M167" s="285">
        <v>959.8</v>
      </c>
      <c r="N167" s="285">
        <v>920</v>
      </c>
      <c r="O167" s="300">
        <v>3965000</v>
      </c>
      <c r="P167" s="301">
        <v>-9.2261904761904767E-2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472.9</v>
      </c>
      <c r="F168" s="297">
        <v>471</v>
      </c>
      <c r="G168" s="298">
        <v>464.25</v>
      </c>
      <c r="H168" s="298">
        <v>455.6</v>
      </c>
      <c r="I168" s="298">
        <v>448.85</v>
      </c>
      <c r="J168" s="298">
        <v>479.65</v>
      </c>
      <c r="K168" s="298">
        <v>486.4</v>
      </c>
      <c r="L168" s="298">
        <v>495.04999999999995</v>
      </c>
      <c r="M168" s="285">
        <v>477.75</v>
      </c>
      <c r="N168" s="285">
        <v>462.35</v>
      </c>
      <c r="O168" s="300">
        <v>43363200</v>
      </c>
      <c r="P168" s="301">
        <v>-4.9852755574253262E-2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191</v>
      </c>
      <c r="F169" s="297">
        <v>189.4</v>
      </c>
      <c r="G169" s="298">
        <v>186.9</v>
      </c>
      <c r="H169" s="298">
        <v>182.8</v>
      </c>
      <c r="I169" s="298">
        <v>180.3</v>
      </c>
      <c r="J169" s="298">
        <v>193.5</v>
      </c>
      <c r="K169" s="298">
        <v>196</v>
      </c>
      <c r="L169" s="298">
        <v>200.1</v>
      </c>
      <c r="M169" s="285">
        <v>191.9</v>
      </c>
      <c r="N169" s="285">
        <v>185.3</v>
      </c>
      <c r="O169" s="300">
        <v>58257000</v>
      </c>
      <c r="P169" s="301">
        <v>2.8766687857596947E-2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44306</v>
      </c>
    </row>
    <row r="7" spans="1:15">
      <c r="A7"/>
    </row>
    <row r="8" spans="1:15" ht="28.5" customHeight="1">
      <c r="A8" s="568" t="s">
        <v>16</v>
      </c>
      <c r="B8" s="569" t="s">
        <v>18</v>
      </c>
      <c r="C8" s="567" t="s">
        <v>19</v>
      </c>
      <c r="D8" s="567" t="s">
        <v>20</v>
      </c>
      <c r="E8" s="567" t="s">
        <v>21</v>
      </c>
      <c r="F8" s="567"/>
      <c r="G8" s="567"/>
      <c r="H8" s="567" t="s">
        <v>22</v>
      </c>
      <c r="I8" s="567"/>
      <c r="J8" s="567"/>
      <c r="K8" s="260"/>
      <c r="L8" s="268"/>
      <c r="M8" s="268"/>
    </row>
    <row r="9" spans="1:15" ht="36" customHeight="1">
      <c r="A9" s="563"/>
      <c r="B9" s="565"/>
      <c r="C9" s="570" t="s">
        <v>23</v>
      </c>
      <c r="D9" s="570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14359.45</v>
      </c>
      <c r="D10" s="284">
        <v>14311.050000000001</v>
      </c>
      <c r="E10" s="284">
        <v>14239.800000000003</v>
      </c>
      <c r="F10" s="284">
        <v>14120.150000000001</v>
      </c>
      <c r="G10" s="284">
        <v>14048.900000000003</v>
      </c>
      <c r="H10" s="284">
        <v>14430.700000000003</v>
      </c>
      <c r="I10" s="284">
        <v>14501.949999999999</v>
      </c>
      <c r="J10" s="284">
        <v>14621.600000000002</v>
      </c>
      <c r="K10" s="283">
        <v>14382.3</v>
      </c>
      <c r="L10" s="283">
        <v>14191.4</v>
      </c>
      <c r="M10" s="288"/>
    </row>
    <row r="11" spans="1:15">
      <c r="A11" s="282">
        <v>2</v>
      </c>
      <c r="B11" s="263" t="s">
        <v>216</v>
      </c>
      <c r="C11" s="285">
        <v>31208.400000000001</v>
      </c>
      <c r="D11" s="265">
        <v>30972.783333333336</v>
      </c>
      <c r="E11" s="265">
        <v>30641.266666666674</v>
      </c>
      <c r="F11" s="265">
        <v>30074.133333333339</v>
      </c>
      <c r="G11" s="265">
        <v>29742.616666666676</v>
      </c>
      <c r="H11" s="265">
        <v>31539.916666666672</v>
      </c>
      <c r="I11" s="265">
        <v>31871.433333333334</v>
      </c>
      <c r="J11" s="265">
        <v>32438.566666666669</v>
      </c>
      <c r="K11" s="285">
        <v>31304.3</v>
      </c>
      <c r="L11" s="285">
        <v>30405.65</v>
      </c>
      <c r="M11" s="288"/>
    </row>
    <row r="12" spans="1:15">
      <c r="A12" s="282">
        <v>3</v>
      </c>
      <c r="B12" s="271" t="s">
        <v>217</v>
      </c>
      <c r="C12" s="285">
        <v>1704.9</v>
      </c>
      <c r="D12" s="265">
        <v>1712.3166666666666</v>
      </c>
      <c r="E12" s="265">
        <v>1693.2833333333333</v>
      </c>
      <c r="F12" s="265">
        <v>1681.6666666666667</v>
      </c>
      <c r="G12" s="265">
        <v>1662.6333333333334</v>
      </c>
      <c r="H12" s="265">
        <v>1723.9333333333332</v>
      </c>
      <c r="I12" s="265">
        <v>1742.9666666666665</v>
      </c>
      <c r="J12" s="265">
        <v>1754.583333333333</v>
      </c>
      <c r="K12" s="285">
        <v>1731.35</v>
      </c>
      <c r="L12" s="285">
        <v>1700.7</v>
      </c>
      <c r="M12" s="288"/>
    </row>
    <row r="13" spans="1:15">
      <c r="A13" s="282">
        <v>4</v>
      </c>
      <c r="B13" s="263" t="s">
        <v>218</v>
      </c>
      <c r="C13" s="285">
        <v>3939.65</v>
      </c>
      <c r="D13" s="265">
        <v>3944.1</v>
      </c>
      <c r="E13" s="265">
        <v>3921.85</v>
      </c>
      <c r="F13" s="265">
        <v>3904.05</v>
      </c>
      <c r="G13" s="265">
        <v>3881.8</v>
      </c>
      <c r="H13" s="265">
        <v>3961.8999999999996</v>
      </c>
      <c r="I13" s="265">
        <v>3984.1499999999996</v>
      </c>
      <c r="J13" s="265">
        <v>4001.9499999999994</v>
      </c>
      <c r="K13" s="285">
        <v>3966.35</v>
      </c>
      <c r="L13" s="285">
        <v>3926.3</v>
      </c>
      <c r="M13" s="288"/>
    </row>
    <row r="14" spans="1:15">
      <c r="A14" s="282">
        <v>5</v>
      </c>
      <c r="B14" s="263" t="s">
        <v>219</v>
      </c>
      <c r="C14" s="285">
        <v>26236.9</v>
      </c>
      <c r="D14" s="265">
        <v>26212.483333333337</v>
      </c>
      <c r="E14" s="265">
        <v>25900.316666666673</v>
      </c>
      <c r="F14" s="265">
        <v>25563.733333333337</v>
      </c>
      <c r="G14" s="265">
        <v>25251.566666666673</v>
      </c>
      <c r="H14" s="265">
        <v>26549.066666666673</v>
      </c>
      <c r="I14" s="265">
        <v>26861.233333333337</v>
      </c>
      <c r="J14" s="265">
        <v>27197.816666666673</v>
      </c>
      <c r="K14" s="285">
        <v>26524.65</v>
      </c>
      <c r="L14" s="285">
        <v>25875.9</v>
      </c>
      <c r="M14" s="288"/>
    </row>
    <row r="15" spans="1:15">
      <c r="A15" s="282">
        <v>6</v>
      </c>
      <c r="B15" s="263" t="s">
        <v>220</v>
      </c>
      <c r="C15" s="285">
        <v>2989.25</v>
      </c>
      <c r="D15" s="265">
        <v>2987.9666666666667</v>
      </c>
      <c r="E15" s="265">
        <v>2967.7833333333333</v>
      </c>
      <c r="F15" s="265">
        <v>2946.3166666666666</v>
      </c>
      <c r="G15" s="265">
        <v>2926.1333333333332</v>
      </c>
      <c r="H15" s="265">
        <v>3009.4333333333334</v>
      </c>
      <c r="I15" s="265">
        <v>3029.6166666666668</v>
      </c>
      <c r="J15" s="265">
        <v>3051.0833333333335</v>
      </c>
      <c r="K15" s="285">
        <v>3008.15</v>
      </c>
      <c r="L15" s="285">
        <v>2966.5</v>
      </c>
      <c r="M15" s="288"/>
    </row>
    <row r="16" spans="1:15">
      <c r="A16" s="282">
        <v>7</v>
      </c>
      <c r="B16" s="263" t="s">
        <v>221</v>
      </c>
      <c r="C16" s="285">
        <v>6441.7</v>
      </c>
      <c r="D16" s="265">
        <v>6407.4666666666662</v>
      </c>
      <c r="E16" s="265">
        <v>6359.2833333333328</v>
      </c>
      <c r="F16" s="265">
        <v>6276.8666666666668</v>
      </c>
      <c r="G16" s="265">
        <v>6228.6833333333334</v>
      </c>
      <c r="H16" s="265">
        <v>6489.8833333333323</v>
      </c>
      <c r="I16" s="265">
        <v>6538.0666666666648</v>
      </c>
      <c r="J16" s="265">
        <v>6620.4833333333318</v>
      </c>
      <c r="K16" s="285">
        <v>6455.65</v>
      </c>
      <c r="L16" s="285">
        <v>6325.05</v>
      </c>
      <c r="M16" s="288"/>
    </row>
    <row r="17" spans="1:13">
      <c r="A17" s="282">
        <v>8</v>
      </c>
      <c r="B17" s="263" t="s">
        <v>38</v>
      </c>
      <c r="C17" s="263">
        <v>1876.75</v>
      </c>
      <c r="D17" s="265">
        <v>1861.7166666666665</v>
      </c>
      <c r="E17" s="265">
        <v>1841.5333333333328</v>
      </c>
      <c r="F17" s="265">
        <v>1806.3166666666664</v>
      </c>
      <c r="G17" s="265">
        <v>1786.1333333333328</v>
      </c>
      <c r="H17" s="265">
        <v>1896.9333333333329</v>
      </c>
      <c r="I17" s="265">
        <v>1917.1166666666668</v>
      </c>
      <c r="J17" s="265">
        <v>1952.333333333333</v>
      </c>
      <c r="K17" s="263">
        <v>1881.9</v>
      </c>
      <c r="L17" s="263">
        <v>1826.5</v>
      </c>
      <c r="M17" s="263">
        <v>12.88212</v>
      </c>
    </row>
    <row r="18" spans="1:13">
      <c r="A18" s="282">
        <v>9</v>
      </c>
      <c r="B18" s="263" t="s">
        <v>222</v>
      </c>
      <c r="C18" s="263">
        <v>1015.85</v>
      </c>
      <c r="D18" s="265">
        <v>1008.0499999999998</v>
      </c>
      <c r="E18" s="265">
        <v>981.09999999999968</v>
      </c>
      <c r="F18" s="265">
        <v>946.3499999999998</v>
      </c>
      <c r="G18" s="265">
        <v>919.39999999999964</v>
      </c>
      <c r="H18" s="265">
        <v>1042.7999999999997</v>
      </c>
      <c r="I18" s="265">
        <v>1069.7499999999998</v>
      </c>
      <c r="J18" s="265">
        <v>1104.4999999999998</v>
      </c>
      <c r="K18" s="263">
        <v>1035</v>
      </c>
      <c r="L18" s="263">
        <v>973.3</v>
      </c>
      <c r="M18" s="263">
        <v>21.42595</v>
      </c>
    </row>
    <row r="19" spans="1:13">
      <c r="A19" s="282">
        <v>10</v>
      </c>
      <c r="B19" s="263" t="s">
        <v>735</v>
      </c>
      <c r="C19" s="264">
        <v>1400.3</v>
      </c>
      <c r="D19" s="265">
        <v>1392.7833333333335</v>
      </c>
      <c r="E19" s="265">
        <v>1370.5666666666671</v>
      </c>
      <c r="F19" s="265">
        <v>1340.8333333333335</v>
      </c>
      <c r="G19" s="265">
        <v>1318.616666666667</v>
      </c>
      <c r="H19" s="265">
        <v>1422.5166666666671</v>
      </c>
      <c r="I19" s="265">
        <v>1444.7333333333338</v>
      </c>
      <c r="J19" s="265">
        <v>1474.4666666666672</v>
      </c>
      <c r="K19" s="263">
        <v>1415</v>
      </c>
      <c r="L19" s="263">
        <v>1363.05</v>
      </c>
      <c r="M19" s="263">
        <v>3.1186600000000002</v>
      </c>
    </row>
    <row r="20" spans="1:13">
      <c r="A20" s="282">
        <v>11</v>
      </c>
      <c r="B20" s="263" t="s">
        <v>288</v>
      </c>
      <c r="C20" s="263">
        <v>14724.8</v>
      </c>
      <c r="D20" s="265">
        <v>14736.966666666665</v>
      </c>
      <c r="E20" s="265">
        <v>14573.883333333331</v>
      </c>
      <c r="F20" s="265">
        <v>14422.966666666665</v>
      </c>
      <c r="G20" s="265">
        <v>14259.883333333331</v>
      </c>
      <c r="H20" s="265">
        <v>14887.883333333331</v>
      </c>
      <c r="I20" s="265">
        <v>15050.966666666664</v>
      </c>
      <c r="J20" s="265">
        <v>15201.883333333331</v>
      </c>
      <c r="K20" s="263">
        <v>14900.05</v>
      </c>
      <c r="L20" s="263">
        <v>14586.05</v>
      </c>
      <c r="M20" s="263">
        <v>0.17043</v>
      </c>
    </row>
    <row r="21" spans="1:13">
      <c r="A21" s="282">
        <v>12</v>
      </c>
      <c r="B21" s="263" t="s">
        <v>40</v>
      </c>
      <c r="C21" s="263">
        <v>1136.3499999999999</v>
      </c>
      <c r="D21" s="265">
        <v>1126.1166666666666</v>
      </c>
      <c r="E21" s="265">
        <v>1099.2333333333331</v>
      </c>
      <c r="F21" s="265">
        <v>1062.1166666666666</v>
      </c>
      <c r="G21" s="265">
        <v>1035.2333333333331</v>
      </c>
      <c r="H21" s="265">
        <v>1163.2333333333331</v>
      </c>
      <c r="I21" s="265">
        <v>1190.1166666666668</v>
      </c>
      <c r="J21" s="265">
        <v>1227.2333333333331</v>
      </c>
      <c r="K21" s="263">
        <v>1153</v>
      </c>
      <c r="L21" s="263">
        <v>1089</v>
      </c>
      <c r="M21" s="263">
        <v>85.650630000000007</v>
      </c>
    </row>
    <row r="22" spans="1:13">
      <c r="A22" s="282">
        <v>13</v>
      </c>
      <c r="B22" s="263" t="s">
        <v>289</v>
      </c>
      <c r="C22" s="263">
        <v>1056.3499999999999</v>
      </c>
      <c r="D22" s="265">
        <v>1072.5166666666667</v>
      </c>
      <c r="E22" s="265">
        <v>1037.0333333333333</v>
      </c>
      <c r="F22" s="265">
        <v>1017.7166666666667</v>
      </c>
      <c r="G22" s="265">
        <v>982.23333333333335</v>
      </c>
      <c r="H22" s="265">
        <v>1091.8333333333333</v>
      </c>
      <c r="I22" s="265">
        <v>1127.3166666666664</v>
      </c>
      <c r="J22" s="265">
        <v>1146.6333333333332</v>
      </c>
      <c r="K22" s="263">
        <v>1108</v>
      </c>
      <c r="L22" s="263">
        <v>1053.2</v>
      </c>
      <c r="M22" s="263">
        <v>5.6376600000000003</v>
      </c>
    </row>
    <row r="23" spans="1:13">
      <c r="A23" s="282">
        <v>14</v>
      </c>
      <c r="B23" s="263" t="s">
        <v>41</v>
      </c>
      <c r="C23" s="263">
        <v>720.95</v>
      </c>
      <c r="D23" s="265">
        <v>719.76666666666677</v>
      </c>
      <c r="E23" s="265">
        <v>708.63333333333355</v>
      </c>
      <c r="F23" s="265">
        <v>696.31666666666683</v>
      </c>
      <c r="G23" s="265">
        <v>685.18333333333362</v>
      </c>
      <c r="H23" s="265">
        <v>732.08333333333348</v>
      </c>
      <c r="I23" s="265">
        <v>743.2166666666667</v>
      </c>
      <c r="J23" s="265">
        <v>755.53333333333342</v>
      </c>
      <c r="K23" s="263">
        <v>730.9</v>
      </c>
      <c r="L23" s="263">
        <v>707.45</v>
      </c>
      <c r="M23" s="263">
        <v>229.35238000000001</v>
      </c>
    </row>
    <row r="24" spans="1:13">
      <c r="A24" s="282">
        <v>15</v>
      </c>
      <c r="B24" s="263" t="s">
        <v>831</v>
      </c>
      <c r="C24" s="263">
        <v>1143.8</v>
      </c>
      <c r="D24" s="265">
        <v>1113.4333333333332</v>
      </c>
      <c r="E24" s="265">
        <v>1055.4666666666662</v>
      </c>
      <c r="F24" s="265">
        <v>967.13333333333298</v>
      </c>
      <c r="G24" s="265">
        <v>909.16666666666606</v>
      </c>
      <c r="H24" s="265">
        <v>1201.7666666666664</v>
      </c>
      <c r="I24" s="265">
        <v>1259.7333333333331</v>
      </c>
      <c r="J24" s="265">
        <v>1348.0666666666666</v>
      </c>
      <c r="K24" s="263">
        <v>1171.4000000000001</v>
      </c>
      <c r="L24" s="263">
        <v>1025.0999999999999</v>
      </c>
      <c r="M24" s="263">
        <v>34.798209999999997</v>
      </c>
    </row>
    <row r="25" spans="1:13">
      <c r="A25" s="282">
        <v>16</v>
      </c>
      <c r="B25" s="263" t="s">
        <v>290</v>
      </c>
      <c r="C25" s="263">
        <v>1012.6</v>
      </c>
      <c r="D25" s="265">
        <v>997.6</v>
      </c>
      <c r="E25" s="265">
        <v>957.2</v>
      </c>
      <c r="F25" s="265">
        <v>901.80000000000007</v>
      </c>
      <c r="G25" s="265">
        <v>861.40000000000009</v>
      </c>
      <c r="H25" s="265">
        <v>1053</v>
      </c>
      <c r="I25" s="265">
        <v>1093.3999999999999</v>
      </c>
      <c r="J25" s="265">
        <v>1148.8</v>
      </c>
      <c r="K25" s="263">
        <v>1038</v>
      </c>
      <c r="L25" s="263">
        <v>942.2</v>
      </c>
      <c r="M25" s="263">
        <v>17.137160000000002</v>
      </c>
    </row>
    <row r="26" spans="1:13">
      <c r="A26" s="282">
        <v>17</v>
      </c>
      <c r="B26" s="263" t="s">
        <v>223</v>
      </c>
      <c r="C26" s="263">
        <v>115.55</v>
      </c>
      <c r="D26" s="265">
        <v>115.21666666666665</v>
      </c>
      <c r="E26" s="265">
        <v>113.63333333333331</v>
      </c>
      <c r="F26" s="265">
        <v>111.71666666666665</v>
      </c>
      <c r="G26" s="265">
        <v>110.13333333333331</v>
      </c>
      <c r="H26" s="265">
        <v>117.13333333333331</v>
      </c>
      <c r="I26" s="265">
        <v>118.71666666666665</v>
      </c>
      <c r="J26" s="265">
        <v>120.63333333333331</v>
      </c>
      <c r="K26" s="263">
        <v>116.8</v>
      </c>
      <c r="L26" s="263">
        <v>113.3</v>
      </c>
      <c r="M26" s="263">
        <v>28.475709999999999</v>
      </c>
    </row>
    <row r="27" spans="1:13">
      <c r="A27" s="282">
        <v>18</v>
      </c>
      <c r="B27" s="263" t="s">
        <v>224</v>
      </c>
      <c r="C27" s="263">
        <v>164.55</v>
      </c>
      <c r="D27" s="265">
        <v>165.20000000000002</v>
      </c>
      <c r="E27" s="265">
        <v>162.45000000000005</v>
      </c>
      <c r="F27" s="265">
        <v>160.35000000000002</v>
      </c>
      <c r="G27" s="265">
        <v>157.60000000000005</v>
      </c>
      <c r="H27" s="265">
        <v>167.30000000000004</v>
      </c>
      <c r="I27" s="265">
        <v>170.04999999999998</v>
      </c>
      <c r="J27" s="265">
        <v>172.15000000000003</v>
      </c>
      <c r="K27" s="263">
        <v>167.95</v>
      </c>
      <c r="L27" s="263">
        <v>163.1</v>
      </c>
      <c r="M27" s="263">
        <v>31.443259999999999</v>
      </c>
    </row>
    <row r="28" spans="1:13">
      <c r="A28" s="282">
        <v>19</v>
      </c>
      <c r="B28" s="263" t="s">
        <v>225</v>
      </c>
      <c r="C28" s="263">
        <v>1738.7</v>
      </c>
      <c r="D28" s="265">
        <v>1734.5666666666666</v>
      </c>
      <c r="E28" s="265">
        <v>1704.1333333333332</v>
      </c>
      <c r="F28" s="265">
        <v>1669.5666666666666</v>
      </c>
      <c r="G28" s="265">
        <v>1639.1333333333332</v>
      </c>
      <c r="H28" s="265">
        <v>1769.1333333333332</v>
      </c>
      <c r="I28" s="265">
        <v>1799.5666666666666</v>
      </c>
      <c r="J28" s="265">
        <v>1834.1333333333332</v>
      </c>
      <c r="K28" s="263">
        <v>1765</v>
      </c>
      <c r="L28" s="263">
        <v>1700</v>
      </c>
      <c r="M28" s="263">
        <v>2.2072699999999998</v>
      </c>
    </row>
    <row r="29" spans="1:13">
      <c r="A29" s="282">
        <v>20</v>
      </c>
      <c r="B29" s="263" t="s">
        <v>294</v>
      </c>
      <c r="C29" s="263">
        <v>998.25</v>
      </c>
      <c r="D29" s="265">
        <v>1003.2666666666668</v>
      </c>
      <c r="E29" s="265">
        <v>968.53333333333353</v>
      </c>
      <c r="F29" s="265">
        <v>938.81666666666672</v>
      </c>
      <c r="G29" s="265">
        <v>904.08333333333348</v>
      </c>
      <c r="H29" s="265">
        <v>1032.9833333333336</v>
      </c>
      <c r="I29" s="265">
        <v>1067.7166666666669</v>
      </c>
      <c r="J29" s="265">
        <v>1097.4333333333336</v>
      </c>
      <c r="K29" s="263">
        <v>1038</v>
      </c>
      <c r="L29" s="263">
        <v>973.55</v>
      </c>
      <c r="M29" s="263">
        <v>9.5625599999999995</v>
      </c>
    </row>
    <row r="30" spans="1:13">
      <c r="A30" s="282">
        <v>21</v>
      </c>
      <c r="B30" s="263" t="s">
        <v>226</v>
      </c>
      <c r="C30" s="263">
        <v>2749.1</v>
      </c>
      <c r="D30" s="265">
        <v>2755.0333333333333</v>
      </c>
      <c r="E30" s="265">
        <v>2718.0666666666666</v>
      </c>
      <c r="F30" s="265">
        <v>2687.0333333333333</v>
      </c>
      <c r="G30" s="265">
        <v>2650.0666666666666</v>
      </c>
      <c r="H30" s="265">
        <v>2786.0666666666666</v>
      </c>
      <c r="I30" s="265">
        <v>2823.0333333333328</v>
      </c>
      <c r="J30" s="265">
        <v>2854.0666666666666</v>
      </c>
      <c r="K30" s="263">
        <v>2792</v>
      </c>
      <c r="L30" s="263">
        <v>2724</v>
      </c>
      <c r="M30" s="263">
        <v>1.8083800000000001</v>
      </c>
    </row>
    <row r="31" spans="1:13">
      <c r="A31" s="282">
        <v>22</v>
      </c>
      <c r="B31" s="263" t="s">
        <v>44</v>
      </c>
      <c r="C31" s="263">
        <v>800</v>
      </c>
      <c r="D31" s="265">
        <v>794.69999999999993</v>
      </c>
      <c r="E31" s="265">
        <v>785.39999999999986</v>
      </c>
      <c r="F31" s="265">
        <v>770.8</v>
      </c>
      <c r="G31" s="265">
        <v>761.49999999999989</v>
      </c>
      <c r="H31" s="265">
        <v>809.29999999999984</v>
      </c>
      <c r="I31" s="265">
        <v>818.5999999999998</v>
      </c>
      <c r="J31" s="265">
        <v>833.19999999999982</v>
      </c>
      <c r="K31" s="263">
        <v>804</v>
      </c>
      <c r="L31" s="263">
        <v>780.1</v>
      </c>
      <c r="M31" s="263">
        <v>8.3887599999999996</v>
      </c>
    </row>
    <row r="32" spans="1:13">
      <c r="A32" s="282">
        <v>23</v>
      </c>
      <c r="B32" s="263" t="s">
        <v>45</v>
      </c>
      <c r="C32" s="263">
        <v>300.95</v>
      </c>
      <c r="D32" s="265">
        <v>298.53333333333336</v>
      </c>
      <c r="E32" s="265">
        <v>294.81666666666672</v>
      </c>
      <c r="F32" s="265">
        <v>288.68333333333334</v>
      </c>
      <c r="G32" s="265">
        <v>284.9666666666667</v>
      </c>
      <c r="H32" s="265">
        <v>304.66666666666674</v>
      </c>
      <c r="I32" s="265">
        <v>308.38333333333333</v>
      </c>
      <c r="J32" s="265">
        <v>314.51666666666677</v>
      </c>
      <c r="K32" s="263">
        <v>302.25</v>
      </c>
      <c r="L32" s="263">
        <v>292.39999999999998</v>
      </c>
      <c r="M32" s="263">
        <v>74.520610000000005</v>
      </c>
    </row>
    <row r="33" spans="1:13">
      <c r="A33" s="282">
        <v>24</v>
      </c>
      <c r="B33" s="263" t="s">
        <v>46</v>
      </c>
      <c r="C33" s="263">
        <v>3157.4</v>
      </c>
      <c r="D33" s="265">
        <v>3135.4</v>
      </c>
      <c r="E33" s="265">
        <v>3027.65</v>
      </c>
      <c r="F33" s="265">
        <v>2897.9</v>
      </c>
      <c r="G33" s="265">
        <v>2790.15</v>
      </c>
      <c r="H33" s="265">
        <v>3265.15</v>
      </c>
      <c r="I33" s="265">
        <v>3372.9</v>
      </c>
      <c r="J33" s="265">
        <v>3502.65</v>
      </c>
      <c r="K33" s="263">
        <v>3243.15</v>
      </c>
      <c r="L33" s="263">
        <v>3005.65</v>
      </c>
      <c r="M33" s="263">
        <v>35.525060000000003</v>
      </c>
    </row>
    <row r="34" spans="1:13">
      <c r="A34" s="282">
        <v>25</v>
      </c>
      <c r="B34" s="263" t="s">
        <v>47</v>
      </c>
      <c r="C34" s="263">
        <v>203.55</v>
      </c>
      <c r="D34" s="265">
        <v>202.58333333333334</v>
      </c>
      <c r="E34" s="265">
        <v>199.9666666666667</v>
      </c>
      <c r="F34" s="265">
        <v>196.38333333333335</v>
      </c>
      <c r="G34" s="265">
        <v>193.76666666666671</v>
      </c>
      <c r="H34" s="265">
        <v>206.16666666666669</v>
      </c>
      <c r="I34" s="265">
        <v>208.7833333333333</v>
      </c>
      <c r="J34" s="265">
        <v>212.36666666666667</v>
      </c>
      <c r="K34" s="263">
        <v>205.2</v>
      </c>
      <c r="L34" s="263">
        <v>199</v>
      </c>
      <c r="M34" s="263">
        <v>76.37679</v>
      </c>
    </row>
    <row r="35" spans="1:13">
      <c r="A35" s="282">
        <v>26</v>
      </c>
      <c r="B35" s="263" t="s">
        <v>48</v>
      </c>
      <c r="C35" s="263">
        <v>109.9</v>
      </c>
      <c r="D35" s="265">
        <v>108.8</v>
      </c>
      <c r="E35" s="265">
        <v>107.3</v>
      </c>
      <c r="F35" s="265">
        <v>104.7</v>
      </c>
      <c r="G35" s="265">
        <v>103.2</v>
      </c>
      <c r="H35" s="265">
        <v>111.39999999999999</v>
      </c>
      <c r="I35" s="265">
        <v>112.89999999999999</v>
      </c>
      <c r="J35" s="265">
        <v>115.49999999999999</v>
      </c>
      <c r="K35" s="263">
        <v>110.3</v>
      </c>
      <c r="L35" s="263">
        <v>106.2</v>
      </c>
      <c r="M35" s="263">
        <v>364.53257000000002</v>
      </c>
    </row>
    <row r="36" spans="1:13">
      <c r="A36" s="282">
        <v>27</v>
      </c>
      <c r="B36" s="263" t="s">
        <v>50</v>
      </c>
      <c r="C36" s="263">
        <v>2571.9</v>
      </c>
      <c r="D36" s="265">
        <v>2596.25</v>
      </c>
      <c r="E36" s="265">
        <v>2542.5</v>
      </c>
      <c r="F36" s="265">
        <v>2513.1</v>
      </c>
      <c r="G36" s="265">
        <v>2459.35</v>
      </c>
      <c r="H36" s="265">
        <v>2625.65</v>
      </c>
      <c r="I36" s="265">
        <v>2679.4</v>
      </c>
      <c r="J36" s="265">
        <v>2708.8</v>
      </c>
      <c r="K36" s="263">
        <v>2650</v>
      </c>
      <c r="L36" s="263">
        <v>2566.85</v>
      </c>
      <c r="M36" s="263">
        <v>15.52036</v>
      </c>
    </row>
    <row r="37" spans="1:13">
      <c r="A37" s="282">
        <v>28</v>
      </c>
      <c r="B37" s="263" t="s">
        <v>52</v>
      </c>
      <c r="C37" s="263">
        <v>965.9</v>
      </c>
      <c r="D37" s="265">
        <v>957.36666666666679</v>
      </c>
      <c r="E37" s="265">
        <v>940.73333333333358</v>
      </c>
      <c r="F37" s="265">
        <v>915.56666666666683</v>
      </c>
      <c r="G37" s="265">
        <v>898.93333333333362</v>
      </c>
      <c r="H37" s="265">
        <v>982.53333333333353</v>
      </c>
      <c r="I37" s="265">
        <v>999.16666666666674</v>
      </c>
      <c r="J37" s="265">
        <v>1024.3333333333335</v>
      </c>
      <c r="K37" s="263">
        <v>974</v>
      </c>
      <c r="L37" s="263">
        <v>932.2</v>
      </c>
      <c r="M37" s="263">
        <v>45.87771</v>
      </c>
    </row>
    <row r="38" spans="1:13">
      <c r="A38" s="282">
        <v>29</v>
      </c>
      <c r="B38" s="263" t="s">
        <v>227</v>
      </c>
      <c r="C38" s="263">
        <v>2850.75</v>
      </c>
      <c r="D38" s="265">
        <v>2846.8333333333335</v>
      </c>
      <c r="E38" s="265">
        <v>2824.166666666667</v>
      </c>
      <c r="F38" s="265">
        <v>2797.5833333333335</v>
      </c>
      <c r="G38" s="265">
        <v>2774.916666666667</v>
      </c>
      <c r="H38" s="265">
        <v>2873.416666666667</v>
      </c>
      <c r="I38" s="265">
        <v>2896.0833333333339</v>
      </c>
      <c r="J38" s="265">
        <v>2922.666666666667</v>
      </c>
      <c r="K38" s="263">
        <v>2869.5</v>
      </c>
      <c r="L38" s="263">
        <v>2820.25</v>
      </c>
      <c r="M38" s="263">
        <v>2.67692</v>
      </c>
    </row>
    <row r="39" spans="1:13">
      <c r="A39" s="282">
        <v>30</v>
      </c>
      <c r="B39" s="263" t="s">
        <v>54</v>
      </c>
      <c r="C39" s="263">
        <v>648.15</v>
      </c>
      <c r="D39" s="265">
        <v>644.81666666666661</v>
      </c>
      <c r="E39" s="265">
        <v>634.33333333333326</v>
      </c>
      <c r="F39" s="265">
        <v>620.51666666666665</v>
      </c>
      <c r="G39" s="265">
        <v>610.0333333333333</v>
      </c>
      <c r="H39" s="265">
        <v>658.63333333333321</v>
      </c>
      <c r="I39" s="265">
        <v>669.11666666666656</v>
      </c>
      <c r="J39" s="265">
        <v>682.93333333333317</v>
      </c>
      <c r="K39" s="263">
        <v>655.29999999999995</v>
      </c>
      <c r="L39" s="263">
        <v>631</v>
      </c>
      <c r="M39" s="263">
        <v>172.92071999999999</v>
      </c>
    </row>
    <row r="40" spans="1:13">
      <c r="A40" s="282">
        <v>31</v>
      </c>
      <c r="B40" s="263" t="s">
        <v>55</v>
      </c>
      <c r="C40" s="263">
        <v>3515.55</v>
      </c>
      <c r="D40" s="265">
        <v>3508.1833333333329</v>
      </c>
      <c r="E40" s="265">
        <v>3454.3666666666659</v>
      </c>
      <c r="F40" s="265">
        <v>3393.1833333333329</v>
      </c>
      <c r="G40" s="265">
        <v>3339.3666666666659</v>
      </c>
      <c r="H40" s="265">
        <v>3569.3666666666659</v>
      </c>
      <c r="I40" s="265">
        <v>3623.1833333333325</v>
      </c>
      <c r="J40" s="265">
        <v>3684.3666666666659</v>
      </c>
      <c r="K40" s="263">
        <v>3562</v>
      </c>
      <c r="L40" s="263">
        <v>3447</v>
      </c>
      <c r="M40" s="263">
        <v>6.0181899999999997</v>
      </c>
    </row>
    <row r="41" spans="1:13">
      <c r="A41" s="282">
        <v>32</v>
      </c>
      <c r="B41" s="263" t="s">
        <v>58</v>
      </c>
      <c r="C41" s="263">
        <v>4479.6000000000004</v>
      </c>
      <c r="D41" s="265">
        <v>4448.5333333333338</v>
      </c>
      <c r="E41" s="265">
        <v>4393.0666666666675</v>
      </c>
      <c r="F41" s="265">
        <v>4306.5333333333338</v>
      </c>
      <c r="G41" s="265">
        <v>4251.0666666666675</v>
      </c>
      <c r="H41" s="265">
        <v>4535.0666666666675</v>
      </c>
      <c r="I41" s="265">
        <v>4590.5333333333328</v>
      </c>
      <c r="J41" s="265">
        <v>4677.0666666666675</v>
      </c>
      <c r="K41" s="263">
        <v>4504</v>
      </c>
      <c r="L41" s="263">
        <v>4362</v>
      </c>
      <c r="M41" s="263">
        <v>34.265070000000001</v>
      </c>
    </row>
    <row r="42" spans="1:13">
      <c r="A42" s="282">
        <v>33</v>
      </c>
      <c r="B42" s="263" t="s">
        <v>57</v>
      </c>
      <c r="C42" s="263">
        <v>9469.9</v>
      </c>
      <c r="D42" s="265">
        <v>9505.5</v>
      </c>
      <c r="E42" s="265">
        <v>9357</v>
      </c>
      <c r="F42" s="265">
        <v>9244.1</v>
      </c>
      <c r="G42" s="265">
        <v>9095.6</v>
      </c>
      <c r="H42" s="265">
        <v>9618.4</v>
      </c>
      <c r="I42" s="265">
        <v>9766.9</v>
      </c>
      <c r="J42" s="265">
        <v>9879.7999999999993</v>
      </c>
      <c r="K42" s="263">
        <v>9654</v>
      </c>
      <c r="L42" s="263">
        <v>9392.6</v>
      </c>
      <c r="M42" s="263">
        <v>6.9743500000000003</v>
      </c>
    </row>
    <row r="43" spans="1:13">
      <c r="A43" s="282">
        <v>34</v>
      </c>
      <c r="B43" s="263" t="s">
        <v>228</v>
      </c>
      <c r="C43" s="263">
        <v>3334.6</v>
      </c>
      <c r="D43" s="265">
        <v>3304.8666666666668</v>
      </c>
      <c r="E43" s="265">
        <v>3259.7333333333336</v>
      </c>
      <c r="F43" s="265">
        <v>3184.8666666666668</v>
      </c>
      <c r="G43" s="265">
        <v>3139.7333333333336</v>
      </c>
      <c r="H43" s="265">
        <v>3379.7333333333336</v>
      </c>
      <c r="I43" s="265">
        <v>3424.8666666666668</v>
      </c>
      <c r="J43" s="265">
        <v>3499.7333333333336</v>
      </c>
      <c r="K43" s="263">
        <v>3350</v>
      </c>
      <c r="L43" s="263">
        <v>3230</v>
      </c>
      <c r="M43" s="263">
        <v>0.20005999999999999</v>
      </c>
    </row>
    <row r="44" spans="1:13">
      <c r="A44" s="282">
        <v>35</v>
      </c>
      <c r="B44" s="263" t="s">
        <v>59</v>
      </c>
      <c r="C44" s="263">
        <v>1682.65</v>
      </c>
      <c r="D44" s="265">
        <v>1669.7</v>
      </c>
      <c r="E44" s="265">
        <v>1653.4</v>
      </c>
      <c r="F44" s="265">
        <v>1624.15</v>
      </c>
      <c r="G44" s="265">
        <v>1607.8500000000001</v>
      </c>
      <c r="H44" s="265">
        <v>1698.95</v>
      </c>
      <c r="I44" s="265">
        <v>1715.2499999999998</v>
      </c>
      <c r="J44" s="265">
        <v>1744.5</v>
      </c>
      <c r="K44" s="263">
        <v>1686</v>
      </c>
      <c r="L44" s="263">
        <v>1640.45</v>
      </c>
      <c r="M44" s="263">
        <v>2.9994499999999999</v>
      </c>
    </row>
    <row r="45" spans="1:13">
      <c r="A45" s="282">
        <v>36</v>
      </c>
      <c r="B45" s="263" t="s">
        <v>229</v>
      </c>
      <c r="C45" s="263">
        <v>304.89999999999998</v>
      </c>
      <c r="D45" s="265">
        <v>307.13333333333333</v>
      </c>
      <c r="E45" s="265">
        <v>300.26666666666665</v>
      </c>
      <c r="F45" s="265">
        <v>295.63333333333333</v>
      </c>
      <c r="G45" s="265">
        <v>288.76666666666665</v>
      </c>
      <c r="H45" s="265">
        <v>311.76666666666665</v>
      </c>
      <c r="I45" s="265">
        <v>318.63333333333333</v>
      </c>
      <c r="J45" s="265">
        <v>323.26666666666665</v>
      </c>
      <c r="K45" s="263">
        <v>314</v>
      </c>
      <c r="L45" s="263">
        <v>302.5</v>
      </c>
      <c r="M45" s="263">
        <v>106.16670999999999</v>
      </c>
    </row>
    <row r="46" spans="1:13">
      <c r="A46" s="282">
        <v>37</v>
      </c>
      <c r="B46" s="263" t="s">
        <v>60</v>
      </c>
      <c r="C46" s="263">
        <v>63.8</v>
      </c>
      <c r="D46" s="265">
        <v>63.766666666666673</v>
      </c>
      <c r="E46" s="265">
        <v>62.533333333333346</v>
      </c>
      <c r="F46" s="265">
        <v>61.266666666666673</v>
      </c>
      <c r="G46" s="265">
        <v>60.033333333333346</v>
      </c>
      <c r="H46" s="265">
        <v>65.033333333333346</v>
      </c>
      <c r="I46" s="265">
        <v>66.26666666666668</v>
      </c>
      <c r="J46" s="265">
        <v>67.533333333333346</v>
      </c>
      <c r="K46" s="263">
        <v>65</v>
      </c>
      <c r="L46" s="263">
        <v>62.5</v>
      </c>
      <c r="M46" s="263">
        <v>499.14614999999998</v>
      </c>
    </row>
    <row r="47" spans="1:13">
      <c r="A47" s="282">
        <v>38</v>
      </c>
      <c r="B47" s="263" t="s">
        <v>61</v>
      </c>
      <c r="C47" s="263">
        <v>64.599999999999994</v>
      </c>
      <c r="D47" s="265">
        <v>65.11666666666666</v>
      </c>
      <c r="E47" s="265">
        <v>63.333333333333314</v>
      </c>
      <c r="F47" s="265">
        <v>62.066666666666656</v>
      </c>
      <c r="G47" s="265">
        <v>60.28333333333331</v>
      </c>
      <c r="H47" s="265">
        <v>66.383333333333326</v>
      </c>
      <c r="I47" s="265">
        <v>68.166666666666657</v>
      </c>
      <c r="J47" s="265">
        <v>69.433333333333323</v>
      </c>
      <c r="K47" s="263">
        <v>66.900000000000006</v>
      </c>
      <c r="L47" s="263">
        <v>63.85</v>
      </c>
      <c r="M47" s="263">
        <v>79.529030000000006</v>
      </c>
    </row>
    <row r="48" spans="1:13">
      <c r="A48" s="282">
        <v>39</v>
      </c>
      <c r="B48" s="263" t="s">
        <v>62</v>
      </c>
      <c r="C48" s="263">
        <v>1288.45</v>
      </c>
      <c r="D48" s="265">
        <v>1288.8</v>
      </c>
      <c r="E48" s="265">
        <v>1263.25</v>
      </c>
      <c r="F48" s="265">
        <v>1238.05</v>
      </c>
      <c r="G48" s="265">
        <v>1212.5</v>
      </c>
      <c r="H48" s="265">
        <v>1314</v>
      </c>
      <c r="I48" s="265">
        <v>1339.5499999999997</v>
      </c>
      <c r="J48" s="265">
        <v>1364.75</v>
      </c>
      <c r="K48" s="263">
        <v>1314.35</v>
      </c>
      <c r="L48" s="263">
        <v>1263.5999999999999</v>
      </c>
      <c r="M48" s="263">
        <v>12.50432</v>
      </c>
    </row>
    <row r="49" spans="1:13">
      <c r="A49" s="282">
        <v>40</v>
      </c>
      <c r="B49" s="263" t="s">
        <v>65</v>
      </c>
      <c r="C49" s="263">
        <v>715.8</v>
      </c>
      <c r="D49" s="265">
        <v>718.18333333333339</v>
      </c>
      <c r="E49" s="265">
        <v>706.51666666666677</v>
      </c>
      <c r="F49" s="265">
        <v>697.23333333333335</v>
      </c>
      <c r="G49" s="265">
        <v>685.56666666666672</v>
      </c>
      <c r="H49" s="265">
        <v>727.46666666666681</v>
      </c>
      <c r="I49" s="265">
        <v>739.13333333333333</v>
      </c>
      <c r="J49" s="265">
        <v>748.41666666666686</v>
      </c>
      <c r="K49" s="263">
        <v>729.85</v>
      </c>
      <c r="L49" s="263">
        <v>708.9</v>
      </c>
      <c r="M49" s="263">
        <v>4.6103300000000003</v>
      </c>
    </row>
    <row r="50" spans="1:13">
      <c r="A50" s="282">
        <v>41</v>
      </c>
      <c r="B50" s="263" t="s">
        <v>64</v>
      </c>
      <c r="C50" s="263">
        <v>123.4</v>
      </c>
      <c r="D50" s="265">
        <v>124</v>
      </c>
      <c r="E50" s="265">
        <v>121.55</v>
      </c>
      <c r="F50" s="265">
        <v>119.7</v>
      </c>
      <c r="G50" s="265">
        <v>117.25</v>
      </c>
      <c r="H50" s="265">
        <v>125.85</v>
      </c>
      <c r="I50" s="265">
        <v>128.29999999999998</v>
      </c>
      <c r="J50" s="265">
        <v>130.14999999999998</v>
      </c>
      <c r="K50" s="263">
        <v>126.45</v>
      </c>
      <c r="L50" s="263">
        <v>122.15</v>
      </c>
      <c r="M50" s="263">
        <v>100.11528</v>
      </c>
    </row>
    <row r="51" spans="1:13">
      <c r="A51" s="282">
        <v>42</v>
      </c>
      <c r="B51" s="263" t="s">
        <v>66</v>
      </c>
      <c r="C51" s="263">
        <v>560.85</v>
      </c>
      <c r="D51" s="265">
        <v>563.66666666666663</v>
      </c>
      <c r="E51" s="265">
        <v>552.93333333333328</v>
      </c>
      <c r="F51" s="265">
        <v>545.01666666666665</v>
      </c>
      <c r="G51" s="265">
        <v>534.2833333333333</v>
      </c>
      <c r="H51" s="265">
        <v>571.58333333333326</v>
      </c>
      <c r="I51" s="265">
        <v>582.31666666666661</v>
      </c>
      <c r="J51" s="265">
        <v>590.23333333333323</v>
      </c>
      <c r="K51" s="263">
        <v>574.4</v>
      </c>
      <c r="L51" s="263">
        <v>555.75</v>
      </c>
      <c r="M51" s="263">
        <v>33.356650000000002</v>
      </c>
    </row>
    <row r="52" spans="1:13">
      <c r="A52" s="282">
        <v>43</v>
      </c>
      <c r="B52" s="263" t="s">
        <v>69</v>
      </c>
      <c r="C52" s="263">
        <v>44.05</v>
      </c>
      <c r="D52" s="265">
        <v>43.883333333333333</v>
      </c>
      <c r="E52" s="265">
        <v>43.166666666666664</v>
      </c>
      <c r="F52" s="265">
        <v>42.283333333333331</v>
      </c>
      <c r="G52" s="265">
        <v>41.566666666666663</v>
      </c>
      <c r="H52" s="265">
        <v>44.766666666666666</v>
      </c>
      <c r="I52" s="265">
        <v>45.483333333333334</v>
      </c>
      <c r="J52" s="265">
        <v>46.366666666666667</v>
      </c>
      <c r="K52" s="263">
        <v>44.6</v>
      </c>
      <c r="L52" s="263">
        <v>43</v>
      </c>
      <c r="M52" s="263">
        <v>407.13339999999999</v>
      </c>
    </row>
    <row r="53" spans="1:13">
      <c r="A53" s="282">
        <v>44</v>
      </c>
      <c r="B53" s="263" t="s">
        <v>73</v>
      </c>
      <c r="C53" s="263">
        <v>408.75</v>
      </c>
      <c r="D53" s="265">
        <v>407.05</v>
      </c>
      <c r="E53" s="265">
        <v>401.70000000000005</v>
      </c>
      <c r="F53" s="265">
        <v>394.65000000000003</v>
      </c>
      <c r="G53" s="265">
        <v>389.30000000000007</v>
      </c>
      <c r="H53" s="265">
        <v>414.1</v>
      </c>
      <c r="I53" s="265">
        <v>419.45000000000005</v>
      </c>
      <c r="J53" s="265">
        <v>426.5</v>
      </c>
      <c r="K53" s="263">
        <v>412.4</v>
      </c>
      <c r="L53" s="263">
        <v>400</v>
      </c>
      <c r="M53" s="263">
        <v>56.282310000000003</v>
      </c>
    </row>
    <row r="54" spans="1:13">
      <c r="A54" s="282">
        <v>45</v>
      </c>
      <c r="B54" s="263" t="s">
        <v>68</v>
      </c>
      <c r="C54" s="263">
        <v>526.45000000000005</v>
      </c>
      <c r="D54" s="265">
        <v>528.23333333333335</v>
      </c>
      <c r="E54" s="265">
        <v>521.4666666666667</v>
      </c>
      <c r="F54" s="265">
        <v>516.48333333333335</v>
      </c>
      <c r="G54" s="265">
        <v>509.7166666666667</v>
      </c>
      <c r="H54" s="265">
        <v>533.2166666666667</v>
      </c>
      <c r="I54" s="265">
        <v>539.98333333333335</v>
      </c>
      <c r="J54" s="265">
        <v>544.9666666666667</v>
      </c>
      <c r="K54" s="263">
        <v>535</v>
      </c>
      <c r="L54" s="263">
        <v>523.25</v>
      </c>
      <c r="M54" s="263">
        <v>72.329449999999994</v>
      </c>
    </row>
    <row r="55" spans="1:13">
      <c r="A55" s="282">
        <v>46</v>
      </c>
      <c r="B55" s="263" t="s">
        <v>70</v>
      </c>
      <c r="C55" s="263">
        <v>406.35</v>
      </c>
      <c r="D55" s="265">
        <v>406.31666666666666</v>
      </c>
      <c r="E55" s="265">
        <v>399.7833333333333</v>
      </c>
      <c r="F55" s="265">
        <v>393.21666666666664</v>
      </c>
      <c r="G55" s="265">
        <v>386.68333333333328</v>
      </c>
      <c r="H55" s="265">
        <v>412.88333333333333</v>
      </c>
      <c r="I55" s="265">
        <v>419.41666666666674</v>
      </c>
      <c r="J55" s="265">
        <v>425.98333333333335</v>
      </c>
      <c r="K55" s="263">
        <v>412.85</v>
      </c>
      <c r="L55" s="263">
        <v>399.75</v>
      </c>
      <c r="M55" s="263">
        <v>44.450760000000002</v>
      </c>
    </row>
    <row r="56" spans="1:13">
      <c r="A56" s="282">
        <v>47</v>
      </c>
      <c r="B56" s="263" t="s">
        <v>230</v>
      </c>
      <c r="C56" s="263">
        <v>1160.3499999999999</v>
      </c>
      <c r="D56" s="265">
        <v>1166.9666666666667</v>
      </c>
      <c r="E56" s="265">
        <v>1145.2333333333333</v>
      </c>
      <c r="F56" s="265">
        <v>1130.1166666666666</v>
      </c>
      <c r="G56" s="265">
        <v>1108.3833333333332</v>
      </c>
      <c r="H56" s="265">
        <v>1182.0833333333335</v>
      </c>
      <c r="I56" s="265">
        <v>1203.8166666666671</v>
      </c>
      <c r="J56" s="265">
        <v>1218.9333333333336</v>
      </c>
      <c r="K56" s="263">
        <v>1188.7</v>
      </c>
      <c r="L56" s="263">
        <v>1151.8499999999999</v>
      </c>
      <c r="M56" s="263">
        <v>0.65325999999999995</v>
      </c>
    </row>
    <row r="57" spans="1:13">
      <c r="A57" s="282">
        <v>48</v>
      </c>
      <c r="B57" s="263" t="s">
        <v>71</v>
      </c>
      <c r="C57" s="263">
        <v>13512.95</v>
      </c>
      <c r="D57" s="265">
        <v>13494.716666666667</v>
      </c>
      <c r="E57" s="265">
        <v>13372.483333333334</v>
      </c>
      <c r="F57" s="265">
        <v>13232.016666666666</v>
      </c>
      <c r="G57" s="265">
        <v>13109.783333333333</v>
      </c>
      <c r="H57" s="265">
        <v>13635.183333333334</v>
      </c>
      <c r="I57" s="265">
        <v>13757.416666666668</v>
      </c>
      <c r="J57" s="265">
        <v>13897.883333333335</v>
      </c>
      <c r="K57" s="263">
        <v>13616.95</v>
      </c>
      <c r="L57" s="263">
        <v>13354.25</v>
      </c>
      <c r="M57" s="263">
        <v>0.25052000000000002</v>
      </c>
    </row>
    <row r="58" spans="1:13">
      <c r="A58" s="282">
        <v>49</v>
      </c>
      <c r="B58" s="263" t="s">
        <v>74</v>
      </c>
      <c r="C58" s="263">
        <v>3742.8</v>
      </c>
      <c r="D58" s="265">
        <v>3716.9500000000003</v>
      </c>
      <c r="E58" s="265">
        <v>3678.9000000000005</v>
      </c>
      <c r="F58" s="265">
        <v>3615.0000000000005</v>
      </c>
      <c r="G58" s="265">
        <v>3576.9500000000007</v>
      </c>
      <c r="H58" s="265">
        <v>3780.8500000000004</v>
      </c>
      <c r="I58" s="265">
        <v>3818.9000000000005</v>
      </c>
      <c r="J58" s="265">
        <v>3882.8</v>
      </c>
      <c r="K58" s="263">
        <v>3755</v>
      </c>
      <c r="L58" s="263">
        <v>3653.05</v>
      </c>
      <c r="M58" s="263">
        <v>5.60398</v>
      </c>
    </row>
    <row r="59" spans="1:13">
      <c r="A59" s="282">
        <v>50</v>
      </c>
      <c r="B59" s="263" t="s">
        <v>80</v>
      </c>
      <c r="C59" s="263">
        <v>589.65</v>
      </c>
      <c r="D59" s="265">
        <v>594.15</v>
      </c>
      <c r="E59" s="265">
        <v>583.5</v>
      </c>
      <c r="F59" s="265">
        <v>577.35</v>
      </c>
      <c r="G59" s="265">
        <v>566.70000000000005</v>
      </c>
      <c r="H59" s="265">
        <v>600.29999999999995</v>
      </c>
      <c r="I59" s="265">
        <v>610.94999999999982</v>
      </c>
      <c r="J59" s="265">
        <v>617.09999999999991</v>
      </c>
      <c r="K59" s="263">
        <v>604.79999999999995</v>
      </c>
      <c r="L59" s="263">
        <v>588</v>
      </c>
      <c r="M59" s="263">
        <v>2.0640999999999998</v>
      </c>
    </row>
    <row r="60" spans="1:13">
      <c r="A60" s="282">
        <v>51</v>
      </c>
      <c r="B60" s="263" t="s">
        <v>75</v>
      </c>
      <c r="C60" s="263">
        <v>527.15</v>
      </c>
      <c r="D60" s="265">
        <v>525.7833333333333</v>
      </c>
      <c r="E60" s="265">
        <v>514.76666666666665</v>
      </c>
      <c r="F60" s="265">
        <v>502.38333333333333</v>
      </c>
      <c r="G60" s="265">
        <v>491.36666666666667</v>
      </c>
      <c r="H60" s="265">
        <v>538.16666666666663</v>
      </c>
      <c r="I60" s="265">
        <v>549.18333333333328</v>
      </c>
      <c r="J60" s="265">
        <v>561.56666666666661</v>
      </c>
      <c r="K60" s="263">
        <v>536.79999999999995</v>
      </c>
      <c r="L60" s="263">
        <v>513.4</v>
      </c>
      <c r="M60" s="263">
        <v>157.21350000000001</v>
      </c>
    </row>
    <row r="61" spans="1:13">
      <c r="A61" s="282">
        <v>52</v>
      </c>
      <c r="B61" s="263" t="s">
        <v>76</v>
      </c>
      <c r="C61" s="263">
        <v>129.30000000000001</v>
      </c>
      <c r="D61" s="265">
        <v>127.80000000000001</v>
      </c>
      <c r="E61" s="265">
        <v>125.80000000000001</v>
      </c>
      <c r="F61" s="265">
        <v>122.3</v>
      </c>
      <c r="G61" s="265">
        <v>120.3</v>
      </c>
      <c r="H61" s="265">
        <v>131.30000000000001</v>
      </c>
      <c r="I61" s="265">
        <v>133.30000000000001</v>
      </c>
      <c r="J61" s="265">
        <v>136.80000000000004</v>
      </c>
      <c r="K61" s="263">
        <v>129.80000000000001</v>
      </c>
      <c r="L61" s="263">
        <v>124.3</v>
      </c>
      <c r="M61" s="263">
        <v>200.77732</v>
      </c>
    </row>
    <row r="62" spans="1:13">
      <c r="A62" s="282">
        <v>53</v>
      </c>
      <c r="B62" s="263" t="s">
        <v>77</v>
      </c>
      <c r="C62" s="263">
        <v>121.5</v>
      </c>
      <c r="D62" s="265">
        <v>121.53333333333335</v>
      </c>
      <c r="E62" s="265">
        <v>120.4666666666667</v>
      </c>
      <c r="F62" s="265">
        <v>119.43333333333335</v>
      </c>
      <c r="G62" s="265">
        <v>118.3666666666667</v>
      </c>
      <c r="H62" s="265">
        <v>122.56666666666669</v>
      </c>
      <c r="I62" s="265">
        <v>123.63333333333333</v>
      </c>
      <c r="J62" s="265">
        <v>124.66666666666669</v>
      </c>
      <c r="K62" s="263">
        <v>122.6</v>
      </c>
      <c r="L62" s="263">
        <v>120.5</v>
      </c>
      <c r="M62" s="263">
        <v>9.3673699999999993</v>
      </c>
    </row>
    <row r="63" spans="1:13">
      <c r="A63" s="282">
        <v>54</v>
      </c>
      <c r="B63" s="263" t="s">
        <v>81</v>
      </c>
      <c r="C63" s="263">
        <v>530.54999999999995</v>
      </c>
      <c r="D63" s="265">
        <v>526.56666666666672</v>
      </c>
      <c r="E63" s="265">
        <v>518.18333333333339</v>
      </c>
      <c r="F63" s="265">
        <v>505.81666666666672</v>
      </c>
      <c r="G63" s="265">
        <v>497.43333333333339</v>
      </c>
      <c r="H63" s="265">
        <v>538.93333333333339</v>
      </c>
      <c r="I63" s="265">
        <v>547.31666666666683</v>
      </c>
      <c r="J63" s="265">
        <v>559.68333333333339</v>
      </c>
      <c r="K63" s="263">
        <v>534.95000000000005</v>
      </c>
      <c r="L63" s="263">
        <v>514.20000000000005</v>
      </c>
      <c r="M63" s="263">
        <v>39.227690000000003</v>
      </c>
    </row>
    <row r="64" spans="1:13">
      <c r="A64" s="282">
        <v>55</v>
      </c>
      <c r="B64" s="263" t="s">
        <v>82</v>
      </c>
      <c r="C64" s="263">
        <v>946.3</v>
      </c>
      <c r="D64" s="265">
        <v>941.76666666666677</v>
      </c>
      <c r="E64" s="265">
        <v>928.53333333333353</v>
      </c>
      <c r="F64" s="265">
        <v>910.76666666666677</v>
      </c>
      <c r="G64" s="265">
        <v>897.53333333333353</v>
      </c>
      <c r="H64" s="265">
        <v>959.53333333333353</v>
      </c>
      <c r="I64" s="265">
        <v>972.76666666666688</v>
      </c>
      <c r="J64" s="265">
        <v>990.53333333333353</v>
      </c>
      <c r="K64" s="263">
        <v>955</v>
      </c>
      <c r="L64" s="263">
        <v>924</v>
      </c>
      <c r="M64" s="263">
        <v>178.05573999999999</v>
      </c>
    </row>
    <row r="65" spans="1:13">
      <c r="A65" s="282">
        <v>56</v>
      </c>
      <c r="B65" s="263" t="s">
        <v>231</v>
      </c>
      <c r="C65" s="263">
        <v>158</v>
      </c>
      <c r="D65" s="265">
        <v>157.94999999999999</v>
      </c>
      <c r="E65" s="265">
        <v>155.74999999999997</v>
      </c>
      <c r="F65" s="265">
        <v>153.49999999999997</v>
      </c>
      <c r="G65" s="265">
        <v>151.29999999999995</v>
      </c>
      <c r="H65" s="265">
        <v>160.19999999999999</v>
      </c>
      <c r="I65" s="265">
        <v>162.40000000000003</v>
      </c>
      <c r="J65" s="265">
        <v>164.65</v>
      </c>
      <c r="K65" s="263">
        <v>160.15</v>
      </c>
      <c r="L65" s="263">
        <v>155.69999999999999</v>
      </c>
      <c r="M65" s="263">
        <v>21.115189999999998</v>
      </c>
    </row>
    <row r="66" spans="1:13">
      <c r="A66" s="282">
        <v>57</v>
      </c>
      <c r="B66" s="263" t="s">
        <v>83</v>
      </c>
      <c r="C66" s="263">
        <v>124.6</v>
      </c>
      <c r="D66" s="265">
        <v>124.66666666666667</v>
      </c>
      <c r="E66" s="265">
        <v>123.33333333333334</v>
      </c>
      <c r="F66" s="265">
        <v>122.06666666666668</v>
      </c>
      <c r="G66" s="265">
        <v>120.73333333333335</v>
      </c>
      <c r="H66" s="265">
        <v>125.93333333333334</v>
      </c>
      <c r="I66" s="265">
        <v>127.26666666666668</v>
      </c>
      <c r="J66" s="265">
        <v>128.53333333333333</v>
      </c>
      <c r="K66" s="263">
        <v>126</v>
      </c>
      <c r="L66" s="263">
        <v>123.4</v>
      </c>
      <c r="M66" s="263">
        <v>71.315340000000006</v>
      </c>
    </row>
    <row r="67" spans="1:13">
      <c r="A67" s="282">
        <v>58</v>
      </c>
      <c r="B67" s="263" t="s">
        <v>822</v>
      </c>
      <c r="C67" s="263">
        <v>3111.65</v>
      </c>
      <c r="D67" s="265">
        <v>3110.8666666666663</v>
      </c>
      <c r="E67" s="265">
        <v>3051.7333333333327</v>
      </c>
      <c r="F67" s="265">
        <v>2991.8166666666662</v>
      </c>
      <c r="G67" s="265">
        <v>2932.6833333333325</v>
      </c>
      <c r="H67" s="265">
        <v>3170.7833333333328</v>
      </c>
      <c r="I67" s="265">
        <v>3229.916666666667</v>
      </c>
      <c r="J67" s="265">
        <v>3289.833333333333</v>
      </c>
      <c r="K67" s="263">
        <v>3170</v>
      </c>
      <c r="L67" s="263">
        <v>3050.95</v>
      </c>
      <c r="M67" s="263">
        <v>5.2401499999999999</v>
      </c>
    </row>
    <row r="68" spans="1:13">
      <c r="A68" s="282">
        <v>59</v>
      </c>
      <c r="B68" s="263" t="s">
        <v>84</v>
      </c>
      <c r="C68" s="263">
        <v>1536</v>
      </c>
      <c r="D68" s="265">
        <v>1545.6499999999999</v>
      </c>
      <c r="E68" s="265">
        <v>1523.2999999999997</v>
      </c>
      <c r="F68" s="265">
        <v>1510.6</v>
      </c>
      <c r="G68" s="265">
        <v>1488.2499999999998</v>
      </c>
      <c r="H68" s="265">
        <v>1558.3499999999997</v>
      </c>
      <c r="I68" s="265">
        <v>1580.6999999999996</v>
      </c>
      <c r="J68" s="265">
        <v>1593.3999999999996</v>
      </c>
      <c r="K68" s="263">
        <v>1568</v>
      </c>
      <c r="L68" s="263">
        <v>1532.95</v>
      </c>
      <c r="M68" s="263">
        <v>8.2730999999999995</v>
      </c>
    </row>
    <row r="69" spans="1:13">
      <c r="A69" s="282">
        <v>60</v>
      </c>
      <c r="B69" s="263" t="s">
        <v>85</v>
      </c>
      <c r="C69" s="263">
        <v>551.85</v>
      </c>
      <c r="D69" s="265">
        <v>551.88333333333333</v>
      </c>
      <c r="E69" s="265">
        <v>541.9666666666667</v>
      </c>
      <c r="F69" s="265">
        <v>532.08333333333337</v>
      </c>
      <c r="G69" s="265">
        <v>522.16666666666674</v>
      </c>
      <c r="H69" s="265">
        <v>561.76666666666665</v>
      </c>
      <c r="I69" s="265">
        <v>571.68333333333339</v>
      </c>
      <c r="J69" s="265">
        <v>581.56666666666661</v>
      </c>
      <c r="K69" s="263">
        <v>561.79999999999995</v>
      </c>
      <c r="L69" s="263">
        <v>542</v>
      </c>
      <c r="M69" s="263">
        <v>10.62008</v>
      </c>
    </row>
    <row r="70" spans="1:13">
      <c r="A70" s="282">
        <v>61</v>
      </c>
      <c r="B70" s="263" t="s">
        <v>232</v>
      </c>
      <c r="C70" s="263">
        <v>732.85</v>
      </c>
      <c r="D70" s="265">
        <v>733.96666666666658</v>
      </c>
      <c r="E70" s="265">
        <v>721.93333333333317</v>
      </c>
      <c r="F70" s="265">
        <v>711.01666666666654</v>
      </c>
      <c r="G70" s="265">
        <v>698.98333333333312</v>
      </c>
      <c r="H70" s="265">
        <v>744.88333333333321</v>
      </c>
      <c r="I70" s="265">
        <v>756.91666666666674</v>
      </c>
      <c r="J70" s="265">
        <v>767.83333333333326</v>
      </c>
      <c r="K70" s="263">
        <v>746</v>
      </c>
      <c r="L70" s="263">
        <v>723.05</v>
      </c>
      <c r="M70" s="263">
        <v>3.6324100000000001</v>
      </c>
    </row>
    <row r="71" spans="1:13">
      <c r="A71" s="282">
        <v>62</v>
      </c>
      <c r="B71" s="263" t="s">
        <v>233</v>
      </c>
      <c r="C71" s="263">
        <v>372.85</v>
      </c>
      <c r="D71" s="265">
        <v>374.63333333333338</v>
      </c>
      <c r="E71" s="265">
        <v>368.31666666666678</v>
      </c>
      <c r="F71" s="265">
        <v>363.78333333333342</v>
      </c>
      <c r="G71" s="265">
        <v>357.46666666666681</v>
      </c>
      <c r="H71" s="265">
        <v>379.16666666666674</v>
      </c>
      <c r="I71" s="265">
        <v>385.48333333333335</v>
      </c>
      <c r="J71" s="265">
        <v>390.01666666666671</v>
      </c>
      <c r="K71" s="263">
        <v>380.95</v>
      </c>
      <c r="L71" s="263">
        <v>370.1</v>
      </c>
      <c r="M71" s="263">
        <v>7.9350399999999999</v>
      </c>
    </row>
    <row r="72" spans="1:13">
      <c r="A72" s="282">
        <v>63</v>
      </c>
      <c r="B72" s="263" t="s">
        <v>86</v>
      </c>
      <c r="C72" s="263">
        <v>840</v>
      </c>
      <c r="D72" s="265">
        <v>842.56666666666661</v>
      </c>
      <c r="E72" s="265">
        <v>815.03333333333319</v>
      </c>
      <c r="F72" s="265">
        <v>790.06666666666661</v>
      </c>
      <c r="G72" s="265">
        <v>762.53333333333319</v>
      </c>
      <c r="H72" s="265">
        <v>867.53333333333319</v>
      </c>
      <c r="I72" s="265">
        <v>895.06666666666649</v>
      </c>
      <c r="J72" s="265">
        <v>920.03333333333319</v>
      </c>
      <c r="K72" s="263">
        <v>870.1</v>
      </c>
      <c r="L72" s="263">
        <v>817.6</v>
      </c>
      <c r="M72" s="263">
        <v>7.7348699999999999</v>
      </c>
    </row>
    <row r="73" spans="1:13">
      <c r="A73" s="282">
        <v>64</v>
      </c>
      <c r="B73" s="263" t="s">
        <v>92</v>
      </c>
      <c r="C73" s="263">
        <v>236.8</v>
      </c>
      <c r="D73" s="265">
        <v>238.88333333333335</v>
      </c>
      <c r="E73" s="265">
        <v>232.9666666666667</v>
      </c>
      <c r="F73" s="265">
        <v>229.13333333333335</v>
      </c>
      <c r="G73" s="265">
        <v>223.2166666666667</v>
      </c>
      <c r="H73" s="265">
        <v>242.7166666666667</v>
      </c>
      <c r="I73" s="265">
        <v>248.63333333333338</v>
      </c>
      <c r="J73" s="265">
        <v>252.4666666666667</v>
      </c>
      <c r="K73" s="263">
        <v>244.8</v>
      </c>
      <c r="L73" s="263">
        <v>235.05</v>
      </c>
      <c r="M73" s="263">
        <v>128.12162000000001</v>
      </c>
    </row>
    <row r="74" spans="1:13">
      <c r="A74" s="282">
        <v>65</v>
      </c>
      <c r="B74" s="263" t="s">
        <v>87</v>
      </c>
      <c r="C74" s="263">
        <v>569.20000000000005</v>
      </c>
      <c r="D74" s="265">
        <v>568.61666666666667</v>
      </c>
      <c r="E74" s="265">
        <v>563.23333333333335</v>
      </c>
      <c r="F74" s="265">
        <v>557.26666666666665</v>
      </c>
      <c r="G74" s="265">
        <v>551.88333333333333</v>
      </c>
      <c r="H74" s="265">
        <v>574.58333333333337</v>
      </c>
      <c r="I74" s="265">
        <v>579.96666666666681</v>
      </c>
      <c r="J74" s="265">
        <v>585.93333333333339</v>
      </c>
      <c r="K74" s="263">
        <v>574</v>
      </c>
      <c r="L74" s="263">
        <v>562.65</v>
      </c>
      <c r="M74" s="263">
        <v>18.760539999999999</v>
      </c>
    </row>
    <row r="75" spans="1:13">
      <c r="A75" s="282">
        <v>66</v>
      </c>
      <c r="B75" s="263" t="s">
        <v>234</v>
      </c>
      <c r="C75" s="263">
        <v>1503.5</v>
      </c>
      <c r="D75" s="265">
        <v>1507.1666666666667</v>
      </c>
      <c r="E75" s="265">
        <v>1484.3333333333335</v>
      </c>
      <c r="F75" s="265">
        <v>1465.1666666666667</v>
      </c>
      <c r="G75" s="265">
        <v>1442.3333333333335</v>
      </c>
      <c r="H75" s="265">
        <v>1526.3333333333335</v>
      </c>
      <c r="I75" s="265">
        <v>1549.166666666667</v>
      </c>
      <c r="J75" s="265">
        <v>1568.3333333333335</v>
      </c>
      <c r="K75" s="263">
        <v>1530</v>
      </c>
      <c r="L75" s="263">
        <v>1488</v>
      </c>
      <c r="M75" s="263">
        <v>0.79579</v>
      </c>
    </row>
    <row r="76" spans="1:13">
      <c r="A76" s="282">
        <v>67</v>
      </c>
      <c r="B76" s="263" t="s">
        <v>833</v>
      </c>
      <c r="C76" s="263">
        <v>194.2</v>
      </c>
      <c r="D76" s="265">
        <v>195.13333333333333</v>
      </c>
      <c r="E76" s="265">
        <v>193.26666666666665</v>
      </c>
      <c r="F76" s="265">
        <v>192.33333333333331</v>
      </c>
      <c r="G76" s="265">
        <v>190.46666666666664</v>
      </c>
      <c r="H76" s="265">
        <v>196.06666666666666</v>
      </c>
      <c r="I76" s="265">
        <v>197.93333333333334</v>
      </c>
      <c r="J76" s="265">
        <v>198.86666666666667</v>
      </c>
      <c r="K76" s="263">
        <v>197</v>
      </c>
      <c r="L76" s="263">
        <v>194.2</v>
      </c>
      <c r="M76" s="263">
        <v>20.107379999999999</v>
      </c>
    </row>
    <row r="77" spans="1:13">
      <c r="A77" s="282">
        <v>68</v>
      </c>
      <c r="B77" s="263" t="s">
        <v>90</v>
      </c>
      <c r="C77" s="263">
        <v>3807.1</v>
      </c>
      <c r="D77" s="265">
        <v>3804.3166666666671</v>
      </c>
      <c r="E77" s="265">
        <v>3758.7833333333342</v>
      </c>
      <c r="F77" s="265">
        <v>3710.4666666666672</v>
      </c>
      <c r="G77" s="265">
        <v>3664.9333333333343</v>
      </c>
      <c r="H77" s="265">
        <v>3852.6333333333341</v>
      </c>
      <c r="I77" s="265">
        <v>3898.166666666667</v>
      </c>
      <c r="J77" s="265">
        <v>3946.483333333334</v>
      </c>
      <c r="K77" s="263">
        <v>3849.85</v>
      </c>
      <c r="L77" s="263">
        <v>3756</v>
      </c>
      <c r="M77" s="263">
        <v>7.7798600000000002</v>
      </c>
    </row>
    <row r="78" spans="1:13">
      <c r="A78" s="282">
        <v>69</v>
      </c>
      <c r="B78" s="263" t="s">
        <v>348</v>
      </c>
      <c r="C78" s="263">
        <v>2998.1</v>
      </c>
      <c r="D78" s="265">
        <v>2953.6666666666665</v>
      </c>
      <c r="E78" s="265">
        <v>2863.333333333333</v>
      </c>
      <c r="F78" s="265">
        <v>2728.5666666666666</v>
      </c>
      <c r="G78" s="265">
        <v>2638.2333333333331</v>
      </c>
      <c r="H78" s="265">
        <v>3088.4333333333329</v>
      </c>
      <c r="I78" s="265">
        <v>3178.766666666666</v>
      </c>
      <c r="J78" s="265">
        <v>3313.5333333333328</v>
      </c>
      <c r="K78" s="263">
        <v>3044</v>
      </c>
      <c r="L78" s="263">
        <v>2818.9</v>
      </c>
      <c r="M78" s="263">
        <v>12.65666</v>
      </c>
    </row>
    <row r="79" spans="1:13">
      <c r="A79" s="282">
        <v>70</v>
      </c>
      <c r="B79" s="263" t="s">
        <v>93</v>
      </c>
      <c r="C79" s="263">
        <v>4968.1000000000004</v>
      </c>
      <c r="D79" s="265">
        <v>4926.7166666666672</v>
      </c>
      <c r="E79" s="265">
        <v>4848.4333333333343</v>
      </c>
      <c r="F79" s="265">
        <v>4728.7666666666673</v>
      </c>
      <c r="G79" s="265">
        <v>4650.4833333333345</v>
      </c>
      <c r="H79" s="265">
        <v>5046.3833333333341</v>
      </c>
      <c r="I79" s="265">
        <v>5124.666666666667</v>
      </c>
      <c r="J79" s="265">
        <v>5244.3333333333339</v>
      </c>
      <c r="K79" s="263">
        <v>5005</v>
      </c>
      <c r="L79" s="263">
        <v>4807.05</v>
      </c>
      <c r="M79" s="263">
        <v>18.43928</v>
      </c>
    </row>
    <row r="80" spans="1:13">
      <c r="A80" s="282">
        <v>71</v>
      </c>
      <c r="B80" s="263" t="s">
        <v>235</v>
      </c>
      <c r="C80" s="263">
        <v>60.65</v>
      </c>
      <c r="D80" s="265">
        <v>61.016666666666673</v>
      </c>
      <c r="E80" s="265">
        <v>60.133333333333347</v>
      </c>
      <c r="F80" s="265">
        <v>59.616666666666674</v>
      </c>
      <c r="G80" s="265">
        <v>58.733333333333348</v>
      </c>
      <c r="H80" s="265">
        <v>61.533333333333346</v>
      </c>
      <c r="I80" s="265">
        <v>62.416666666666671</v>
      </c>
      <c r="J80" s="265">
        <v>62.933333333333344</v>
      </c>
      <c r="K80" s="263">
        <v>61.9</v>
      </c>
      <c r="L80" s="263">
        <v>60.5</v>
      </c>
      <c r="M80" s="263">
        <v>13.16142</v>
      </c>
    </row>
    <row r="81" spans="1:13">
      <c r="A81" s="282">
        <v>72</v>
      </c>
      <c r="B81" s="263" t="s">
        <v>94</v>
      </c>
      <c r="C81" s="263">
        <v>2370.35</v>
      </c>
      <c r="D81" s="265">
        <v>2358.15</v>
      </c>
      <c r="E81" s="265">
        <v>2330.3000000000002</v>
      </c>
      <c r="F81" s="265">
        <v>2290.25</v>
      </c>
      <c r="G81" s="265">
        <v>2262.4</v>
      </c>
      <c r="H81" s="265">
        <v>2398.2000000000003</v>
      </c>
      <c r="I81" s="265">
        <v>2426.0499999999997</v>
      </c>
      <c r="J81" s="265">
        <v>2466.1000000000004</v>
      </c>
      <c r="K81" s="263">
        <v>2386</v>
      </c>
      <c r="L81" s="263">
        <v>2318.1</v>
      </c>
      <c r="M81" s="263">
        <v>8.8231800000000007</v>
      </c>
    </row>
    <row r="82" spans="1:13">
      <c r="A82" s="282">
        <v>73</v>
      </c>
      <c r="B82" s="263" t="s">
        <v>236</v>
      </c>
      <c r="C82" s="263">
        <v>529.70000000000005</v>
      </c>
      <c r="D82" s="265">
        <v>531.73333333333335</v>
      </c>
      <c r="E82" s="265">
        <v>520.4666666666667</v>
      </c>
      <c r="F82" s="265">
        <v>511.23333333333335</v>
      </c>
      <c r="G82" s="265">
        <v>499.9666666666667</v>
      </c>
      <c r="H82" s="265">
        <v>540.9666666666667</v>
      </c>
      <c r="I82" s="265">
        <v>552.23333333333335</v>
      </c>
      <c r="J82" s="265">
        <v>561.4666666666667</v>
      </c>
      <c r="K82" s="263">
        <v>543</v>
      </c>
      <c r="L82" s="263">
        <v>522.5</v>
      </c>
      <c r="M82" s="263">
        <v>1.9600900000000001</v>
      </c>
    </row>
    <row r="83" spans="1:13">
      <c r="A83" s="282">
        <v>74</v>
      </c>
      <c r="B83" s="263" t="s">
        <v>237</v>
      </c>
      <c r="C83" s="263">
        <v>1286.05</v>
      </c>
      <c r="D83" s="265">
        <v>1278.8500000000001</v>
      </c>
      <c r="E83" s="265">
        <v>1257.7000000000003</v>
      </c>
      <c r="F83" s="265">
        <v>1229.3500000000001</v>
      </c>
      <c r="G83" s="265">
        <v>1208.2000000000003</v>
      </c>
      <c r="H83" s="265">
        <v>1307.2000000000003</v>
      </c>
      <c r="I83" s="265">
        <v>1328.3500000000004</v>
      </c>
      <c r="J83" s="265">
        <v>1356.7000000000003</v>
      </c>
      <c r="K83" s="263">
        <v>1300</v>
      </c>
      <c r="L83" s="263">
        <v>1250.5</v>
      </c>
      <c r="M83" s="263">
        <v>1.6643399999999999</v>
      </c>
    </row>
    <row r="84" spans="1:13">
      <c r="A84" s="282">
        <v>75</v>
      </c>
      <c r="B84" s="263" t="s">
        <v>96</v>
      </c>
      <c r="C84" s="263">
        <v>1220.45</v>
      </c>
      <c r="D84" s="265">
        <v>1212.6166666666668</v>
      </c>
      <c r="E84" s="265">
        <v>1197.8333333333335</v>
      </c>
      <c r="F84" s="265">
        <v>1175.2166666666667</v>
      </c>
      <c r="G84" s="265">
        <v>1160.4333333333334</v>
      </c>
      <c r="H84" s="265">
        <v>1235.2333333333336</v>
      </c>
      <c r="I84" s="265">
        <v>1250.0166666666669</v>
      </c>
      <c r="J84" s="265">
        <v>1272.6333333333337</v>
      </c>
      <c r="K84" s="263">
        <v>1227.4000000000001</v>
      </c>
      <c r="L84" s="263">
        <v>1190</v>
      </c>
      <c r="M84" s="263">
        <v>7.96272</v>
      </c>
    </row>
    <row r="85" spans="1:13">
      <c r="A85" s="282">
        <v>76</v>
      </c>
      <c r="B85" s="263" t="s">
        <v>97</v>
      </c>
      <c r="C85" s="263">
        <v>173.05</v>
      </c>
      <c r="D85" s="265">
        <v>173.35</v>
      </c>
      <c r="E85" s="265">
        <v>170.89999999999998</v>
      </c>
      <c r="F85" s="265">
        <v>168.74999999999997</v>
      </c>
      <c r="G85" s="265">
        <v>166.29999999999995</v>
      </c>
      <c r="H85" s="265">
        <v>175.5</v>
      </c>
      <c r="I85" s="265">
        <v>177.95</v>
      </c>
      <c r="J85" s="265">
        <v>180.10000000000002</v>
      </c>
      <c r="K85" s="263">
        <v>175.8</v>
      </c>
      <c r="L85" s="263">
        <v>171.2</v>
      </c>
      <c r="M85" s="263">
        <v>19.066050000000001</v>
      </c>
    </row>
    <row r="86" spans="1:13">
      <c r="A86" s="282">
        <v>77</v>
      </c>
      <c r="B86" s="263" t="s">
        <v>98</v>
      </c>
      <c r="C86" s="263">
        <v>71.95</v>
      </c>
      <c r="D86" s="265">
        <v>72.333333333333329</v>
      </c>
      <c r="E86" s="265">
        <v>70.666666666666657</v>
      </c>
      <c r="F86" s="265">
        <v>69.383333333333326</v>
      </c>
      <c r="G86" s="265">
        <v>67.716666666666654</v>
      </c>
      <c r="H86" s="265">
        <v>73.61666666666666</v>
      </c>
      <c r="I86" s="265">
        <v>75.283333333333317</v>
      </c>
      <c r="J86" s="265">
        <v>76.566666666666663</v>
      </c>
      <c r="K86" s="263">
        <v>74</v>
      </c>
      <c r="L86" s="263">
        <v>71.05</v>
      </c>
      <c r="M86" s="263">
        <v>311.67448999999999</v>
      </c>
    </row>
    <row r="87" spans="1:13">
      <c r="A87" s="282">
        <v>78</v>
      </c>
      <c r="B87" s="263" t="s">
        <v>359</v>
      </c>
      <c r="C87" s="263">
        <v>200.4</v>
      </c>
      <c r="D87" s="265">
        <v>202.31666666666669</v>
      </c>
      <c r="E87" s="265">
        <v>197.03333333333339</v>
      </c>
      <c r="F87" s="265">
        <v>193.66666666666669</v>
      </c>
      <c r="G87" s="265">
        <v>188.38333333333338</v>
      </c>
      <c r="H87" s="265">
        <v>205.68333333333339</v>
      </c>
      <c r="I87" s="265">
        <v>210.9666666666667</v>
      </c>
      <c r="J87" s="265">
        <v>214.3333333333334</v>
      </c>
      <c r="K87" s="263">
        <v>207.6</v>
      </c>
      <c r="L87" s="263">
        <v>198.95</v>
      </c>
      <c r="M87" s="263">
        <v>42.885460000000002</v>
      </c>
    </row>
    <row r="88" spans="1:13">
      <c r="A88" s="282">
        <v>79</v>
      </c>
      <c r="B88" s="263" t="s">
        <v>240</v>
      </c>
      <c r="C88" s="263">
        <v>47.75</v>
      </c>
      <c r="D88" s="265">
        <v>48.366666666666667</v>
      </c>
      <c r="E88" s="265">
        <v>46.433333333333337</v>
      </c>
      <c r="F88" s="265">
        <v>45.116666666666667</v>
      </c>
      <c r="G88" s="265">
        <v>43.183333333333337</v>
      </c>
      <c r="H88" s="265">
        <v>49.683333333333337</v>
      </c>
      <c r="I88" s="265">
        <v>51.61666666666666</v>
      </c>
      <c r="J88" s="265">
        <v>52.933333333333337</v>
      </c>
      <c r="K88" s="263">
        <v>50.3</v>
      </c>
      <c r="L88" s="263">
        <v>47.05</v>
      </c>
      <c r="M88" s="263">
        <v>52.928919999999998</v>
      </c>
    </row>
    <row r="89" spans="1:13">
      <c r="A89" s="282">
        <v>80</v>
      </c>
      <c r="B89" s="263" t="s">
        <v>99</v>
      </c>
      <c r="C89" s="263">
        <v>136.4</v>
      </c>
      <c r="D89" s="265">
        <v>135.95000000000002</v>
      </c>
      <c r="E89" s="265">
        <v>134.00000000000003</v>
      </c>
      <c r="F89" s="265">
        <v>131.60000000000002</v>
      </c>
      <c r="G89" s="265">
        <v>129.65000000000003</v>
      </c>
      <c r="H89" s="265">
        <v>138.35000000000002</v>
      </c>
      <c r="I89" s="265">
        <v>140.30000000000001</v>
      </c>
      <c r="J89" s="265">
        <v>142.70000000000002</v>
      </c>
      <c r="K89" s="263">
        <v>137.9</v>
      </c>
      <c r="L89" s="263">
        <v>133.55000000000001</v>
      </c>
      <c r="M89" s="263">
        <v>118.24603999999999</v>
      </c>
    </row>
    <row r="90" spans="1:13">
      <c r="A90" s="282">
        <v>81</v>
      </c>
      <c r="B90" s="263" t="s">
        <v>102</v>
      </c>
      <c r="C90" s="263">
        <v>23.15</v>
      </c>
      <c r="D90" s="265">
        <v>23.233333333333331</v>
      </c>
      <c r="E90" s="265">
        <v>22.816666666666663</v>
      </c>
      <c r="F90" s="265">
        <v>22.483333333333331</v>
      </c>
      <c r="G90" s="265">
        <v>22.066666666666663</v>
      </c>
      <c r="H90" s="265">
        <v>23.566666666666663</v>
      </c>
      <c r="I90" s="265">
        <v>23.983333333333327</v>
      </c>
      <c r="J90" s="265">
        <v>24.316666666666663</v>
      </c>
      <c r="K90" s="263">
        <v>23.65</v>
      </c>
      <c r="L90" s="263">
        <v>22.9</v>
      </c>
      <c r="M90" s="263">
        <v>111.69944</v>
      </c>
    </row>
    <row r="91" spans="1:13">
      <c r="A91" s="282">
        <v>82</v>
      </c>
      <c r="B91" s="263" t="s">
        <v>241</v>
      </c>
      <c r="C91" s="263">
        <v>203.1</v>
      </c>
      <c r="D91" s="265">
        <v>202.16666666666666</v>
      </c>
      <c r="E91" s="265">
        <v>198.33333333333331</v>
      </c>
      <c r="F91" s="265">
        <v>193.56666666666666</v>
      </c>
      <c r="G91" s="265">
        <v>189.73333333333332</v>
      </c>
      <c r="H91" s="265">
        <v>206.93333333333331</v>
      </c>
      <c r="I91" s="265">
        <v>210.76666666666662</v>
      </c>
      <c r="J91" s="265">
        <v>215.5333333333333</v>
      </c>
      <c r="K91" s="263">
        <v>206</v>
      </c>
      <c r="L91" s="263">
        <v>197.4</v>
      </c>
      <c r="M91" s="263">
        <v>4.2304300000000001</v>
      </c>
    </row>
    <row r="92" spans="1:13">
      <c r="A92" s="282">
        <v>83</v>
      </c>
      <c r="B92" s="263" t="s">
        <v>100</v>
      </c>
      <c r="C92" s="263">
        <v>578.9</v>
      </c>
      <c r="D92" s="265">
        <v>568.31666666666672</v>
      </c>
      <c r="E92" s="265">
        <v>549.03333333333342</v>
      </c>
      <c r="F92" s="265">
        <v>519.16666666666674</v>
      </c>
      <c r="G92" s="265">
        <v>499.88333333333344</v>
      </c>
      <c r="H92" s="265">
        <v>598.18333333333339</v>
      </c>
      <c r="I92" s="265">
        <v>617.4666666666667</v>
      </c>
      <c r="J92" s="265">
        <v>647.33333333333337</v>
      </c>
      <c r="K92" s="263">
        <v>587.6</v>
      </c>
      <c r="L92" s="263">
        <v>538.45000000000005</v>
      </c>
      <c r="M92" s="263">
        <v>136.15161000000001</v>
      </c>
    </row>
    <row r="93" spans="1:13">
      <c r="A93" s="282">
        <v>84</v>
      </c>
      <c r="B93" s="263" t="s">
        <v>242</v>
      </c>
      <c r="C93" s="263">
        <v>482.85</v>
      </c>
      <c r="D93" s="265">
        <v>485.95</v>
      </c>
      <c r="E93" s="265">
        <v>476.9</v>
      </c>
      <c r="F93" s="265">
        <v>470.95</v>
      </c>
      <c r="G93" s="265">
        <v>461.9</v>
      </c>
      <c r="H93" s="265">
        <v>491.9</v>
      </c>
      <c r="I93" s="265">
        <v>500.95000000000005</v>
      </c>
      <c r="J93" s="265">
        <v>506.9</v>
      </c>
      <c r="K93" s="263">
        <v>495</v>
      </c>
      <c r="L93" s="263">
        <v>480</v>
      </c>
      <c r="M93" s="263">
        <v>1.0134399999999999</v>
      </c>
    </row>
    <row r="94" spans="1:13">
      <c r="A94" s="282">
        <v>85</v>
      </c>
      <c r="B94" s="263" t="s">
        <v>103</v>
      </c>
      <c r="C94" s="263">
        <v>724.75</v>
      </c>
      <c r="D94" s="265">
        <v>721.2166666666667</v>
      </c>
      <c r="E94" s="265">
        <v>714.43333333333339</v>
      </c>
      <c r="F94" s="265">
        <v>704.11666666666667</v>
      </c>
      <c r="G94" s="265">
        <v>697.33333333333337</v>
      </c>
      <c r="H94" s="265">
        <v>731.53333333333342</v>
      </c>
      <c r="I94" s="265">
        <v>738.31666666666672</v>
      </c>
      <c r="J94" s="265">
        <v>748.63333333333344</v>
      </c>
      <c r="K94" s="263">
        <v>728</v>
      </c>
      <c r="L94" s="263">
        <v>710.9</v>
      </c>
      <c r="M94" s="263">
        <v>6.2748200000000001</v>
      </c>
    </row>
    <row r="95" spans="1:13">
      <c r="A95" s="282">
        <v>86</v>
      </c>
      <c r="B95" s="263" t="s">
        <v>243</v>
      </c>
      <c r="C95" s="263">
        <v>524.1</v>
      </c>
      <c r="D95" s="265">
        <v>521.36666666666667</v>
      </c>
      <c r="E95" s="265">
        <v>512.73333333333335</v>
      </c>
      <c r="F95" s="265">
        <v>501.36666666666667</v>
      </c>
      <c r="G95" s="265">
        <v>492.73333333333335</v>
      </c>
      <c r="H95" s="265">
        <v>532.73333333333335</v>
      </c>
      <c r="I95" s="265">
        <v>541.36666666666679</v>
      </c>
      <c r="J95" s="265">
        <v>552.73333333333335</v>
      </c>
      <c r="K95" s="263">
        <v>530</v>
      </c>
      <c r="L95" s="263">
        <v>510</v>
      </c>
      <c r="M95" s="263">
        <v>1.3821099999999999</v>
      </c>
    </row>
    <row r="96" spans="1:13">
      <c r="A96" s="282">
        <v>87</v>
      </c>
      <c r="B96" s="263" t="s">
        <v>244</v>
      </c>
      <c r="C96" s="263">
        <v>1302.95</v>
      </c>
      <c r="D96" s="265">
        <v>1300.8166666666666</v>
      </c>
      <c r="E96" s="265">
        <v>1282.1333333333332</v>
      </c>
      <c r="F96" s="265">
        <v>1261.3166666666666</v>
      </c>
      <c r="G96" s="265">
        <v>1242.6333333333332</v>
      </c>
      <c r="H96" s="265">
        <v>1321.6333333333332</v>
      </c>
      <c r="I96" s="265">
        <v>1340.3166666666666</v>
      </c>
      <c r="J96" s="265">
        <v>1361.1333333333332</v>
      </c>
      <c r="K96" s="263">
        <v>1319.5</v>
      </c>
      <c r="L96" s="263">
        <v>1280</v>
      </c>
      <c r="M96" s="263">
        <v>6.87636</v>
      </c>
    </row>
    <row r="97" spans="1:13">
      <c r="A97" s="282">
        <v>88</v>
      </c>
      <c r="B97" s="263" t="s">
        <v>104</v>
      </c>
      <c r="C97" s="263">
        <v>1324.7</v>
      </c>
      <c r="D97" s="265">
        <v>1322.9833333333333</v>
      </c>
      <c r="E97" s="265">
        <v>1306.9666666666667</v>
      </c>
      <c r="F97" s="265">
        <v>1289.2333333333333</v>
      </c>
      <c r="G97" s="265">
        <v>1273.2166666666667</v>
      </c>
      <c r="H97" s="265">
        <v>1340.7166666666667</v>
      </c>
      <c r="I97" s="265">
        <v>1356.7333333333336</v>
      </c>
      <c r="J97" s="265">
        <v>1374.4666666666667</v>
      </c>
      <c r="K97" s="263">
        <v>1339</v>
      </c>
      <c r="L97" s="263">
        <v>1305.25</v>
      </c>
      <c r="M97" s="263">
        <v>12.36979</v>
      </c>
    </row>
    <row r="98" spans="1:13">
      <c r="A98" s="282">
        <v>89</v>
      </c>
      <c r="B98" s="263" t="s">
        <v>372</v>
      </c>
      <c r="C98" s="263">
        <v>532.85</v>
      </c>
      <c r="D98" s="265">
        <v>529.01666666666677</v>
      </c>
      <c r="E98" s="265">
        <v>520.83333333333348</v>
      </c>
      <c r="F98" s="265">
        <v>508.81666666666672</v>
      </c>
      <c r="G98" s="265">
        <v>500.63333333333344</v>
      </c>
      <c r="H98" s="265">
        <v>541.03333333333353</v>
      </c>
      <c r="I98" s="265">
        <v>549.2166666666667</v>
      </c>
      <c r="J98" s="265">
        <v>561.23333333333358</v>
      </c>
      <c r="K98" s="263">
        <v>537.20000000000005</v>
      </c>
      <c r="L98" s="263">
        <v>517</v>
      </c>
      <c r="M98" s="263">
        <v>8.7582699999999996</v>
      </c>
    </row>
    <row r="99" spans="1:13">
      <c r="A99" s="282">
        <v>90</v>
      </c>
      <c r="B99" s="263" t="s">
        <v>246</v>
      </c>
      <c r="C99" s="263">
        <v>253.15</v>
      </c>
      <c r="D99" s="265">
        <v>243.96666666666667</v>
      </c>
      <c r="E99" s="265">
        <v>229.43333333333334</v>
      </c>
      <c r="F99" s="265">
        <v>205.71666666666667</v>
      </c>
      <c r="G99" s="265">
        <v>191.18333333333334</v>
      </c>
      <c r="H99" s="265">
        <v>267.68333333333334</v>
      </c>
      <c r="I99" s="265">
        <v>282.2166666666667</v>
      </c>
      <c r="J99" s="265">
        <v>305.93333333333334</v>
      </c>
      <c r="K99" s="263">
        <v>258.5</v>
      </c>
      <c r="L99" s="263">
        <v>220.25</v>
      </c>
      <c r="M99" s="263">
        <v>11.73354</v>
      </c>
    </row>
    <row r="100" spans="1:13">
      <c r="A100" s="282">
        <v>91</v>
      </c>
      <c r="B100" s="263" t="s">
        <v>107</v>
      </c>
      <c r="C100" s="263">
        <v>994.6</v>
      </c>
      <c r="D100" s="265">
        <v>1003.6333333333333</v>
      </c>
      <c r="E100" s="265">
        <v>978.81666666666661</v>
      </c>
      <c r="F100" s="265">
        <v>963.0333333333333</v>
      </c>
      <c r="G100" s="265">
        <v>938.21666666666658</v>
      </c>
      <c r="H100" s="265">
        <v>1019.4166666666666</v>
      </c>
      <c r="I100" s="265">
        <v>1044.2333333333336</v>
      </c>
      <c r="J100" s="265">
        <v>1060.0166666666667</v>
      </c>
      <c r="K100" s="263">
        <v>1028.45</v>
      </c>
      <c r="L100" s="263">
        <v>987.85</v>
      </c>
      <c r="M100" s="263">
        <v>62.393430000000002</v>
      </c>
    </row>
    <row r="101" spans="1:13">
      <c r="A101" s="282">
        <v>92</v>
      </c>
      <c r="B101" s="263" t="s">
        <v>248</v>
      </c>
      <c r="C101" s="263">
        <v>2819.35</v>
      </c>
      <c r="D101" s="265">
        <v>2831.1166666666668</v>
      </c>
      <c r="E101" s="265">
        <v>2791.2333333333336</v>
      </c>
      <c r="F101" s="265">
        <v>2763.1166666666668</v>
      </c>
      <c r="G101" s="265">
        <v>2723.2333333333336</v>
      </c>
      <c r="H101" s="265">
        <v>2859.2333333333336</v>
      </c>
      <c r="I101" s="265">
        <v>2899.1166666666668</v>
      </c>
      <c r="J101" s="265">
        <v>2927.2333333333336</v>
      </c>
      <c r="K101" s="263">
        <v>2871</v>
      </c>
      <c r="L101" s="263">
        <v>2803</v>
      </c>
      <c r="M101" s="263">
        <v>2.1941999999999999</v>
      </c>
    </row>
    <row r="102" spans="1:13">
      <c r="A102" s="282">
        <v>93</v>
      </c>
      <c r="B102" s="263" t="s">
        <v>109</v>
      </c>
      <c r="C102" s="263">
        <v>1412.4</v>
      </c>
      <c r="D102" s="265">
        <v>1400.8000000000002</v>
      </c>
      <c r="E102" s="265">
        <v>1383.9000000000003</v>
      </c>
      <c r="F102" s="265">
        <v>1355.4</v>
      </c>
      <c r="G102" s="265">
        <v>1338.5000000000002</v>
      </c>
      <c r="H102" s="265">
        <v>1429.3000000000004</v>
      </c>
      <c r="I102" s="265">
        <v>1446.2</v>
      </c>
      <c r="J102" s="265">
        <v>1474.7000000000005</v>
      </c>
      <c r="K102" s="263">
        <v>1417.7</v>
      </c>
      <c r="L102" s="263">
        <v>1372.3</v>
      </c>
      <c r="M102" s="263">
        <v>120.34621</v>
      </c>
    </row>
    <row r="103" spans="1:13">
      <c r="A103" s="282">
        <v>94</v>
      </c>
      <c r="B103" s="263" t="s">
        <v>249</v>
      </c>
      <c r="C103" s="263">
        <v>665.95</v>
      </c>
      <c r="D103" s="265">
        <v>670.65</v>
      </c>
      <c r="E103" s="265">
        <v>656.84999999999991</v>
      </c>
      <c r="F103" s="265">
        <v>647.74999999999989</v>
      </c>
      <c r="G103" s="265">
        <v>633.94999999999982</v>
      </c>
      <c r="H103" s="265">
        <v>679.75</v>
      </c>
      <c r="I103" s="265">
        <v>693.55</v>
      </c>
      <c r="J103" s="265">
        <v>702.65000000000009</v>
      </c>
      <c r="K103" s="263">
        <v>684.45</v>
      </c>
      <c r="L103" s="263">
        <v>661.55</v>
      </c>
      <c r="M103" s="263">
        <v>49.366199999999999</v>
      </c>
    </row>
    <row r="104" spans="1:13">
      <c r="A104" s="282">
        <v>95</v>
      </c>
      <c r="B104" s="263" t="s">
        <v>105</v>
      </c>
      <c r="C104" s="263">
        <v>1000.95</v>
      </c>
      <c r="D104" s="265">
        <v>992.85</v>
      </c>
      <c r="E104" s="265">
        <v>979.2</v>
      </c>
      <c r="F104" s="265">
        <v>957.45</v>
      </c>
      <c r="G104" s="265">
        <v>943.80000000000007</v>
      </c>
      <c r="H104" s="265">
        <v>1014.6</v>
      </c>
      <c r="I104" s="265">
        <v>1028.25</v>
      </c>
      <c r="J104" s="265">
        <v>1050</v>
      </c>
      <c r="K104" s="263">
        <v>1006.5</v>
      </c>
      <c r="L104" s="263">
        <v>971.1</v>
      </c>
      <c r="M104" s="263">
        <v>9.3504799999999992</v>
      </c>
    </row>
    <row r="105" spans="1:13">
      <c r="A105" s="282">
        <v>96</v>
      </c>
      <c r="B105" s="263" t="s">
        <v>110</v>
      </c>
      <c r="C105" s="263">
        <v>2785.55</v>
      </c>
      <c r="D105" s="265">
        <v>2783.7333333333336</v>
      </c>
      <c r="E105" s="265">
        <v>2744.916666666667</v>
      </c>
      <c r="F105" s="265">
        <v>2704.2833333333333</v>
      </c>
      <c r="G105" s="265">
        <v>2665.4666666666667</v>
      </c>
      <c r="H105" s="265">
        <v>2824.3666666666672</v>
      </c>
      <c r="I105" s="265">
        <v>2863.1833333333338</v>
      </c>
      <c r="J105" s="265">
        <v>2903.8166666666675</v>
      </c>
      <c r="K105" s="263">
        <v>2822.55</v>
      </c>
      <c r="L105" s="263">
        <v>2743.1</v>
      </c>
      <c r="M105" s="263">
        <v>7.4071400000000001</v>
      </c>
    </row>
    <row r="106" spans="1:13">
      <c r="A106" s="282">
        <v>97</v>
      </c>
      <c r="B106" s="263" t="s">
        <v>112</v>
      </c>
      <c r="C106" s="263">
        <v>361.4</v>
      </c>
      <c r="D106" s="265">
        <v>360.41666666666669</v>
      </c>
      <c r="E106" s="265">
        <v>354.83333333333337</v>
      </c>
      <c r="F106" s="265">
        <v>348.26666666666671</v>
      </c>
      <c r="G106" s="265">
        <v>342.68333333333339</v>
      </c>
      <c r="H106" s="265">
        <v>366.98333333333335</v>
      </c>
      <c r="I106" s="265">
        <v>372.56666666666672</v>
      </c>
      <c r="J106" s="265">
        <v>379.13333333333333</v>
      </c>
      <c r="K106" s="263">
        <v>366</v>
      </c>
      <c r="L106" s="263">
        <v>353.85</v>
      </c>
      <c r="M106" s="263">
        <v>154.35944000000001</v>
      </c>
    </row>
    <row r="107" spans="1:13">
      <c r="A107" s="282">
        <v>98</v>
      </c>
      <c r="B107" s="263" t="s">
        <v>113</v>
      </c>
      <c r="C107" s="263">
        <v>231.4</v>
      </c>
      <c r="D107" s="265">
        <v>231.31666666666669</v>
      </c>
      <c r="E107" s="265">
        <v>228.63333333333338</v>
      </c>
      <c r="F107" s="265">
        <v>225.8666666666667</v>
      </c>
      <c r="G107" s="265">
        <v>223.18333333333339</v>
      </c>
      <c r="H107" s="265">
        <v>234.08333333333337</v>
      </c>
      <c r="I107" s="265">
        <v>236.76666666666671</v>
      </c>
      <c r="J107" s="265">
        <v>239.53333333333336</v>
      </c>
      <c r="K107" s="263">
        <v>234</v>
      </c>
      <c r="L107" s="263">
        <v>228.55</v>
      </c>
      <c r="M107" s="263">
        <v>67.296719999999993</v>
      </c>
    </row>
    <row r="108" spans="1:13">
      <c r="A108" s="282">
        <v>99</v>
      </c>
      <c r="B108" s="263" t="s">
        <v>114</v>
      </c>
      <c r="C108" s="263">
        <v>2436.65</v>
      </c>
      <c r="D108" s="265">
        <v>2436.8000000000002</v>
      </c>
      <c r="E108" s="265">
        <v>2413.9000000000005</v>
      </c>
      <c r="F108" s="265">
        <v>2391.1500000000005</v>
      </c>
      <c r="G108" s="265">
        <v>2368.2500000000009</v>
      </c>
      <c r="H108" s="265">
        <v>2459.5500000000002</v>
      </c>
      <c r="I108" s="265">
        <v>2482.4499999999998</v>
      </c>
      <c r="J108" s="265">
        <v>2505.1999999999998</v>
      </c>
      <c r="K108" s="263">
        <v>2459.6999999999998</v>
      </c>
      <c r="L108" s="263">
        <v>2414.0500000000002</v>
      </c>
      <c r="M108" s="263">
        <v>17.463159999999998</v>
      </c>
    </row>
    <row r="109" spans="1:13">
      <c r="A109" s="282">
        <v>100</v>
      </c>
      <c r="B109" s="263" t="s">
        <v>250</v>
      </c>
      <c r="C109" s="263">
        <v>282.89999999999998</v>
      </c>
      <c r="D109" s="265">
        <v>283.84999999999997</v>
      </c>
      <c r="E109" s="265">
        <v>277.69999999999993</v>
      </c>
      <c r="F109" s="265">
        <v>272.49999999999994</v>
      </c>
      <c r="G109" s="265">
        <v>266.34999999999991</v>
      </c>
      <c r="H109" s="265">
        <v>289.04999999999995</v>
      </c>
      <c r="I109" s="265">
        <v>295.19999999999993</v>
      </c>
      <c r="J109" s="265">
        <v>300.39999999999998</v>
      </c>
      <c r="K109" s="263">
        <v>290</v>
      </c>
      <c r="L109" s="263">
        <v>278.64999999999998</v>
      </c>
      <c r="M109" s="263">
        <v>11.807919999999999</v>
      </c>
    </row>
    <row r="110" spans="1:13">
      <c r="A110" s="282">
        <v>101</v>
      </c>
      <c r="B110" s="263" t="s">
        <v>251</v>
      </c>
      <c r="C110" s="263">
        <v>39.950000000000003</v>
      </c>
      <c r="D110" s="265">
        <v>40.033333333333331</v>
      </c>
      <c r="E110" s="265">
        <v>39.416666666666664</v>
      </c>
      <c r="F110" s="265">
        <v>38.883333333333333</v>
      </c>
      <c r="G110" s="265">
        <v>38.266666666666666</v>
      </c>
      <c r="H110" s="265">
        <v>40.566666666666663</v>
      </c>
      <c r="I110" s="265">
        <v>41.183333333333337</v>
      </c>
      <c r="J110" s="265">
        <v>41.716666666666661</v>
      </c>
      <c r="K110" s="263">
        <v>40.65</v>
      </c>
      <c r="L110" s="263">
        <v>39.5</v>
      </c>
      <c r="M110" s="263">
        <v>12.327909999999999</v>
      </c>
    </row>
    <row r="111" spans="1:13">
      <c r="A111" s="282">
        <v>102</v>
      </c>
      <c r="B111" s="263" t="s">
        <v>108</v>
      </c>
      <c r="C111" s="263">
        <v>2492.35</v>
      </c>
      <c r="D111" s="265">
        <v>2484.7833333333333</v>
      </c>
      <c r="E111" s="265">
        <v>2459.5666666666666</v>
      </c>
      <c r="F111" s="265">
        <v>2426.7833333333333</v>
      </c>
      <c r="G111" s="265">
        <v>2401.5666666666666</v>
      </c>
      <c r="H111" s="265">
        <v>2517.5666666666666</v>
      </c>
      <c r="I111" s="265">
        <v>2542.7833333333328</v>
      </c>
      <c r="J111" s="265">
        <v>2575.5666666666666</v>
      </c>
      <c r="K111" s="263">
        <v>2510</v>
      </c>
      <c r="L111" s="263">
        <v>2452</v>
      </c>
      <c r="M111" s="263">
        <v>35.508899999999997</v>
      </c>
    </row>
    <row r="112" spans="1:13">
      <c r="A112" s="282">
        <v>103</v>
      </c>
      <c r="B112" s="263" t="s">
        <v>116</v>
      </c>
      <c r="C112" s="263">
        <v>559.75</v>
      </c>
      <c r="D112" s="265">
        <v>552.15</v>
      </c>
      <c r="E112" s="265">
        <v>542</v>
      </c>
      <c r="F112" s="265">
        <v>524.25</v>
      </c>
      <c r="G112" s="265">
        <v>514.1</v>
      </c>
      <c r="H112" s="265">
        <v>569.9</v>
      </c>
      <c r="I112" s="265">
        <v>580.04999999999984</v>
      </c>
      <c r="J112" s="265">
        <v>597.79999999999995</v>
      </c>
      <c r="K112" s="263">
        <v>562.29999999999995</v>
      </c>
      <c r="L112" s="263">
        <v>534.4</v>
      </c>
      <c r="M112" s="263">
        <v>285.26175999999998</v>
      </c>
    </row>
    <row r="113" spans="1:13">
      <c r="A113" s="282">
        <v>104</v>
      </c>
      <c r="B113" s="263" t="s">
        <v>252</v>
      </c>
      <c r="C113" s="263">
        <v>1360.7</v>
      </c>
      <c r="D113" s="265">
        <v>1368.1166666666668</v>
      </c>
      <c r="E113" s="265">
        <v>1326.2333333333336</v>
      </c>
      <c r="F113" s="265">
        <v>1291.7666666666669</v>
      </c>
      <c r="G113" s="265">
        <v>1249.8833333333337</v>
      </c>
      <c r="H113" s="265">
        <v>1402.5833333333335</v>
      </c>
      <c r="I113" s="265">
        <v>1444.4666666666667</v>
      </c>
      <c r="J113" s="265">
        <v>1478.9333333333334</v>
      </c>
      <c r="K113" s="263">
        <v>1410</v>
      </c>
      <c r="L113" s="263">
        <v>1333.65</v>
      </c>
      <c r="M113" s="263">
        <v>11.74639</v>
      </c>
    </row>
    <row r="114" spans="1:13">
      <c r="A114" s="282">
        <v>105</v>
      </c>
      <c r="B114" s="263" t="s">
        <v>117</v>
      </c>
      <c r="C114" s="263">
        <v>452.05</v>
      </c>
      <c r="D114" s="265">
        <v>446.4666666666667</v>
      </c>
      <c r="E114" s="265">
        <v>438.43333333333339</v>
      </c>
      <c r="F114" s="265">
        <v>424.81666666666672</v>
      </c>
      <c r="G114" s="265">
        <v>416.78333333333342</v>
      </c>
      <c r="H114" s="265">
        <v>460.08333333333337</v>
      </c>
      <c r="I114" s="265">
        <v>468.11666666666667</v>
      </c>
      <c r="J114" s="265">
        <v>481.73333333333335</v>
      </c>
      <c r="K114" s="263">
        <v>454.5</v>
      </c>
      <c r="L114" s="263">
        <v>432.85</v>
      </c>
      <c r="M114" s="263">
        <v>13.780189999999999</v>
      </c>
    </row>
    <row r="115" spans="1:13">
      <c r="A115" s="282">
        <v>106</v>
      </c>
      <c r="B115" s="263" t="s">
        <v>387</v>
      </c>
      <c r="C115" s="263">
        <v>410.1</v>
      </c>
      <c r="D115" s="265">
        <v>408.33333333333331</v>
      </c>
      <c r="E115" s="265">
        <v>403.76666666666665</v>
      </c>
      <c r="F115" s="265">
        <v>397.43333333333334</v>
      </c>
      <c r="G115" s="265">
        <v>392.86666666666667</v>
      </c>
      <c r="H115" s="265">
        <v>414.66666666666663</v>
      </c>
      <c r="I115" s="265">
        <v>419.23333333333335</v>
      </c>
      <c r="J115" s="265">
        <v>425.56666666666661</v>
      </c>
      <c r="K115" s="263">
        <v>412.9</v>
      </c>
      <c r="L115" s="263">
        <v>402</v>
      </c>
      <c r="M115" s="263">
        <v>5.1396499999999996</v>
      </c>
    </row>
    <row r="116" spans="1:13">
      <c r="A116" s="282">
        <v>107</v>
      </c>
      <c r="B116" s="263" t="s">
        <v>119</v>
      </c>
      <c r="C116" s="263">
        <v>50.7</v>
      </c>
      <c r="D116" s="265">
        <v>50.416666666666664</v>
      </c>
      <c r="E116" s="265">
        <v>49.68333333333333</v>
      </c>
      <c r="F116" s="265">
        <v>48.666666666666664</v>
      </c>
      <c r="G116" s="265">
        <v>47.93333333333333</v>
      </c>
      <c r="H116" s="265">
        <v>51.43333333333333</v>
      </c>
      <c r="I116" s="265">
        <v>52.166666666666664</v>
      </c>
      <c r="J116" s="265">
        <v>53.18333333333333</v>
      </c>
      <c r="K116" s="263">
        <v>51.15</v>
      </c>
      <c r="L116" s="263">
        <v>49.4</v>
      </c>
      <c r="M116" s="263">
        <v>566.63463999999999</v>
      </c>
    </row>
    <row r="117" spans="1:13">
      <c r="A117" s="282">
        <v>108</v>
      </c>
      <c r="B117" s="263" t="s">
        <v>126</v>
      </c>
      <c r="C117" s="263">
        <v>205.6</v>
      </c>
      <c r="D117" s="265">
        <v>205.15</v>
      </c>
      <c r="E117" s="265">
        <v>204.20000000000002</v>
      </c>
      <c r="F117" s="265">
        <v>202.8</v>
      </c>
      <c r="G117" s="265">
        <v>201.85000000000002</v>
      </c>
      <c r="H117" s="265">
        <v>206.55</v>
      </c>
      <c r="I117" s="265">
        <v>207.5</v>
      </c>
      <c r="J117" s="265">
        <v>208.9</v>
      </c>
      <c r="K117" s="263">
        <v>206.1</v>
      </c>
      <c r="L117" s="263">
        <v>203.75</v>
      </c>
      <c r="M117" s="263">
        <v>157.92299</v>
      </c>
    </row>
    <row r="118" spans="1:13">
      <c r="A118" s="282">
        <v>109</v>
      </c>
      <c r="B118" s="263" t="s">
        <v>115</v>
      </c>
      <c r="C118" s="263">
        <v>160.85</v>
      </c>
      <c r="D118" s="265">
        <v>159.23333333333332</v>
      </c>
      <c r="E118" s="265">
        <v>155.81666666666663</v>
      </c>
      <c r="F118" s="265">
        <v>150.7833333333333</v>
      </c>
      <c r="G118" s="265">
        <v>147.36666666666662</v>
      </c>
      <c r="H118" s="265">
        <v>164.26666666666665</v>
      </c>
      <c r="I118" s="265">
        <v>167.68333333333334</v>
      </c>
      <c r="J118" s="265">
        <v>172.71666666666667</v>
      </c>
      <c r="K118" s="263">
        <v>162.65</v>
      </c>
      <c r="L118" s="263">
        <v>154.19999999999999</v>
      </c>
      <c r="M118" s="263">
        <v>194.49239</v>
      </c>
    </row>
    <row r="119" spans="1:13">
      <c r="A119" s="282">
        <v>110</v>
      </c>
      <c r="B119" s="263" t="s">
        <v>255</v>
      </c>
      <c r="C119" s="263">
        <v>94.7</v>
      </c>
      <c r="D119" s="265">
        <v>95.983333333333334</v>
      </c>
      <c r="E119" s="265">
        <v>93.216666666666669</v>
      </c>
      <c r="F119" s="265">
        <v>91.733333333333334</v>
      </c>
      <c r="G119" s="265">
        <v>88.966666666666669</v>
      </c>
      <c r="H119" s="265">
        <v>97.466666666666669</v>
      </c>
      <c r="I119" s="265">
        <v>100.23333333333335</v>
      </c>
      <c r="J119" s="265">
        <v>101.71666666666667</v>
      </c>
      <c r="K119" s="263">
        <v>98.75</v>
      </c>
      <c r="L119" s="263">
        <v>94.5</v>
      </c>
      <c r="M119" s="263">
        <v>42.565939999999998</v>
      </c>
    </row>
    <row r="120" spans="1:13">
      <c r="A120" s="282">
        <v>111</v>
      </c>
      <c r="B120" s="263" t="s">
        <v>125</v>
      </c>
      <c r="C120" s="263">
        <v>88.1</v>
      </c>
      <c r="D120" s="265">
        <v>87.916666666666671</v>
      </c>
      <c r="E120" s="265">
        <v>87.033333333333346</v>
      </c>
      <c r="F120" s="265">
        <v>85.966666666666669</v>
      </c>
      <c r="G120" s="265">
        <v>85.083333333333343</v>
      </c>
      <c r="H120" s="265">
        <v>88.983333333333348</v>
      </c>
      <c r="I120" s="265">
        <v>89.866666666666674</v>
      </c>
      <c r="J120" s="265">
        <v>90.933333333333351</v>
      </c>
      <c r="K120" s="263">
        <v>88.8</v>
      </c>
      <c r="L120" s="263">
        <v>86.85</v>
      </c>
      <c r="M120" s="263">
        <v>152.68241</v>
      </c>
    </row>
    <row r="121" spans="1:13">
      <c r="A121" s="282">
        <v>112</v>
      </c>
      <c r="B121" s="263" t="s">
        <v>772</v>
      </c>
      <c r="C121" s="263">
        <v>1612.7</v>
      </c>
      <c r="D121" s="265">
        <v>1594.2333333333333</v>
      </c>
      <c r="E121" s="265">
        <v>1568.4666666666667</v>
      </c>
      <c r="F121" s="265">
        <v>1524.2333333333333</v>
      </c>
      <c r="G121" s="265">
        <v>1498.4666666666667</v>
      </c>
      <c r="H121" s="265">
        <v>1638.4666666666667</v>
      </c>
      <c r="I121" s="265">
        <v>1664.2333333333336</v>
      </c>
      <c r="J121" s="265">
        <v>1708.4666666666667</v>
      </c>
      <c r="K121" s="263">
        <v>1620</v>
      </c>
      <c r="L121" s="263">
        <v>1550</v>
      </c>
      <c r="M121" s="263">
        <v>11.93238</v>
      </c>
    </row>
    <row r="122" spans="1:13">
      <c r="A122" s="282">
        <v>113</v>
      </c>
      <c r="B122" s="263" t="s">
        <v>120</v>
      </c>
      <c r="C122" s="263">
        <v>498.1</v>
      </c>
      <c r="D122" s="265">
        <v>496.40000000000003</v>
      </c>
      <c r="E122" s="265">
        <v>488.90000000000009</v>
      </c>
      <c r="F122" s="265">
        <v>479.70000000000005</v>
      </c>
      <c r="G122" s="265">
        <v>472.2000000000001</v>
      </c>
      <c r="H122" s="265">
        <v>505.60000000000008</v>
      </c>
      <c r="I122" s="265">
        <v>513.09999999999991</v>
      </c>
      <c r="J122" s="265">
        <v>522.30000000000007</v>
      </c>
      <c r="K122" s="263">
        <v>503.9</v>
      </c>
      <c r="L122" s="263">
        <v>487.2</v>
      </c>
      <c r="M122" s="263">
        <v>15.360720000000001</v>
      </c>
    </row>
    <row r="123" spans="1:13">
      <c r="A123" s="282">
        <v>114</v>
      </c>
      <c r="B123" s="263" t="s">
        <v>826</v>
      </c>
      <c r="C123" s="263">
        <v>253.05</v>
      </c>
      <c r="D123" s="265">
        <v>252.05000000000004</v>
      </c>
      <c r="E123" s="265">
        <v>249.30000000000007</v>
      </c>
      <c r="F123" s="265">
        <v>245.55000000000004</v>
      </c>
      <c r="G123" s="265">
        <v>242.80000000000007</v>
      </c>
      <c r="H123" s="265">
        <v>255.80000000000007</v>
      </c>
      <c r="I123" s="265">
        <v>258.55</v>
      </c>
      <c r="J123" s="265">
        <v>262.30000000000007</v>
      </c>
      <c r="K123" s="263">
        <v>254.8</v>
      </c>
      <c r="L123" s="263">
        <v>248.3</v>
      </c>
      <c r="M123" s="263">
        <v>23.45054</v>
      </c>
    </row>
    <row r="124" spans="1:13">
      <c r="A124" s="282">
        <v>115</v>
      </c>
      <c r="B124" s="263" t="s">
        <v>122</v>
      </c>
      <c r="C124" s="263">
        <v>832</v>
      </c>
      <c r="D124" s="265">
        <v>826.51666666666677</v>
      </c>
      <c r="E124" s="265">
        <v>816.48333333333358</v>
      </c>
      <c r="F124" s="265">
        <v>800.96666666666681</v>
      </c>
      <c r="G124" s="265">
        <v>790.93333333333362</v>
      </c>
      <c r="H124" s="265">
        <v>842.03333333333353</v>
      </c>
      <c r="I124" s="265">
        <v>852.06666666666661</v>
      </c>
      <c r="J124" s="265">
        <v>867.58333333333348</v>
      </c>
      <c r="K124" s="263">
        <v>836.55</v>
      </c>
      <c r="L124" s="263">
        <v>811</v>
      </c>
      <c r="M124" s="263">
        <v>85.501220000000004</v>
      </c>
    </row>
    <row r="125" spans="1:13">
      <c r="A125" s="282">
        <v>116</v>
      </c>
      <c r="B125" s="263" t="s">
        <v>256</v>
      </c>
      <c r="C125" s="263">
        <v>4696.5</v>
      </c>
      <c r="D125" s="265">
        <v>4645.3666666666668</v>
      </c>
      <c r="E125" s="265">
        <v>4502.7333333333336</v>
      </c>
      <c r="F125" s="265">
        <v>4308.9666666666672</v>
      </c>
      <c r="G125" s="265">
        <v>4166.3333333333339</v>
      </c>
      <c r="H125" s="265">
        <v>4839.1333333333332</v>
      </c>
      <c r="I125" s="265">
        <v>4981.7666666666664</v>
      </c>
      <c r="J125" s="265">
        <v>5175.5333333333328</v>
      </c>
      <c r="K125" s="263">
        <v>4788</v>
      </c>
      <c r="L125" s="263">
        <v>4451.6000000000004</v>
      </c>
      <c r="M125" s="263">
        <v>7.3704400000000003</v>
      </c>
    </row>
    <row r="126" spans="1:13">
      <c r="A126" s="282">
        <v>117</v>
      </c>
      <c r="B126" s="263" t="s">
        <v>124</v>
      </c>
      <c r="C126" s="263">
        <v>1362.55</v>
      </c>
      <c r="D126" s="265">
        <v>1358.2</v>
      </c>
      <c r="E126" s="265">
        <v>1336.7</v>
      </c>
      <c r="F126" s="265">
        <v>1310.85</v>
      </c>
      <c r="G126" s="265">
        <v>1289.3499999999999</v>
      </c>
      <c r="H126" s="265">
        <v>1384.0500000000002</v>
      </c>
      <c r="I126" s="265">
        <v>1405.5500000000002</v>
      </c>
      <c r="J126" s="265">
        <v>1431.4000000000003</v>
      </c>
      <c r="K126" s="263">
        <v>1379.7</v>
      </c>
      <c r="L126" s="263">
        <v>1332.35</v>
      </c>
      <c r="M126" s="263">
        <v>125.08028</v>
      </c>
    </row>
    <row r="127" spans="1:13">
      <c r="A127" s="282">
        <v>118</v>
      </c>
      <c r="B127" s="263" t="s">
        <v>121</v>
      </c>
      <c r="C127" s="263">
        <v>1527.9</v>
      </c>
      <c r="D127" s="265">
        <v>1534.1499999999999</v>
      </c>
      <c r="E127" s="265">
        <v>1510.2999999999997</v>
      </c>
      <c r="F127" s="265">
        <v>1492.6999999999998</v>
      </c>
      <c r="G127" s="265">
        <v>1468.8499999999997</v>
      </c>
      <c r="H127" s="265">
        <v>1551.7499999999998</v>
      </c>
      <c r="I127" s="265">
        <v>1575.5999999999997</v>
      </c>
      <c r="J127" s="265">
        <v>1593.1999999999998</v>
      </c>
      <c r="K127" s="263">
        <v>1558</v>
      </c>
      <c r="L127" s="263">
        <v>1516.55</v>
      </c>
      <c r="M127" s="263">
        <v>9.7145200000000003</v>
      </c>
    </row>
    <row r="128" spans="1:13">
      <c r="A128" s="282">
        <v>119</v>
      </c>
      <c r="B128" s="263" t="s">
        <v>257</v>
      </c>
      <c r="C128" s="263">
        <v>2173.5500000000002</v>
      </c>
      <c r="D128" s="265">
        <v>2164.5166666666669</v>
      </c>
      <c r="E128" s="265">
        <v>2109.0333333333338</v>
      </c>
      <c r="F128" s="265">
        <v>2044.5166666666669</v>
      </c>
      <c r="G128" s="265">
        <v>1989.0333333333338</v>
      </c>
      <c r="H128" s="265">
        <v>2229.0333333333338</v>
      </c>
      <c r="I128" s="265">
        <v>2284.5166666666664</v>
      </c>
      <c r="J128" s="265">
        <v>2349.0333333333338</v>
      </c>
      <c r="K128" s="263">
        <v>2220</v>
      </c>
      <c r="L128" s="263">
        <v>2100</v>
      </c>
      <c r="M128" s="263">
        <v>5.2093499999999997</v>
      </c>
    </row>
    <row r="129" spans="1:13">
      <c r="A129" s="282">
        <v>120</v>
      </c>
      <c r="B129" s="263" t="s">
        <v>258</v>
      </c>
      <c r="C129" s="263">
        <v>100.25</v>
      </c>
      <c r="D129" s="265">
        <v>98.666666666666671</v>
      </c>
      <c r="E129" s="265">
        <v>95.733333333333348</v>
      </c>
      <c r="F129" s="265">
        <v>91.216666666666683</v>
      </c>
      <c r="G129" s="265">
        <v>88.28333333333336</v>
      </c>
      <c r="H129" s="265">
        <v>103.18333333333334</v>
      </c>
      <c r="I129" s="265">
        <v>106.11666666666665</v>
      </c>
      <c r="J129" s="265">
        <v>110.63333333333333</v>
      </c>
      <c r="K129" s="263">
        <v>101.6</v>
      </c>
      <c r="L129" s="263">
        <v>94.15</v>
      </c>
      <c r="M129" s="263">
        <v>90.708280000000002</v>
      </c>
    </row>
    <row r="130" spans="1:13">
      <c r="A130" s="282">
        <v>121</v>
      </c>
      <c r="B130" s="263" t="s">
        <v>128</v>
      </c>
      <c r="C130" s="263">
        <v>615.79999999999995</v>
      </c>
      <c r="D130" s="265">
        <v>612.13333333333333</v>
      </c>
      <c r="E130" s="265">
        <v>598.76666666666665</v>
      </c>
      <c r="F130" s="265">
        <v>581.73333333333335</v>
      </c>
      <c r="G130" s="265">
        <v>568.36666666666667</v>
      </c>
      <c r="H130" s="265">
        <v>629.16666666666663</v>
      </c>
      <c r="I130" s="265">
        <v>642.53333333333319</v>
      </c>
      <c r="J130" s="265">
        <v>659.56666666666661</v>
      </c>
      <c r="K130" s="263">
        <v>625.5</v>
      </c>
      <c r="L130" s="263">
        <v>595.1</v>
      </c>
      <c r="M130" s="263">
        <v>170.44636</v>
      </c>
    </row>
    <row r="131" spans="1:13">
      <c r="A131" s="282">
        <v>122</v>
      </c>
      <c r="B131" s="263" t="s">
        <v>127</v>
      </c>
      <c r="C131" s="263">
        <v>413.8</v>
      </c>
      <c r="D131" s="265">
        <v>410.2</v>
      </c>
      <c r="E131" s="265">
        <v>401.7</v>
      </c>
      <c r="F131" s="265">
        <v>389.6</v>
      </c>
      <c r="G131" s="265">
        <v>381.1</v>
      </c>
      <c r="H131" s="265">
        <v>422.29999999999995</v>
      </c>
      <c r="I131" s="265">
        <v>430.79999999999995</v>
      </c>
      <c r="J131" s="265">
        <v>442.89999999999992</v>
      </c>
      <c r="K131" s="263">
        <v>418.7</v>
      </c>
      <c r="L131" s="263">
        <v>398.1</v>
      </c>
      <c r="M131" s="263">
        <v>107.72613</v>
      </c>
    </row>
    <row r="132" spans="1:13">
      <c r="A132" s="282">
        <v>123</v>
      </c>
      <c r="B132" s="263" t="s">
        <v>129</v>
      </c>
      <c r="C132" s="263">
        <v>2780.35</v>
      </c>
      <c r="D132" s="265">
        <v>2760</v>
      </c>
      <c r="E132" s="265">
        <v>2725.85</v>
      </c>
      <c r="F132" s="265">
        <v>2671.35</v>
      </c>
      <c r="G132" s="265">
        <v>2637.2</v>
      </c>
      <c r="H132" s="265">
        <v>2814.5</v>
      </c>
      <c r="I132" s="265">
        <v>2848.6499999999996</v>
      </c>
      <c r="J132" s="265">
        <v>2903.15</v>
      </c>
      <c r="K132" s="263">
        <v>2794.15</v>
      </c>
      <c r="L132" s="263">
        <v>2705.5</v>
      </c>
      <c r="M132" s="263">
        <v>3.3297699999999999</v>
      </c>
    </row>
    <row r="133" spans="1:13">
      <c r="A133" s="282">
        <v>124</v>
      </c>
      <c r="B133" s="263" t="s">
        <v>131</v>
      </c>
      <c r="C133" s="263">
        <v>1700.75</v>
      </c>
      <c r="D133" s="265">
        <v>1698.5833333333333</v>
      </c>
      <c r="E133" s="265">
        <v>1677.1666666666665</v>
      </c>
      <c r="F133" s="265">
        <v>1653.5833333333333</v>
      </c>
      <c r="G133" s="265">
        <v>1632.1666666666665</v>
      </c>
      <c r="H133" s="265">
        <v>1722.1666666666665</v>
      </c>
      <c r="I133" s="265">
        <v>1743.583333333333</v>
      </c>
      <c r="J133" s="265">
        <v>1767.1666666666665</v>
      </c>
      <c r="K133" s="263">
        <v>1720</v>
      </c>
      <c r="L133" s="263">
        <v>1675</v>
      </c>
      <c r="M133" s="263">
        <v>38.654229999999998</v>
      </c>
    </row>
    <row r="134" spans="1:13">
      <c r="A134" s="282">
        <v>125</v>
      </c>
      <c r="B134" s="263" t="s">
        <v>132</v>
      </c>
      <c r="C134" s="263">
        <v>88.55</v>
      </c>
      <c r="D134" s="265">
        <v>88.25</v>
      </c>
      <c r="E134" s="265">
        <v>87.25</v>
      </c>
      <c r="F134" s="265">
        <v>85.95</v>
      </c>
      <c r="G134" s="265">
        <v>84.95</v>
      </c>
      <c r="H134" s="265">
        <v>89.55</v>
      </c>
      <c r="I134" s="265">
        <v>90.55</v>
      </c>
      <c r="J134" s="265">
        <v>91.85</v>
      </c>
      <c r="K134" s="263">
        <v>89.25</v>
      </c>
      <c r="L134" s="263">
        <v>86.95</v>
      </c>
      <c r="M134" s="263">
        <v>119.94584999999999</v>
      </c>
    </row>
    <row r="135" spans="1:13">
      <c r="A135" s="282">
        <v>126</v>
      </c>
      <c r="B135" s="263" t="s">
        <v>259</v>
      </c>
      <c r="C135" s="263">
        <v>2686.95</v>
      </c>
      <c r="D135" s="265">
        <v>2708.65</v>
      </c>
      <c r="E135" s="265">
        <v>2633.3</v>
      </c>
      <c r="F135" s="265">
        <v>2579.65</v>
      </c>
      <c r="G135" s="265">
        <v>2504.3000000000002</v>
      </c>
      <c r="H135" s="265">
        <v>2762.3</v>
      </c>
      <c r="I135" s="265">
        <v>2837.6499999999996</v>
      </c>
      <c r="J135" s="265">
        <v>2891.3</v>
      </c>
      <c r="K135" s="263">
        <v>2784</v>
      </c>
      <c r="L135" s="263">
        <v>2655</v>
      </c>
      <c r="M135" s="263">
        <v>3.6825899999999998</v>
      </c>
    </row>
    <row r="136" spans="1:13">
      <c r="A136" s="282">
        <v>127</v>
      </c>
      <c r="B136" s="263" t="s">
        <v>133</v>
      </c>
      <c r="C136" s="263">
        <v>379.05</v>
      </c>
      <c r="D136" s="265">
        <v>378.88333333333338</v>
      </c>
      <c r="E136" s="265">
        <v>372.86666666666679</v>
      </c>
      <c r="F136" s="265">
        <v>366.68333333333339</v>
      </c>
      <c r="G136" s="265">
        <v>360.6666666666668</v>
      </c>
      <c r="H136" s="265">
        <v>385.06666666666678</v>
      </c>
      <c r="I136" s="265">
        <v>391.08333333333331</v>
      </c>
      <c r="J136" s="265">
        <v>397.26666666666677</v>
      </c>
      <c r="K136" s="263">
        <v>384.9</v>
      </c>
      <c r="L136" s="263">
        <v>372.7</v>
      </c>
      <c r="M136" s="263">
        <v>49.997999999999998</v>
      </c>
    </row>
    <row r="137" spans="1:13">
      <c r="A137" s="282">
        <v>128</v>
      </c>
      <c r="B137" s="263" t="s">
        <v>260</v>
      </c>
      <c r="C137" s="263">
        <v>4063.35</v>
      </c>
      <c r="D137" s="265">
        <v>4038.5500000000006</v>
      </c>
      <c r="E137" s="265">
        <v>3987.1000000000013</v>
      </c>
      <c r="F137" s="265">
        <v>3910.8500000000008</v>
      </c>
      <c r="G137" s="265">
        <v>3859.4000000000015</v>
      </c>
      <c r="H137" s="265">
        <v>4114.8000000000011</v>
      </c>
      <c r="I137" s="265">
        <v>4166.2500000000009</v>
      </c>
      <c r="J137" s="265">
        <v>4242.5000000000009</v>
      </c>
      <c r="K137" s="263">
        <v>4090</v>
      </c>
      <c r="L137" s="263">
        <v>3962.3</v>
      </c>
      <c r="M137" s="263">
        <v>1.7491699999999999</v>
      </c>
    </row>
    <row r="138" spans="1:13">
      <c r="A138" s="282">
        <v>129</v>
      </c>
      <c r="B138" s="263" t="s">
        <v>134</v>
      </c>
      <c r="C138" s="263">
        <v>1310.45</v>
      </c>
      <c r="D138" s="265">
        <v>1320.8833333333334</v>
      </c>
      <c r="E138" s="265">
        <v>1295.5666666666668</v>
      </c>
      <c r="F138" s="265">
        <v>1280.6833333333334</v>
      </c>
      <c r="G138" s="265">
        <v>1255.3666666666668</v>
      </c>
      <c r="H138" s="265">
        <v>1335.7666666666669</v>
      </c>
      <c r="I138" s="265">
        <v>1361.0833333333335</v>
      </c>
      <c r="J138" s="265">
        <v>1375.9666666666669</v>
      </c>
      <c r="K138" s="263">
        <v>1346.2</v>
      </c>
      <c r="L138" s="263">
        <v>1306</v>
      </c>
      <c r="M138" s="263">
        <v>41.570650000000001</v>
      </c>
    </row>
    <row r="139" spans="1:13">
      <c r="A139" s="282">
        <v>130</v>
      </c>
      <c r="B139" s="263" t="s">
        <v>135</v>
      </c>
      <c r="C139" s="263">
        <v>1064.6500000000001</v>
      </c>
      <c r="D139" s="265">
        <v>1055.3666666666668</v>
      </c>
      <c r="E139" s="265">
        <v>1037.9833333333336</v>
      </c>
      <c r="F139" s="265">
        <v>1011.3166666666668</v>
      </c>
      <c r="G139" s="265">
        <v>993.93333333333362</v>
      </c>
      <c r="H139" s="265">
        <v>1082.0333333333335</v>
      </c>
      <c r="I139" s="265">
        <v>1099.4166666666667</v>
      </c>
      <c r="J139" s="265">
        <v>1126.0833333333335</v>
      </c>
      <c r="K139" s="263">
        <v>1072.75</v>
      </c>
      <c r="L139" s="263">
        <v>1028.7</v>
      </c>
      <c r="M139" s="263">
        <v>22.414439999999999</v>
      </c>
    </row>
    <row r="140" spans="1:13">
      <c r="A140" s="282">
        <v>131</v>
      </c>
      <c r="B140" s="263" t="s">
        <v>146</v>
      </c>
      <c r="C140" s="263">
        <v>79231.399999999994</v>
      </c>
      <c r="D140" s="265">
        <v>79481.133333333331</v>
      </c>
      <c r="E140" s="265">
        <v>78563.266666666663</v>
      </c>
      <c r="F140" s="265">
        <v>77895.133333333331</v>
      </c>
      <c r="G140" s="265">
        <v>76977.266666666663</v>
      </c>
      <c r="H140" s="265">
        <v>80149.266666666663</v>
      </c>
      <c r="I140" s="265">
        <v>81067.133333333331</v>
      </c>
      <c r="J140" s="265">
        <v>81735.266666666663</v>
      </c>
      <c r="K140" s="263">
        <v>80399</v>
      </c>
      <c r="L140" s="263">
        <v>78813</v>
      </c>
      <c r="M140" s="263">
        <v>0.26801000000000003</v>
      </c>
    </row>
    <row r="141" spans="1:13">
      <c r="A141" s="282">
        <v>132</v>
      </c>
      <c r="B141" s="263" t="s">
        <v>143</v>
      </c>
      <c r="C141" s="263">
        <v>1081.6500000000001</v>
      </c>
      <c r="D141" s="265">
        <v>1073.9833333333333</v>
      </c>
      <c r="E141" s="265">
        <v>1062.9666666666667</v>
      </c>
      <c r="F141" s="265">
        <v>1044.2833333333333</v>
      </c>
      <c r="G141" s="265">
        <v>1033.2666666666667</v>
      </c>
      <c r="H141" s="265">
        <v>1092.6666666666667</v>
      </c>
      <c r="I141" s="265">
        <v>1103.6833333333336</v>
      </c>
      <c r="J141" s="265">
        <v>1122.3666666666668</v>
      </c>
      <c r="K141" s="263">
        <v>1085</v>
      </c>
      <c r="L141" s="263">
        <v>1055.3</v>
      </c>
      <c r="M141" s="263">
        <v>1.9986900000000001</v>
      </c>
    </row>
    <row r="142" spans="1:13">
      <c r="A142" s="282">
        <v>133</v>
      </c>
      <c r="B142" s="263" t="s">
        <v>137</v>
      </c>
      <c r="C142" s="263">
        <v>165.5</v>
      </c>
      <c r="D142" s="265">
        <v>164.9</v>
      </c>
      <c r="E142" s="265">
        <v>162.95000000000002</v>
      </c>
      <c r="F142" s="265">
        <v>160.4</v>
      </c>
      <c r="G142" s="265">
        <v>158.45000000000002</v>
      </c>
      <c r="H142" s="265">
        <v>167.45000000000002</v>
      </c>
      <c r="I142" s="265">
        <v>169.4</v>
      </c>
      <c r="J142" s="265">
        <v>171.95000000000002</v>
      </c>
      <c r="K142" s="263">
        <v>166.85</v>
      </c>
      <c r="L142" s="263">
        <v>162.35</v>
      </c>
      <c r="M142" s="263">
        <v>71.490189999999998</v>
      </c>
    </row>
    <row r="143" spans="1:13">
      <c r="A143" s="282">
        <v>134</v>
      </c>
      <c r="B143" s="263" t="s">
        <v>136</v>
      </c>
      <c r="C143" s="263">
        <v>794.95</v>
      </c>
      <c r="D143" s="265">
        <v>795.68333333333339</v>
      </c>
      <c r="E143" s="265">
        <v>784.36666666666679</v>
      </c>
      <c r="F143" s="265">
        <v>773.78333333333342</v>
      </c>
      <c r="G143" s="265">
        <v>762.46666666666681</v>
      </c>
      <c r="H143" s="265">
        <v>806.26666666666677</v>
      </c>
      <c r="I143" s="265">
        <v>817.58333333333337</v>
      </c>
      <c r="J143" s="265">
        <v>828.16666666666674</v>
      </c>
      <c r="K143" s="263">
        <v>807</v>
      </c>
      <c r="L143" s="263">
        <v>785.1</v>
      </c>
      <c r="M143" s="263">
        <v>43.173409999999997</v>
      </c>
    </row>
    <row r="144" spans="1:13">
      <c r="A144" s="282">
        <v>135</v>
      </c>
      <c r="B144" s="263" t="s">
        <v>138</v>
      </c>
      <c r="C144" s="263">
        <v>141.94999999999999</v>
      </c>
      <c r="D144" s="265">
        <v>142.31666666666666</v>
      </c>
      <c r="E144" s="265">
        <v>139.63333333333333</v>
      </c>
      <c r="F144" s="265">
        <v>137.31666666666666</v>
      </c>
      <c r="G144" s="265">
        <v>134.63333333333333</v>
      </c>
      <c r="H144" s="265">
        <v>144.63333333333333</v>
      </c>
      <c r="I144" s="265">
        <v>147.31666666666666</v>
      </c>
      <c r="J144" s="265">
        <v>149.63333333333333</v>
      </c>
      <c r="K144" s="263">
        <v>145</v>
      </c>
      <c r="L144" s="263">
        <v>140</v>
      </c>
      <c r="M144" s="263">
        <v>50.838389999999997</v>
      </c>
    </row>
    <row r="145" spans="1:13">
      <c r="A145" s="282">
        <v>136</v>
      </c>
      <c r="B145" s="263" t="s">
        <v>139</v>
      </c>
      <c r="C145" s="263">
        <v>419.9</v>
      </c>
      <c r="D145" s="265">
        <v>419.43333333333334</v>
      </c>
      <c r="E145" s="265">
        <v>414.91666666666669</v>
      </c>
      <c r="F145" s="265">
        <v>409.93333333333334</v>
      </c>
      <c r="G145" s="265">
        <v>405.41666666666669</v>
      </c>
      <c r="H145" s="265">
        <v>424.41666666666669</v>
      </c>
      <c r="I145" s="265">
        <v>428.93333333333334</v>
      </c>
      <c r="J145" s="265">
        <v>433.91666666666669</v>
      </c>
      <c r="K145" s="263">
        <v>423.95</v>
      </c>
      <c r="L145" s="263">
        <v>414.45</v>
      </c>
      <c r="M145" s="263">
        <v>11.70059</v>
      </c>
    </row>
    <row r="146" spans="1:13">
      <c r="A146" s="282">
        <v>137</v>
      </c>
      <c r="B146" s="263" t="s">
        <v>140</v>
      </c>
      <c r="C146" s="263">
        <v>6511.75</v>
      </c>
      <c r="D146" s="265">
        <v>6485.583333333333</v>
      </c>
      <c r="E146" s="265">
        <v>6441.1666666666661</v>
      </c>
      <c r="F146" s="265">
        <v>6370.583333333333</v>
      </c>
      <c r="G146" s="265">
        <v>6326.1666666666661</v>
      </c>
      <c r="H146" s="265">
        <v>6556.1666666666661</v>
      </c>
      <c r="I146" s="265">
        <v>6600.5833333333321</v>
      </c>
      <c r="J146" s="265">
        <v>6671.1666666666661</v>
      </c>
      <c r="K146" s="263">
        <v>6530</v>
      </c>
      <c r="L146" s="263">
        <v>6415</v>
      </c>
      <c r="M146" s="263">
        <v>7.7221900000000003</v>
      </c>
    </row>
    <row r="147" spans="1:13">
      <c r="A147" s="282">
        <v>138</v>
      </c>
      <c r="B147" s="263" t="s">
        <v>142</v>
      </c>
      <c r="C147" s="263">
        <v>858.2</v>
      </c>
      <c r="D147" s="265">
        <v>855.98333333333346</v>
      </c>
      <c r="E147" s="265">
        <v>847.8666666666669</v>
      </c>
      <c r="F147" s="265">
        <v>837.53333333333342</v>
      </c>
      <c r="G147" s="265">
        <v>829.41666666666686</v>
      </c>
      <c r="H147" s="265">
        <v>866.31666666666695</v>
      </c>
      <c r="I147" s="265">
        <v>874.43333333333351</v>
      </c>
      <c r="J147" s="265">
        <v>884.76666666666699</v>
      </c>
      <c r="K147" s="263">
        <v>864.1</v>
      </c>
      <c r="L147" s="263">
        <v>845.65</v>
      </c>
      <c r="M147" s="263">
        <v>3.5603899999999999</v>
      </c>
    </row>
    <row r="148" spans="1:13">
      <c r="A148" s="282">
        <v>139</v>
      </c>
      <c r="B148" s="263" t="s">
        <v>144</v>
      </c>
      <c r="C148" s="263">
        <v>2092.8000000000002</v>
      </c>
      <c r="D148" s="265">
        <v>2078.6833333333334</v>
      </c>
      <c r="E148" s="265">
        <v>2012.3666666666668</v>
      </c>
      <c r="F148" s="265">
        <v>1931.9333333333334</v>
      </c>
      <c r="G148" s="265">
        <v>1865.6166666666668</v>
      </c>
      <c r="H148" s="265">
        <v>2159.1166666666668</v>
      </c>
      <c r="I148" s="265">
        <v>2225.4333333333334</v>
      </c>
      <c r="J148" s="265">
        <v>2305.8666666666668</v>
      </c>
      <c r="K148" s="263">
        <v>2145</v>
      </c>
      <c r="L148" s="263">
        <v>1998.25</v>
      </c>
      <c r="M148" s="263">
        <v>50.481450000000002</v>
      </c>
    </row>
    <row r="149" spans="1:13">
      <c r="A149" s="282">
        <v>140</v>
      </c>
      <c r="B149" s="263" t="s">
        <v>145</v>
      </c>
      <c r="C149" s="263">
        <v>204.5</v>
      </c>
      <c r="D149" s="265">
        <v>203.35</v>
      </c>
      <c r="E149" s="265">
        <v>199.75</v>
      </c>
      <c r="F149" s="265">
        <v>195</v>
      </c>
      <c r="G149" s="265">
        <v>191.4</v>
      </c>
      <c r="H149" s="265">
        <v>208.1</v>
      </c>
      <c r="I149" s="265">
        <v>211.69999999999996</v>
      </c>
      <c r="J149" s="265">
        <v>216.45</v>
      </c>
      <c r="K149" s="263">
        <v>206.95</v>
      </c>
      <c r="L149" s="263">
        <v>198.6</v>
      </c>
      <c r="M149" s="263">
        <v>101.09627</v>
      </c>
    </row>
    <row r="150" spans="1:13">
      <c r="A150" s="282">
        <v>141</v>
      </c>
      <c r="B150" s="263" t="s">
        <v>262</v>
      </c>
      <c r="C150" s="263">
        <v>1703.15</v>
      </c>
      <c r="D150" s="265">
        <v>1689.5666666666668</v>
      </c>
      <c r="E150" s="265">
        <v>1657.6833333333336</v>
      </c>
      <c r="F150" s="265">
        <v>1612.2166666666667</v>
      </c>
      <c r="G150" s="265">
        <v>1580.3333333333335</v>
      </c>
      <c r="H150" s="265">
        <v>1735.0333333333338</v>
      </c>
      <c r="I150" s="265">
        <v>1766.916666666667</v>
      </c>
      <c r="J150" s="265">
        <v>1812.3833333333339</v>
      </c>
      <c r="K150" s="263">
        <v>1721.45</v>
      </c>
      <c r="L150" s="263">
        <v>1644.1</v>
      </c>
      <c r="M150" s="263">
        <v>3.9944199999999999</v>
      </c>
    </row>
    <row r="151" spans="1:13">
      <c r="A151" s="282">
        <v>142</v>
      </c>
      <c r="B151" s="263" t="s">
        <v>147</v>
      </c>
      <c r="C151" s="263">
        <v>1142.75</v>
      </c>
      <c r="D151" s="265">
        <v>1137.25</v>
      </c>
      <c r="E151" s="265">
        <v>1126.5</v>
      </c>
      <c r="F151" s="265">
        <v>1110.25</v>
      </c>
      <c r="G151" s="265">
        <v>1099.5</v>
      </c>
      <c r="H151" s="265">
        <v>1153.5</v>
      </c>
      <c r="I151" s="265">
        <v>1164.25</v>
      </c>
      <c r="J151" s="265">
        <v>1180.5</v>
      </c>
      <c r="K151" s="263">
        <v>1148</v>
      </c>
      <c r="L151" s="263">
        <v>1121</v>
      </c>
      <c r="M151" s="263">
        <v>12.28823</v>
      </c>
    </row>
    <row r="152" spans="1:13">
      <c r="A152" s="282">
        <v>143</v>
      </c>
      <c r="B152" s="263" t="s">
        <v>263</v>
      </c>
      <c r="C152" s="263">
        <v>900.4</v>
      </c>
      <c r="D152" s="265">
        <v>905.88333333333333</v>
      </c>
      <c r="E152" s="265">
        <v>889.91666666666663</v>
      </c>
      <c r="F152" s="265">
        <v>879.43333333333328</v>
      </c>
      <c r="G152" s="265">
        <v>863.46666666666658</v>
      </c>
      <c r="H152" s="265">
        <v>916.36666666666667</v>
      </c>
      <c r="I152" s="265">
        <v>932.33333333333337</v>
      </c>
      <c r="J152" s="265">
        <v>942.81666666666672</v>
      </c>
      <c r="K152" s="263">
        <v>921.85</v>
      </c>
      <c r="L152" s="263">
        <v>895.4</v>
      </c>
      <c r="M152" s="263">
        <v>2.5621</v>
      </c>
    </row>
    <row r="153" spans="1:13">
      <c r="A153" s="282">
        <v>144</v>
      </c>
      <c r="B153" s="263" t="s">
        <v>152</v>
      </c>
      <c r="C153" s="263">
        <v>137.9</v>
      </c>
      <c r="D153" s="265">
        <v>138.1</v>
      </c>
      <c r="E153" s="265">
        <v>135.94999999999999</v>
      </c>
      <c r="F153" s="265">
        <v>134</v>
      </c>
      <c r="G153" s="265">
        <v>131.85</v>
      </c>
      <c r="H153" s="265">
        <v>140.04999999999998</v>
      </c>
      <c r="I153" s="265">
        <v>142.20000000000002</v>
      </c>
      <c r="J153" s="265">
        <v>144.14999999999998</v>
      </c>
      <c r="K153" s="263">
        <v>140.25</v>
      </c>
      <c r="L153" s="263">
        <v>136.15</v>
      </c>
      <c r="M153" s="263">
        <v>62.34272</v>
      </c>
    </row>
    <row r="154" spans="1:13">
      <c r="A154" s="282">
        <v>145</v>
      </c>
      <c r="B154" s="263" t="s">
        <v>153</v>
      </c>
      <c r="C154" s="263">
        <v>99.05</v>
      </c>
      <c r="D154" s="265">
        <v>99.366666666666674</v>
      </c>
      <c r="E154" s="265">
        <v>98.333333333333343</v>
      </c>
      <c r="F154" s="265">
        <v>97.616666666666674</v>
      </c>
      <c r="G154" s="265">
        <v>96.583333333333343</v>
      </c>
      <c r="H154" s="265">
        <v>100.08333333333334</v>
      </c>
      <c r="I154" s="265">
        <v>101.11666666666667</v>
      </c>
      <c r="J154" s="265">
        <v>101.83333333333334</v>
      </c>
      <c r="K154" s="263">
        <v>100.4</v>
      </c>
      <c r="L154" s="263">
        <v>98.65</v>
      </c>
      <c r="M154" s="263">
        <v>116.52043</v>
      </c>
    </row>
    <row r="155" spans="1:13">
      <c r="A155" s="282">
        <v>146</v>
      </c>
      <c r="B155" s="263" t="s">
        <v>148</v>
      </c>
      <c r="C155" s="263">
        <v>57.3</v>
      </c>
      <c r="D155" s="265">
        <v>57.166666666666664</v>
      </c>
      <c r="E155" s="265">
        <v>56.133333333333326</v>
      </c>
      <c r="F155" s="265">
        <v>54.966666666666661</v>
      </c>
      <c r="G155" s="265">
        <v>53.933333333333323</v>
      </c>
      <c r="H155" s="265">
        <v>58.333333333333329</v>
      </c>
      <c r="I155" s="265">
        <v>59.366666666666674</v>
      </c>
      <c r="J155" s="265">
        <v>60.533333333333331</v>
      </c>
      <c r="K155" s="263">
        <v>58.2</v>
      </c>
      <c r="L155" s="263">
        <v>56</v>
      </c>
      <c r="M155" s="263">
        <v>212.41427999999999</v>
      </c>
    </row>
    <row r="156" spans="1:13">
      <c r="A156" s="282">
        <v>147</v>
      </c>
      <c r="B156" s="263" t="s">
        <v>450</v>
      </c>
      <c r="C156" s="263">
        <v>3076.4</v>
      </c>
      <c r="D156" s="265">
        <v>3070.9666666666667</v>
      </c>
      <c r="E156" s="265">
        <v>3017.9333333333334</v>
      </c>
      <c r="F156" s="265">
        <v>2959.4666666666667</v>
      </c>
      <c r="G156" s="265">
        <v>2906.4333333333334</v>
      </c>
      <c r="H156" s="265">
        <v>3129.4333333333334</v>
      </c>
      <c r="I156" s="265">
        <v>3182.4666666666672</v>
      </c>
      <c r="J156" s="265">
        <v>3240.9333333333334</v>
      </c>
      <c r="K156" s="263">
        <v>3124</v>
      </c>
      <c r="L156" s="263">
        <v>3012.5</v>
      </c>
      <c r="M156" s="263">
        <v>1.6431100000000001</v>
      </c>
    </row>
    <row r="157" spans="1:13">
      <c r="A157" s="282">
        <v>148</v>
      </c>
      <c r="B157" s="263" t="s">
        <v>151</v>
      </c>
      <c r="C157" s="263">
        <v>17089.95</v>
      </c>
      <c r="D157" s="265">
        <v>17093.316666666666</v>
      </c>
      <c r="E157" s="265">
        <v>16946.633333333331</v>
      </c>
      <c r="F157" s="265">
        <v>16803.316666666666</v>
      </c>
      <c r="G157" s="265">
        <v>16656.633333333331</v>
      </c>
      <c r="H157" s="265">
        <v>17236.633333333331</v>
      </c>
      <c r="I157" s="265">
        <v>17383.316666666666</v>
      </c>
      <c r="J157" s="265">
        <v>17526.633333333331</v>
      </c>
      <c r="K157" s="263">
        <v>17240</v>
      </c>
      <c r="L157" s="263">
        <v>16950</v>
      </c>
      <c r="M157" s="263">
        <v>0.50938000000000005</v>
      </c>
    </row>
    <row r="158" spans="1:13">
      <c r="A158" s="282">
        <v>149</v>
      </c>
      <c r="B158" s="263" t="s">
        <v>790</v>
      </c>
      <c r="C158" s="263">
        <v>325.2</v>
      </c>
      <c r="D158" s="265">
        <v>326.75</v>
      </c>
      <c r="E158" s="265">
        <v>321.75</v>
      </c>
      <c r="F158" s="265">
        <v>318.3</v>
      </c>
      <c r="G158" s="265">
        <v>313.3</v>
      </c>
      <c r="H158" s="265">
        <v>330.2</v>
      </c>
      <c r="I158" s="265">
        <v>335.2</v>
      </c>
      <c r="J158" s="265">
        <v>338.65</v>
      </c>
      <c r="K158" s="263">
        <v>331.75</v>
      </c>
      <c r="L158" s="263">
        <v>323.3</v>
      </c>
      <c r="M158" s="263">
        <v>3.9224700000000001</v>
      </c>
    </row>
    <row r="159" spans="1:13">
      <c r="A159" s="282">
        <v>150</v>
      </c>
      <c r="B159" s="263" t="s">
        <v>265</v>
      </c>
      <c r="C159" s="263">
        <v>538.4</v>
      </c>
      <c r="D159" s="265">
        <v>537.7833333333333</v>
      </c>
      <c r="E159" s="265">
        <v>527.66666666666663</v>
      </c>
      <c r="F159" s="265">
        <v>516.93333333333328</v>
      </c>
      <c r="G159" s="265">
        <v>506.81666666666661</v>
      </c>
      <c r="H159" s="265">
        <v>548.51666666666665</v>
      </c>
      <c r="I159" s="265">
        <v>558.63333333333344</v>
      </c>
      <c r="J159" s="265">
        <v>569.36666666666667</v>
      </c>
      <c r="K159" s="263">
        <v>547.9</v>
      </c>
      <c r="L159" s="263">
        <v>527.04999999999995</v>
      </c>
      <c r="M159" s="263">
        <v>1.6176699999999999</v>
      </c>
    </row>
    <row r="160" spans="1:13">
      <c r="A160" s="282">
        <v>151</v>
      </c>
      <c r="B160" s="263" t="s">
        <v>155</v>
      </c>
      <c r="C160" s="263">
        <v>103.05</v>
      </c>
      <c r="D160" s="265">
        <v>103.63333333333333</v>
      </c>
      <c r="E160" s="265">
        <v>101.31666666666665</v>
      </c>
      <c r="F160" s="265">
        <v>99.583333333333329</v>
      </c>
      <c r="G160" s="265">
        <v>97.266666666666652</v>
      </c>
      <c r="H160" s="265">
        <v>105.36666666666665</v>
      </c>
      <c r="I160" s="265">
        <v>107.68333333333331</v>
      </c>
      <c r="J160" s="265">
        <v>109.41666666666664</v>
      </c>
      <c r="K160" s="263">
        <v>105.95</v>
      </c>
      <c r="L160" s="263">
        <v>101.9</v>
      </c>
      <c r="M160" s="263">
        <v>191.66492</v>
      </c>
    </row>
    <row r="161" spans="1:13">
      <c r="A161" s="282">
        <v>152</v>
      </c>
      <c r="B161" s="263" t="s">
        <v>154</v>
      </c>
      <c r="C161" s="263">
        <v>116.8</v>
      </c>
      <c r="D161" s="265">
        <v>116.58333333333333</v>
      </c>
      <c r="E161" s="265">
        <v>115.31666666666666</v>
      </c>
      <c r="F161" s="265">
        <v>113.83333333333333</v>
      </c>
      <c r="G161" s="265">
        <v>112.56666666666666</v>
      </c>
      <c r="H161" s="265">
        <v>118.06666666666666</v>
      </c>
      <c r="I161" s="265">
        <v>119.33333333333334</v>
      </c>
      <c r="J161" s="265">
        <v>120.81666666666666</v>
      </c>
      <c r="K161" s="263">
        <v>117.85</v>
      </c>
      <c r="L161" s="263">
        <v>115.1</v>
      </c>
      <c r="M161" s="263">
        <v>8.4024900000000002</v>
      </c>
    </row>
    <row r="162" spans="1:13">
      <c r="A162" s="282">
        <v>153</v>
      </c>
      <c r="B162" s="263" t="s">
        <v>266</v>
      </c>
      <c r="C162" s="263">
        <v>3381.25</v>
      </c>
      <c r="D162" s="265">
        <v>3331.75</v>
      </c>
      <c r="E162" s="265">
        <v>3259.5</v>
      </c>
      <c r="F162" s="265">
        <v>3137.75</v>
      </c>
      <c r="G162" s="265">
        <v>3065.5</v>
      </c>
      <c r="H162" s="265">
        <v>3453.5</v>
      </c>
      <c r="I162" s="265">
        <v>3525.75</v>
      </c>
      <c r="J162" s="265">
        <v>3647.5</v>
      </c>
      <c r="K162" s="263">
        <v>3404</v>
      </c>
      <c r="L162" s="263">
        <v>3210</v>
      </c>
      <c r="M162" s="263">
        <v>0.73168999999999995</v>
      </c>
    </row>
    <row r="163" spans="1:13">
      <c r="A163" s="282">
        <v>154</v>
      </c>
      <c r="B163" s="263" t="s">
        <v>267</v>
      </c>
      <c r="C163" s="263">
        <v>2477.9</v>
      </c>
      <c r="D163" s="265">
        <v>2460.6333333333332</v>
      </c>
      <c r="E163" s="265">
        <v>2421.2666666666664</v>
      </c>
      <c r="F163" s="265">
        <v>2364.6333333333332</v>
      </c>
      <c r="G163" s="265">
        <v>2325.2666666666664</v>
      </c>
      <c r="H163" s="265">
        <v>2517.2666666666664</v>
      </c>
      <c r="I163" s="265">
        <v>2556.6333333333332</v>
      </c>
      <c r="J163" s="265">
        <v>2613.2666666666664</v>
      </c>
      <c r="K163" s="263">
        <v>2500</v>
      </c>
      <c r="L163" s="263">
        <v>2404</v>
      </c>
      <c r="M163" s="263">
        <v>2.09267</v>
      </c>
    </row>
    <row r="164" spans="1:13">
      <c r="A164" s="282">
        <v>155</v>
      </c>
      <c r="B164" s="263" t="s">
        <v>156</v>
      </c>
      <c r="C164" s="263">
        <v>29899.200000000001</v>
      </c>
      <c r="D164" s="265">
        <v>29723.816666666666</v>
      </c>
      <c r="E164" s="265">
        <v>29347.633333333331</v>
      </c>
      <c r="F164" s="265">
        <v>28796.066666666666</v>
      </c>
      <c r="G164" s="265">
        <v>28419.883333333331</v>
      </c>
      <c r="H164" s="265">
        <v>30275.383333333331</v>
      </c>
      <c r="I164" s="265">
        <v>30651.566666666666</v>
      </c>
      <c r="J164" s="265">
        <v>31203.133333333331</v>
      </c>
      <c r="K164" s="263">
        <v>30100</v>
      </c>
      <c r="L164" s="263">
        <v>29172.25</v>
      </c>
      <c r="M164" s="263">
        <v>0.20891999999999999</v>
      </c>
    </row>
    <row r="165" spans="1:13">
      <c r="A165" s="282">
        <v>156</v>
      </c>
      <c r="B165" s="263" t="s">
        <v>158</v>
      </c>
      <c r="C165" s="263">
        <v>215</v>
      </c>
      <c r="D165" s="265">
        <v>215.83333333333334</v>
      </c>
      <c r="E165" s="265">
        <v>213.66666666666669</v>
      </c>
      <c r="F165" s="265">
        <v>212.33333333333334</v>
      </c>
      <c r="G165" s="265">
        <v>210.16666666666669</v>
      </c>
      <c r="H165" s="265">
        <v>217.16666666666669</v>
      </c>
      <c r="I165" s="265">
        <v>219.33333333333337</v>
      </c>
      <c r="J165" s="265">
        <v>220.66666666666669</v>
      </c>
      <c r="K165" s="263">
        <v>218</v>
      </c>
      <c r="L165" s="263">
        <v>214.5</v>
      </c>
      <c r="M165" s="263">
        <v>33.535260000000001</v>
      </c>
    </row>
    <row r="166" spans="1:13">
      <c r="A166" s="282">
        <v>157</v>
      </c>
      <c r="B166" s="263" t="s">
        <v>269</v>
      </c>
      <c r="C166" s="263">
        <v>5329</v>
      </c>
      <c r="D166" s="265">
        <v>5286</v>
      </c>
      <c r="E166" s="265">
        <v>5173</v>
      </c>
      <c r="F166" s="265">
        <v>5017</v>
      </c>
      <c r="G166" s="265">
        <v>4904</v>
      </c>
      <c r="H166" s="265">
        <v>5442</v>
      </c>
      <c r="I166" s="265">
        <v>5555</v>
      </c>
      <c r="J166" s="265">
        <v>5711</v>
      </c>
      <c r="K166" s="263">
        <v>5399</v>
      </c>
      <c r="L166" s="263">
        <v>5130</v>
      </c>
      <c r="M166" s="263">
        <v>3.2762099999999998</v>
      </c>
    </row>
    <row r="167" spans="1:13">
      <c r="A167" s="282">
        <v>158</v>
      </c>
      <c r="B167" s="263" t="s">
        <v>160</v>
      </c>
      <c r="C167" s="263">
        <v>1770.7</v>
      </c>
      <c r="D167" s="265">
        <v>1780.8666666666668</v>
      </c>
      <c r="E167" s="265">
        <v>1753.8333333333335</v>
      </c>
      <c r="F167" s="265">
        <v>1736.9666666666667</v>
      </c>
      <c r="G167" s="265">
        <v>1709.9333333333334</v>
      </c>
      <c r="H167" s="265">
        <v>1797.7333333333336</v>
      </c>
      <c r="I167" s="265">
        <v>1824.7666666666669</v>
      </c>
      <c r="J167" s="265">
        <v>1841.6333333333337</v>
      </c>
      <c r="K167" s="263">
        <v>1807.9</v>
      </c>
      <c r="L167" s="263">
        <v>1764</v>
      </c>
      <c r="M167" s="263">
        <v>4.6190899999999999</v>
      </c>
    </row>
    <row r="168" spans="1:13">
      <c r="A168" s="282">
        <v>159</v>
      </c>
      <c r="B168" s="263" t="s">
        <v>157</v>
      </c>
      <c r="C168" s="263">
        <v>1663</v>
      </c>
      <c r="D168" s="265">
        <v>1658.7</v>
      </c>
      <c r="E168" s="265">
        <v>1630.5500000000002</v>
      </c>
      <c r="F168" s="265">
        <v>1598.1000000000001</v>
      </c>
      <c r="G168" s="265">
        <v>1569.9500000000003</v>
      </c>
      <c r="H168" s="265">
        <v>1691.15</v>
      </c>
      <c r="I168" s="265">
        <v>1719.3000000000002</v>
      </c>
      <c r="J168" s="265">
        <v>1751.75</v>
      </c>
      <c r="K168" s="263">
        <v>1686.85</v>
      </c>
      <c r="L168" s="263">
        <v>1626.25</v>
      </c>
      <c r="M168" s="263">
        <v>6.1864600000000003</v>
      </c>
    </row>
    <row r="169" spans="1:13">
      <c r="A169" s="282">
        <v>160</v>
      </c>
      <c r="B169" s="263" t="s">
        <v>461</v>
      </c>
      <c r="C169" s="263">
        <v>1366.2</v>
      </c>
      <c r="D169" s="265">
        <v>1360.0833333333333</v>
      </c>
      <c r="E169" s="265">
        <v>1330.1666666666665</v>
      </c>
      <c r="F169" s="265">
        <v>1294.1333333333332</v>
      </c>
      <c r="G169" s="265">
        <v>1264.2166666666665</v>
      </c>
      <c r="H169" s="265">
        <v>1396.1166666666666</v>
      </c>
      <c r="I169" s="265">
        <v>1426.0333333333331</v>
      </c>
      <c r="J169" s="265">
        <v>1462.0666666666666</v>
      </c>
      <c r="K169" s="263">
        <v>1390</v>
      </c>
      <c r="L169" s="263">
        <v>1324.05</v>
      </c>
      <c r="M169" s="263">
        <v>2.1219999999999999</v>
      </c>
    </row>
    <row r="170" spans="1:13">
      <c r="A170" s="282">
        <v>161</v>
      </c>
      <c r="B170" s="263" t="s">
        <v>159</v>
      </c>
      <c r="C170" s="263">
        <v>105.1</v>
      </c>
      <c r="D170" s="265">
        <v>105.3</v>
      </c>
      <c r="E170" s="265">
        <v>104.19999999999999</v>
      </c>
      <c r="F170" s="265">
        <v>103.3</v>
      </c>
      <c r="G170" s="265">
        <v>102.19999999999999</v>
      </c>
      <c r="H170" s="265">
        <v>106.19999999999999</v>
      </c>
      <c r="I170" s="265">
        <v>107.29999999999998</v>
      </c>
      <c r="J170" s="265">
        <v>108.19999999999999</v>
      </c>
      <c r="K170" s="263">
        <v>106.4</v>
      </c>
      <c r="L170" s="263">
        <v>104.4</v>
      </c>
      <c r="M170" s="263">
        <v>31.545909999999999</v>
      </c>
    </row>
    <row r="171" spans="1:13">
      <c r="A171" s="282">
        <v>162</v>
      </c>
      <c r="B171" s="263" t="s">
        <v>162</v>
      </c>
      <c r="C171" s="263">
        <v>201.2</v>
      </c>
      <c r="D171" s="265">
        <v>202.73333333333335</v>
      </c>
      <c r="E171" s="265">
        <v>198.4666666666667</v>
      </c>
      <c r="F171" s="265">
        <v>195.73333333333335</v>
      </c>
      <c r="G171" s="265">
        <v>191.4666666666667</v>
      </c>
      <c r="H171" s="265">
        <v>205.4666666666667</v>
      </c>
      <c r="I171" s="265">
        <v>209.73333333333335</v>
      </c>
      <c r="J171" s="265">
        <v>212.4666666666667</v>
      </c>
      <c r="K171" s="263">
        <v>207</v>
      </c>
      <c r="L171" s="263">
        <v>200</v>
      </c>
      <c r="M171" s="263">
        <v>103.52809999999999</v>
      </c>
    </row>
    <row r="172" spans="1:13">
      <c r="A172" s="282">
        <v>163</v>
      </c>
      <c r="B172" s="263" t="s">
        <v>270</v>
      </c>
      <c r="C172" s="263">
        <v>278.64999999999998</v>
      </c>
      <c r="D172" s="265">
        <v>281.08333333333331</v>
      </c>
      <c r="E172" s="265">
        <v>274.16666666666663</v>
      </c>
      <c r="F172" s="265">
        <v>269.68333333333334</v>
      </c>
      <c r="G172" s="265">
        <v>262.76666666666665</v>
      </c>
      <c r="H172" s="265">
        <v>285.56666666666661</v>
      </c>
      <c r="I172" s="265">
        <v>292.48333333333323</v>
      </c>
      <c r="J172" s="265">
        <v>296.96666666666658</v>
      </c>
      <c r="K172" s="263">
        <v>288</v>
      </c>
      <c r="L172" s="263">
        <v>276.60000000000002</v>
      </c>
      <c r="M172" s="263">
        <v>3.8944800000000002</v>
      </c>
    </row>
    <row r="173" spans="1:13">
      <c r="A173" s="282">
        <v>164</v>
      </c>
      <c r="B173" s="263" t="s">
        <v>271</v>
      </c>
      <c r="C173" s="263">
        <v>13669.95</v>
      </c>
      <c r="D173" s="265">
        <v>13703.65</v>
      </c>
      <c r="E173" s="265">
        <v>13467.3</v>
      </c>
      <c r="F173" s="265">
        <v>13264.65</v>
      </c>
      <c r="G173" s="265">
        <v>13028.3</v>
      </c>
      <c r="H173" s="265">
        <v>13906.3</v>
      </c>
      <c r="I173" s="265">
        <v>14142.650000000001</v>
      </c>
      <c r="J173" s="265">
        <v>14345.3</v>
      </c>
      <c r="K173" s="263">
        <v>13940</v>
      </c>
      <c r="L173" s="263">
        <v>13501</v>
      </c>
      <c r="M173" s="263">
        <v>3.0890000000000001E-2</v>
      </c>
    </row>
    <row r="174" spans="1:13">
      <c r="A174" s="282">
        <v>165</v>
      </c>
      <c r="B174" s="263" t="s">
        <v>161</v>
      </c>
      <c r="C174" s="263">
        <v>33.15</v>
      </c>
      <c r="D174" s="265">
        <v>33.15</v>
      </c>
      <c r="E174" s="265">
        <v>32.5</v>
      </c>
      <c r="F174" s="265">
        <v>31.85</v>
      </c>
      <c r="G174" s="265">
        <v>31.200000000000003</v>
      </c>
      <c r="H174" s="265">
        <v>33.799999999999997</v>
      </c>
      <c r="I174" s="265">
        <v>34.449999999999989</v>
      </c>
      <c r="J174" s="265">
        <v>35.099999999999994</v>
      </c>
      <c r="K174" s="263">
        <v>33.799999999999997</v>
      </c>
      <c r="L174" s="263">
        <v>32.5</v>
      </c>
      <c r="M174" s="263">
        <v>1223.01341</v>
      </c>
    </row>
    <row r="175" spans="1:13">
      <c r="A175" s="282">
        <v>166</v>
      </c>
      <c r="B175" s="263" t="s">
        <v>165</v>
      </c>
      <c r="C175" s="263">
        <v>175.6</v>
      </c>
      <c r="D175" s="265">
        <v>176.63333333333335</v>
      </c>
      <c r="E175" s="265">
        <v>172.26666666666671</v>
      </c>
      <c r="F175" s="265">
        <v>168.93333333333337</v>
      </c>
      <c r="G175" s="265">
        <v>164.56666666666672</v>
      </c>
      <c r="H175" s="265">
        <v>179.9666666666667</v>
      </c>
      <c r="I175" s="265">
        <v>184.33333333333331</v>
      </c>
      <c r="J175" s="265">
        <v>187.66666666666669</v>
      </c>
      <c r="K175" s="263">
        <v>181</v>
      </c>
      <c r="L175" s="263">
        <v>173.3</v>
      </c>
      <c r="M175" s="263">
        <v>251.27670000000001</v>
      </c>
    </row>
    <row r="176" spans="1:13">
      <c r="A176" s="282">
        <v>167</v>
      </c>
      <c r="B176" s="263" t="s">
        <v>166</v>
      </c>
      <c r="C176" s="263">
        <v>125.55</v>
      </c>
      <c r="D176" s="265">
        <v>125.21666666666665</v>
      </c>
      <c r="E176" s="265">
        <v>124.43333333333331</v>
      </c>
      <c r="F176" s="265">
        <v>123.31666666666665</v>
      </c>
      <c r="G176" s="265">
        <v>122.5333333333333</v>
      </c>
      <c r="H176" s="265">
        <v>126.33333333333331</v>
      </c>
      <c r="I176" s="265">
        <v>127.11666666666665</v>
      </c>
      <c r="J176" s="265">
        <v>128.23333333333332</v>
      </c>
      <c r="K176" s="263">
        <v>126</v>
      </c>
      <c r="L176" s="263">
        <v>124.1</v>
      </c>
      <c r="M176" s="263">
        <v>51.914749999999998</v>
      </c>
    </row>
    <row r="177" spans="1:13">
      <c r="A177" s="282">
        <v>168</v>
      </c>
      <c r="B177" s="263" t="s">
        <v>273</v>
      </c>
      <c r="C177" s="263">
        <v>492.3</v>
      </c>
      <c r="D177" s="265">
        <v>491.95</v>
      </c>
      <c r="E177" s="265">
        <v>485.4</v>
      </c>
      <c r="F177" s="265">
        <v>478.5</v>
      </c>
      <c r="G177" s="265">
        <v>471.95</v>
      </c>
      <c r="H177" s="265">
        <v>498.84999999999997</v>
      </c>
      <c r="I177" s="265">
        <v>505.40000000000003</v>
      </c>
      <c r="J177" s="265">
        <v>512.29999999999995</v>
      </c>
      <c r="K177" s="263">
        <v>498.5</v>
      </c>
      <c r="L177" s="263">
        <v>485.05</v>
      </c>
      <c r="M177" s="263">
        <v>1.1352100000000001</v>
      </c>
    </row>
    <row r="178" spans="1:13">
      <c r="A178" s="282">
        <v>169</v>
      </c>
      <c r="B178" s="263" t="s">
        <v>167</v>
      </c>
      <c r="C178" s="263">
        <v>1901.7</v>
      </c>
      <c r="D178" s="265">
        <v>1902.7</v>
      </c>
      <c r="E178" s="265">
        <v>1889</v>
      </c>
      <c r="F178" s="265">
        <v>1876.3</v>
      </c>
      <c r="G178" s="265">
        <v>1862.6</v>
      </c>
      <c r="H178" s="265">
        <v>1915.4</v>
      </c>
      <c r="I178" s="265">
        <v>1929.1000000000004</v>
      </c>
      <c r="J178" s="265">
        <v>1941.8000000000002</v>
      </c>
      <c r="K178" s="263">
        <v>1916.4</v>
      </c>
      <c r="L178" s="263">
        <v>1890</v>
      </c>
      <c r="M178" s="263">
        <v>85.279669999999996</v>
      </c>
    </row>
    <row r="179" spans="1:13">
      <c r="A179" s="282">
        <v>170</v>
      </c>
      <c r="B179" s="263" t="s">
        <v>815</v>
      </c>
      <c r="C179" s="263">
        <v>943.15</v>
      </c>
      <c r="D179" s="265">
        <v>937.78333333333342</v>
      </c>
      <c r="E179" s="265">
        <v>927.56666666666683</v>
      </c>
      <c r="F179" s="265">
        <v>911.98333333333346</v>
      </c>
      <c r="G179" s="265">
        <v>901.76666666666688</v>
      </c>
      <c r="H179" s="265">
        <v>953.36666666666679</v>
      </c>
      <c r="I179" s="265">
        <v>963.58333333333326</v>
      </c>
      <c r="J179" s="265">
        <v>979.16666666666674</v>
      </c>
      <c r="K179" s="263">
        <v>948</v>
      </c>
      <c r="L179" s="263">
        <v>922.2</v>
      </c>
      <c r="M179" s="263">
        <v>21.11834</v>
      </c>
    </row>
    <row r="180" spans="1:13">
      <c r="A180" s="282">
        <v>171</v>
      </c>
      <c r="B180" s="263" t="s">
        <v>274</v>
      </c>
      <c r="C180" s="263">
        <v>906.25</v>
      </c>
      <c r="D180" s="265">
        <v>901.55000000000007</v>
      </c>
      <c r="E180" s="265">
        <v>893.20000000000016</v>
      </c>
      <c r="F180" s="265">
        <v>880.15000000000009</v>
      </c>
      <c r="G180" s="265">
        <v>871.80000000000018</v>
      </c>
      <c r="H180" s="265">
        <v>914.60000000000014</v>
      </c>
      <c r="I180" s="265">
        <v>922.95</v>
      </c>
      <c r="J180" s="265">
        <v>936.00000000000011</v>
      </c>
      <c r="K180" s="263">
        <v>909.9</v>
      </c>
      <c r="L180" s="263">
        <v>888.5</v>
      </c>
      <c r="M180" s="263">
        <v>15.80387</v>
      </c>
    </row>
    <row r="181" spans="1:13">
      <c r="A181" s="282">
        <v>172</v>
      </c>
      <c r="B181" s="263" t="s">
        <v>172</v>
      </c>
      <c r="C181" s="263">
        <v>6236.05</v>
      </c>
      <c r="D181" s="265">
        <v>6152.9833333333327</v>
      </c>
      <c r="E181" s="265">
        <v>6043.2166666666653</v>
      </c>
      <c r="F181" s="265">
        <v>5850.3833333333323</v>
      </c>
      <c r="G181" s="265">
        <v>5740.616666666665</v>
      </c>
      <c r="H181" s="265">
        <v>6345.8166666666657</v>
      </c>
      <c r="I181" s="265">
        <v>6455.5833333333339</v>
      </c>
      <c r="J181" s="265">
        <v>6648.4166666666661</v>
      </c>
      <c r="K181" s="263">
        <v>6262.75</v>
      </c>
      <c r="L181" s="263">
        <v>5960.15</v>
      </c>
      <c r="M181" s="263">
        <v>2.1804100000000002</v>
      </c>
    </row>
    <row r="182" spans="1:13">
      <c r="A182" s="282">
        <v>173</v>
      </c>
      <c r="B182" s="263" t="s">
        <v>478</v>
      </c>
      <c r="C182" s="263">
        <v>7750.8</v>
      </c>
      <c r="D182" s="265">
        <v>7758.4833333333327</v>
      </c>
      <c r="E182" s="265">
        <v>7676.9666666666653</v>
      </c>
      <c r="F182" s="265">
        <v>7603.1333333333323</v>
      </c>
      <c r="G182" s="265">
        <v>7521.616666666665</v>
      </c>
      <c r="H182" s="265">
        <v>7832.3166666666657</v>
      </c>
      <c r="I182" s="265">
        <v>7913.8333333333339</v>
      </c>
      <c r="J182" s="265">
        <v>7987.6666666666661</v>
      </c>
      <c r="K182" s="263">
        <v>7840</v>
      </c>
      <c r="L182" s="263">
        <v>7684.65</v>
      </c>
      <c r="M182" s="263">
        <v>0.18248</v>
      </c>
    </row>
    <row r="183" spans="1:13">
      <c r="A183" s="282">
        <v>174</v>
      </c>
      <c r="B183" s="263" t="s">
        <v>170</v>
      </c>
      <c r="C183" s="263">
        <v>30057.75</v>
      </c>
      <c r="D183" s="265">
        <v>30035.116666666669</v>
      </c>
      <c r="E183" s="265">
        <v>29579.933333333338</v>
      </c>
      <c r="F183" s="265">
        <v>29102.116666666669</v>
      </c>
      <c r="G183" s="265">
        <v>28646.933333333338</v>
      </c>
      <c r="H183" s="265">
        <v>30512.933333333338</v>
      </c>
      <c r="I183" s="265">
        <v>30968.116666666672</v>
      </c>
      <c r="J183" s="265">
        <v>31445.933333333338</v>
      </c>
      <c r="K183" s="263">
        <v>30490.3</v>
      </c>
      <c r="L183" s="263">
        <v>29557.3</v>
      </c>
      <c r="M183" s="263">
        <v>0.52944999999999998</v>
      </c>
    </row>
    <row r="184" spans="1:13">
      <c r="A184" s="282">
        <v>175</v>
      </c>
      <c r="B184" s="263" t="s">
        <v>173</v>
      </c>
      <c r="C184" s="263">
        <v>1342.65</v>
      </c>
      <c r="D184" s="265">
        <v>1327.7666666666667</v>
      </c>
      <c r="E184" s="265">
        <v>1302.1833333333334</v>
      </c>
      <c r="F184" s="265">
        <v>1261.7166666666667</v>
      </c>
      <c r="G184" s="265">
        <v>1236.1333333333334</v>
      </c>
      <c r="H184" s="265">
        <v>1368.2333333333333</v>
      </c>
      <c r="I184" s="265">
        <v>1393.8166666666668</v>
      </c>
      <c r="J184" s="265">
        <v>1434.2833333333333</v>
      </c>
      <c r="K184" s="263">
        <v>1353.35</v>
      </c>
      <c r="L184" s="263">
        <v>1287.3</v>
      </c>
      <c r="M184" s="263">
        <v>28.54467</v>
      </c>
    </row>
    <row r="185" spans="1:13">
      <c r="A185" s="282">
        <v>176</v>
      </c>
      <c r="B185" s="263" t="s">
        <v>171</v>
      </c>
      <c r="C185" s="263">
        <v>1793.3</v>
      </c>
      <c r="D185" s="265">
        <v>1795.2333333333333</v>
      </c>
      <c r="E185" s="265">
        <v>1771.0666666666666</v>
      </c>
      <c r="F185" s="265">
        <v>1748.8333333333333</v>
      </c>
      <c r="G185" s="265">
        <v>1724.6666666666665</v>
      </c>
      <c r="H185" s="265">
        <v>1817.4666666666667</v>
      </c>
      <c r="I185" s="265">
        <v>1841.6333333333332</v>
      </c>
      <c r="J185" s="265">
        <v>1863.8666666666668</v>
      </c>
      <c r="K185" s="263">
        <v>1819.4</v>
      </c>
      <c r="L185" s="263">
        <v>1773</v>
      </c>
      <c r="M185" s="263">
        <v>2.8424800000000001</v>
      </c>
    </row>
    <row r="186" spans="1:13">
      <c r="A186" s="282">
        <v>177</v>
      </c>
      <c r="B186" s="263" t="s">
        <v>169</v>
      </c>
      <c r="C186" s="263">
        <v>331.15</v>
      </c>
      <c r="D186" s="265">
        <v>328.16666666666669</v>
      </c>
      <c r="E186" s="265">
        <v>324.28333333333336</v>
      </c>
      <c r="F186" s="265">
        <v>317.41666666666669</v>
      </c>
      <c r="G186" s="265">
        <v>313.53333333333336</v>
      </c>
      <c r="H186" s="265">
        <v>335.03333333333336</v>
      </c>
      <c r="I186" s="265">
        <v>338.91666666666669</v>
      </c>
      <c r="J186" s="265">
        <v>345.78333333333336</v>
      </c>
      <c r="K186" s="263">
        <v>332.05</v>
      </c>
      <c r="L186" s="263">
        <v>321.3</v>
      </c>
      <c r="M186" s="263">
        <v>533.04376999999999</v>
      </c>
    </row>
    <row r="187" spans="1:13">
      <c r="A187" s="282">
        <v>178</v>
      </c>
      <c r="B187" s="263" t="s">
        <v>168</v>
      </c>
      <c r="C187" s="263">
        <v>89.15</v>
      </c>
      <c r="D187" s="265">
        <v>88</v>
      </c>
      <c r="E187" s="265">
        <v>86.5</v>
      </c>
      <c r="F187" s="265">
        <v>83.85</v>
      </c>
      <c r="G187" s="265">
        <v>82.35</v>
      </c>
      <c r="H187" s="265">
        <v>90.65</v>
      </c>
      <c r="I187" s="265">
        <v>92.15</v>
      </c>
      <c r="J187" s="265">
        <v>94.800000000000011</v>
      </c>
      <c r="K187" s="263">
        <v>89.5</v>
      </c>
      <c r="L187" s="263">
        <v>85.35</v>
      </c>
      <c r="M187" s="263">
        <v>607.30939000000001</v>
      </c>
    </row>
    <row r="188" spans="1:13">
      <c r="A188" s="282">
        <v>179</v>
      </c>
      <c r="B188" s="263" t="s">
        <v>175</v>
      </c>
      <c r="C188" s="263">
        <v>640.65</v>
      </c>
      <c r="D188" s="265">
        <v>642.35</v>
      </c>
      <c r="E188" s="265">
        <v>633.30000000000007</v>
      </c>
      <c r="F188" s="265">
        <v>625.95000000000005</v>
      </c>
      <c r="G188" s="265">
        <v>616.90000000000009</v>
      </c>
      <c r="H188" s="265">
        <v>649.70000000000005</v>
      </c>
      <c r="I188" s="265">
        <v>658.75</v>
      </c>
      <c r="J188" s="265">
        <v>666.1</v>
      </c>
      <c r="K188" s="263">
        <v>651.4</v>
      </c>
      <c r="L188" s="263">
        <v>635</v>
      </c>
      <c r="M188" s="263">
        <v>113.40358000000001</v>
      </c>
    </row>
    <row r="189" spans="1:13">
      <c r="A189" s="282">
        <v>180</v>
      </c>
      <c r="B189" s="263" t="s">
        <v>176</v>
      </c>
      <c r="C189" s="263">
        <v>458.25</v>
      </c>
      <c r="D189" s="265">
        <v>460.13333333333338</v>
      </c>
      <c r="E189" s="265">
        <v>451.36666666666679</v>
      </c>
      <c r="F189" s="265">
        <v>444.48333333333341</v>
      </c>
      <c r="G189" s="265">
        <v>435.71666666666681</v>
      </c>
      <c r="H189" s="265">
        <v>467.01666666666677</v>
      </c>
      <c r="I189" s="265">
        <v>475.7833333333333</v>
      </c>
      <c r="J189" s="265">
        <v>482.66666666666674</v>
      </c>
      <c r="K189" s="263">
        <v>468.9</v>
      </c>
      <c r="L189" s="263">
        <v>453.25</v>
      </c>
      <c r="M189" s="263">
        <v>12.381</v>
      </c>
    </row>
    <row r="190" spans="1:13">
      <c r="A190" s="282">
        <v>181</v>
      </c>
      <c r="B190" s="263" t="s">
        <v>275</v>
      </c>
      <c r="C190" s="263">
        <v>595.79999999999995</v>
      </c>
      <c r="D190" s="265">
        <v>597.71666666666658</v>
      </c>
      <c r="E190" s="265">
        <v>580.63333333333321</v>
      </c>
      <c r="F190" s="265">
        <v>565.46666666666658</v>
      </c>
      <c r="G190" s="265">
        <v>548.38333333333321</v>
      </c>
      <c r="H190" s="265">
        <v>612.88333333333321</v>
      </c>
      <c r="I190" s="265">
        <v>629.96666666666647</v>
      </c>
      <c r="J190" s="265">
        <v>645.13333333333321</v>
      </c>
      <c r="K190" s="263">
        <v>614.79999999999995</v>
      </c>
      <c r="L190" s="263">
        <v>582.54999999999995</v>
      </c>
      <c r="M190" s="263">
        <v>16.326910000000002</v>
      </c>
    </row>
    <row r="191" spans="1:13">
      <c r="A191" s="282">
        <v>182</v>
      </c>
      <c r="B191" s="263" t="s">
        <v>188</v>
      </c>
      <c r="C191" s="263">
        <v>539.20000000000005</v>
      </c>
      <c r="D191" s="265">
        <v>536.4</v>
      </c>
      <c r="E191" s="265">
        <v>530.59999999999991</v>
      </c>
      <c r="F191" s="265">
        <v>521.99999999999989</v>
      </c>
      <c r="G191" s="265">
        <v>516.19999999999982</v>
      </c>
      <c r="H191" s="265">
        <v>545</v>
      </c>
      <c r="I191" s="265">
        <v>550.79999999999995</v>
      </c>
      <c r="J191" s="265">
        <v>559.40000000000009</v>
      </c>
      <c r="K191" s="263">
        <v>542.20000000000005</v>
      </c>
      <c r="L191" s="263">
        <v>527.79999999999995</v>
      </c>
      <c r="M191" s="263">
        <v>10.294560000000001</v>
      </c>
    </row>
    <row r="192" spans="1:13">
      <c r="A192" s="282">
        <v>183</v>
      </c>
      <c r="B192" s="263" t="s">
        <v>177</v>
      </c>
      <c r="C192" s="263">
        <v>732.2</v>
      </c>
      <c r="D192" s="265">
        <v>730.13333333333333</v>
      </c>
      <c r="E192" s="265">
        <v>720.26666666666665</v>
      </c>
      <c r="F192" s="265">
        <v>708.33333333333337</v>
      </c>
      <c r="G192" s="265">
        <v>698.4666666666667</v>
      </c>
      <c r="H192" s="265">
        <v>742.06666666666661</v>
      </c>
      <c r="I192" s="265">
        <v>751.93333333333317</v>
      </c>
      <c r="J192" s="265">
        <v>763.86666666666656</v>
      </c>
      <c r="K192" s="263">
        <v>740</v>
      </c>
      <c r="L192" s="263">
        <v>718.2</v>
      </c>
      <c r="M192" s="263">
        <v>41.141750000000002</v>
      </c>
    </row>
    <row r="193" spans="1:13">
      <c r="A193" s="282">
        <v>184</v>
      </c>
      <c r="B193" s="263" t="s">
        <v>183</v>
      </c>
      <c r="C193" s="263">
        <v>3161.8</v>
      </c>
      <c r="D193" s="265">
        <v>3161.9666666666667</v>
      </c>
      <c r="E193" s="265">
        <v>3134.9333333333334</v>
      </c>
      <c r="F193" s="265">
        <v>3108.0666666666666</v>
      </c>
      <c r="G193" s="265">
        <v>3081.0333333333333</v>
      </c>
      <c r="H193" s="265">
        <v>3188.8333333333335</v>
      </c>
      <c r="I193" s="265">
        <v>3215.8666666666672</v>
      </c>
      <c r="J193" s="265">
        <v>3242.7333333333336</v>
      </c>
      <c r="K193" s="263">
        <v>3189</v>
      </c>
      <c r="L193" s="263">
        <v>3135.1</v>
      </c>
      <c r="M193" s="263">
        <v>26.791060000000002</v>
      </c>
    </row>
    <row r="194" spans="1:13">
      <c r="A194" s="282">
        <v>185</v>
      </c>
      <c r="B194" s="263" t="s">
        <v>804</v>
      </c>
      <c r="C194" s="263">
        <v>664.1</v>
      </c>
      <c r="D194" s="265">
        <v>661.4666666666667</v>
      </c>
      <c r="E194" s="265">
        <v>654.13333333333344</v>
      </c>
      <c r="F194" s="265">
        <v>644.16666666666674</v>
      </c>
      <c r="G194" s="265">
        <v>636.83333333333348</v>
      </c>
      <c r="H194" s="265">
        <v>671.43333333333339</v>
      </c>
      <c r="I194" s="265">
        <v>678.76666666666665</v>
      </c>
      <c r="J194" s="265">
        <v>688.73333333333335</v>
      </c>
      <c r="K194" s="263">
        <v>668.8</v>
      </c>
      <c r="L194" s="263">
        <v>651.5</v>
      </c>
      <c r="M194" s="263">
        <v>26.200949999999999</v>
      </c>
    </row>
    <row r="195" spans="1:13">
      <c r="A195" s="282">
        <v>186</v>
      </c>
      <c r="B195" s="263" t="s">
        <v>179</v>
      </c>
      <c r="C195" s="263">
        <v>301.39999999999998</v>
      </c>
      <c r="D195" s="265">
        <v>299.56666666666666</v>
      </c>
      <c r="E195" s="265">
        <v>294.63333333333333</v>
      </c>
      <c r="F195" s="265">
        <v>287.86666666666667</v>
      </c>
      <c r="G195" s="265">
        <v>282.93333333333334</v>
      </c>
      <c r="H195" s="265">
        <v>306.33333333333331</v>
      </c>
      <c r="I195" s="265">
        <v>311.26666666666659</v>
      </c>
      <c r="J195" s="265">
        <v>318.0333333333333</v>
      </c>
      <c r="K195" s="263">
        <v>304.5</v>
      </c>
      <c r="L195" s="263">
        <v>292.8</v>
      </c>
      <c r="M195" s="263">
        <v>657.91783999999996</v>
      </c>
    </row>
    <row r="196" spans="1:13">
      <c r="A196" s="282">
        <v>187</v>
      </c>
      <c r="B196" s="254" t="s">
        <v>181</v>
      </c>
      <c r="C196" s="254">
        <v>93.8</v>
      </c>
      <c r="D196" s="289">
        <v>93.516666666666666</v>
      </c>
      <c r="E196" s="289">
        <v>92.083333333333329</v>
      </c>
      <c r="F196" s="289">
        <v>90.36666666666666</v>
      </c>
      <c r="G196" s="289">
        <v>88.933333333333323</v>
      </c>
      <c r="H196" s="289">
        <v>95.233333333333334</v>
      </c>
      <c r="I196" s="289">
        <v>96.666666666666671</v>
      </c>
      <c r="J196" s="289">
        <v>98.38333333333334</v>
      </c>
      <c r="K196" s="254">
        <v>94.95</v>
      </c>
      <c r="L196" s="254">
        <v>91.8</v>
      </c>
      <c r="M196" s="254">
        <v>436.57515000000001</v>
      </c>
    </row>
    <row r="197" spans="1:13">
      <c r="A197" s="282">
        <v>188</v>
      </c>
      <c r="B197" s="254" t="s">
        <v>182</v>
      </c>
      <c r="C197" s="254">
        <v>888.05</v>
      </c>
      <c r="D197" s="289">
        <v>882.35</v>
      </c>
      <c r="E197" s="289">
        <v>865.7</v>
      </c>
      <c r="F197" s="289">
        <v>843.35</v>
      </c>
      <c r="G197" s="289">
        <v>826.7</v>
      </c>
      <c r="H197" s="289">
        <v>904.7</v>
      </c>
      <c r="I197" s="289">
        <v>921.34999999999991</v>
      </c>
      <c r="J197" s="289">
        <v>943.7</v>
      </c>
      <c r="K197" s="254">
        <v>899</v>
      </c>
      <c r="L197" s="254">
        <v>860</v>
      </c>
      <c r="M197" s="254">
        <v>191.46995999999999</v>
      </c>
    </row>
    <row r="198" spans="1:13">
      <c r="A198" s="282">
        <v>189</v>
      </c>
      <c r="B198" s="254" t="s">
        <v>184</v>
      </c>
      <c r="C198" s="254">
        <v>1000.1</v>
      </c>
      <c r="D198" s="289">
        <v>997.6</v>
      </c>
      <c r="E198" s="289">
        <v>985.80000000000007</v>
      </c>
      <c r="F198" s="289">
        <v>971.5</v>
      </c>
      <c r="G198" s="289">
        <v>959.7</v>
      </c>
      <c r="H198" s="289">
        <v>1011.9000000000001</v>
      </c>
      <c r="I198" s="289">
        <v>1023.7</v>
      </c>
      <c r="J198" s="289">
        <v>1038</v>
      </c>
      <c r="K198" s="254">
        <v>1009.4</v>
      </c>
      <c r="L198" s="254">
        <v>983.3</v>
      </c>
      <c r="M198" s="254">
        <v>27.774249999999999</v>
      </c>
    </row>
    <row r="199" spans="1:13">
      <c r="A199" s="282">
        <v>190</v>
      </c>
      <c r="B199" s="254" t="s">
        <v>164</v>
      </c>
      <c r="C199" s="254">
        <v>980.6</v>
      </c>
      <c r="D199" s="289">
        <v>981.7833333333333</v>
      </c>
      <c r="E199" s="289">
        <v>967.31666666666661</v>
      </c>
      <c r="F199" s="289">
        <v>954.0333333333333</v>
      </c>
      <c r="G199" s="289">
        <v>939.56666666666661</v>
      </c>
      <c r="H199" s="289">
        <v>995.06666666666661</v>
      </c>
      <c r="I199" s="289">
        <v>1009.5333333333333</v>
      </c>
      <c r="J199" s="289">
        <v>1022.8166666666666</v>
      </c>
      <c r="K199" s="254">
        <v>996.25</v>
      </c>
      <c r="L199" s="254">
        <v>968.5</v>
      </c>
      <c r="M199" s="254">
        <v>5.7843900000000001</v>
      </c>
    </row>
    <row r="200" spans="1:13">
      <c r="A200" s="282">
        <v>191</v>
      </c>
      <c r="B200" s="254" t="s">
        <v>185</v>
      </c>
      <c r="C200" s="254">
        <v>1518.7</v>
      </c>
      <c r="D200" s="289">
        <v>1517.0833333333333</v>
      </c>
      <c r="E200" s="289">
        <v>1501.7166666666665</v>
      </c>
      <c r="F200" s="289">
        <v>1484.7333333333331</v>
      </c>
      <c r="G200" s="289">
        <v>1469.3666666666663</v>
      </c>
      <c r="H200" s="289">
        <v>1534.0666666666666</v>
      </c>
      <c r="I200" s="289">
        <v>1549.4333333333334</v>
      </c>
      <c r="J200" s="289">
        <v>1566.4166666666667</v>
      </c>
      <c r="K200" s="254">
        <v>1532.45</v>
      </c>
      <c r="L200" s="254">
        <v>1500.1</v>
      </c>
      <c r="M200" s="254">
        <v>14.399749999999999</v>
      </c>
    </row>
    <row r="201" spans="1:13">
      <c r="A201" s="282">
        <v>192</v>
      </c>
      <c r="B201" s="254" t="s">
        <v>186</v>
      </c>
      <c r="C201" s="254">
        <v>2596.1999999999998</v>
      </c>
      <c r="D201" s="289">
        <v>2602.2999999999997</v>
      </c>
      <c r="E201" s="289">
        <v>2556.5999999999995</v>
      </c>
      <c r="F201" s="289">
        <v>2516.9999999999995</v>
      </c>
      <c r="G201" s="289">
        <v>2471.2999999999993</v>
      </c>
      <c r="H201" s="289">
        <v>2641.8999999999996</v>
      </c>
      <c r="I201" s="289">
        <v>2687.5999999999995</v>
      </c>
      <c r="J201" s="289">
        <v>2727.2</v>
      </c>
      <c r="K201" s="254">
        <v>2648</v>
      </c>
      <c r="L201" s="254">
        <v>2562.6999999999998</v>
      </c>
      <c r="M201" s="254">
        <v>3.8984100000000002</v>
      </c>
    </row>
    <row r="202" spans="1:13">
      <c r="A202" s="282">
        <v>193</v>
      </c>
      <c r="B202" s="254" t="s">
        <v>187</v>
      </c>
      <c r="C202" s="254">
        <v>384.35</v>
      </c>
      <c r="D202" s="289">
        <v>390.81666666666661</v>
      </c>
      <c r="E202" s="289">
        <v>376.68333333333322</v>
      </c>
      <c r="F202" s="289">
        <v>369.01666666666659</v>
      </c>
      <c r="G202" s="289">
        <v>354.88333333333321</v>
      </c>
      <c r="H202" s="289">
        <v>398.48333333333323</v>
      </c>
      <c r="I202" s="289">
        <v>412.61666666666667</v>
      </c>
      <c r="J202" s="289">
        <v>420.28333333333325</v>
      </c>
      <c r="K202" s="254">
        <v>404.95</v>
      </c>
      <c r="L202" s="254">
        <v>383.15</v>
      </c>
      <c r="M202" s="254">
        <v>9.9948700000000006</v>
      </c>
    </row>
    <row r="203" spans="1:13">
      <c r="A203" s="282">
        <v>194</v>
      </c>
      <c r="B203" s="254" t="s">
        <v>510</v>
      </c>
      <c r="C203" s="254">
        <v>728.65</v>
      </c>
      <c r="D203" s="289">
        <v>720.13333333333321</v>
      </c>
      <c r="E203" s="289">
        <v>700.71666666666647</v>
      </c>
      <c r="F203" s="289">
        <v>672.7833333333333</v>
      </c>
      <c r="G203" s="289">
        <v>653.36666666666656</v>
      </c>
      <c r="H203" s="289">
        <v>748.06666666666638</v>
      </c>
      <c r="I203" s="289">
        <v>767.48333333333312</v>
      </c>
      <c r="J203" s="289">
        <v>795.41666666666629</v>
      </c>
      <c r="K203" s="254">
        <v>739.55</v>
      </c>
      <c r="L203" s="254">
        <v>692.2</v>
      </c>
      <c r="M203" s="254">
        <v>7.1514199999999999</v>
      </c>
    </row>
    <row r="204" spans="1:13">
      <c r="A204" s="282">
        <v>195</v>
      </c>
      <c r="B204" s="254" t="s">
        <v>193</v>
      </c>
      <c r="C204" s="254">
        <v>597.45000000000005</v>
      </c>
      <c r="D204" s="289">
        <v>595.81666666666672</v>
      </c>
      <c r="E204" s="289">
        <v>588.63333333333344</v>
      </c>
      <c r="F204" s="289">
        <v>579.81666666666672</v>
      </c>
      <c r="G204" s="289">
        <v>572.63333333333344</v>
      </c>
      <c r="H204" s="289">
        <v>604.63333333333344</v>
      </c>
      <c r="I204" s="289">
        <v>611.81666666666661</v>
      </c>
      <c r="J204" s="289">
        <v>620.63333333333344</v>
      </c>
      <c r="K204" s="254">
        <v>603</v>
      </c>
      <c r="L204" s="254">
        <v>587</v>
      </c>
      <c r="M204" s="254">
        <v>31.98847</v>
      </c>
    </row>
    <row r="205" spans="1:13">
      <c r="A205" s="282">
        <v>196</v>
      </c>
      <c r="B205" s="254" t="s">
        <v>191</v>
      </c>
      <c r="C205" s="254">
        <v>6509.75</v>
      </c>
      <c r="D205" s="289">
        <v>6498.0666666666666</v>
      </c>
      <c r="E205" s="289">
        <v>6426.6833333333334</v>
      </c>
      <c r="F205" s="289">
        <v>6343.6166666666668</v>
      </c>
      <c r="G205" s="289">
        <v>6272.2333333333336</v>
      </c>
      <c r="H205" s="289">
        <v>6581.1333333333332</v>
      </c>
      <c r="I205" s="289">
        <v>6652.5166666666664</v>
      </c>
      <c r="J205" s="289">
        <v>6735.583333333333</v>
      </c>
      <c r="K205" s="254">
        <v>6569.45</v>
      </c>
      <c r="L205" s="254">
        <v>6415</v>
      </c>
      <c r="M205" s="254">
        <v>5.5950600000000001</v>
      </c>
    </row>
    <row r="206" spans="1:13">
      <c r="A206" s="282">
        <v>197</v>
      </c>
      <c r="B206" s="254" t="s">
        <v>192</v>
      </c>
      <c r="C206" s="254">
        <v>32.700000000000003</v>
      </c>
      <c r="D206" s="289">
        <v>32.866666666666667</v>
      </c>
      <c r="E206" s="289">
        <v>32.133333333333333</v>
      </c>
      <c r="F206" s="289">
        <v>31.566666666666663</v>
      </c>
      <c r="G206" s="289">
        <v>30.833333333333329</v>
      </c>
      <c r="H206" s="289">
        <v>33.433333333333337</v>
      </c>
      <c r="I206" s="289">
        <v>34.166666666666671</v>
      </c>
      <c r="J206" s="289">
        <v>34.733333333333341</v>
      </c>
      <c r="K206" s="254">
        <v>33.6</v>
      </c>
      <c r="L206" s="254">
        <v>32.299999999999997</v>
      </c>
      <c r="M206" s="254">
        <v>61.391939999999998</v>
      </c>
    </row>
    <row r="207" spans="1:13">
      <c r="A207" s="282">
        <v>198</v>
      </c>
      <c r="B207" s="254" t="s">
        <v>189</v>
      </c>
      <c r="C207" s="254">
        <v>1113.05</v>
      </c>
      <c r="D207" s="289">
        <v>1100.7666666666667</v>
      </c>
      <c r="E207" s="289">
        <v>1085.2833333333333</v>
      </c>
      <c r="F207" s="289">
        <v>1057.5166666666667</v>
      </c>
      <c r="G207" s="289">
        <v>1042.0333333333333</v>
      </c>
      <c r="H207" s="289">
        <v>1128.5333333333333</v>
      </c>
      <c r="I207" s="289">
        <v>1144.0166666666664</v>
      </c>
      <c r="J207" s="289">
        <v>1171.7833333333333</v>
      </c>
      <c r="K207" s="254">
        <v>1116.25</v>
      </c>
      <c r="L207" s="254">
        <v>1073</v>
      </c>
      <c r="M207" s="254">
        <v>4.3743100000000004</v>
      </c>
    </row>
    <row r="208" spans="1:13">
      <c r="A208" s="282">
        <v>199</v>
      </c>
      <c r="B208" s="254" t="s">
        <v>141</v>
      </c>
      <c r="C208" s="254">
        <v>517.95000000000005</v>
      </c>
      <c r="D208" s="289">
        <v>515.13333333333333</v>
      </c>
      <c r="E208" s="289">
        <v>510.31666666666661</v>
      </c>
      <c r="F208" s="289">
        <v>502.68333333333328</v>
      </c>
      <c r="G208" s="289">
        <v>497.86666666666656</v>
      </c>
      <c r="H208" s="289">
        <v>522.76666666666665</v>
      </c>
      <c r="I208" s="289">
        <v>527.58333333333348</v>
      </c>
      <c r="J208" s="289">
        <v>535.2166666666667</v>
      </c>
      <c r="K208" s="254">
        <v>519.95000000000005</v>
      </c>
      <c r="L208" s="254">
        <v>507.5</v>
      </c>
      <c r="M208" s="254">
        <v>14.751110000000001</v>
      </c>
    </row>
    <row r="209" spans="1:13">
      <c r="A209" s="282">
        <v>200</v>
      </c>
      <c r="B209" s="254" t="s">
        <v>277</v>
      </c>
      <c r="C209" s="254">
        <v>227.85</v>
      </c>
      <c r="D209" s="289">
        <v>228.36666666666667</v>
      </c>
      <c r="E209" s="289">
        <v>223.73333333333335</v>
      </c>
      <c r="F209" s="289">
        <v>219.61666666666667</v>
      </c>
      <c r="G209" s="289">
        <v>214.98333333333335</v>
      </c>
      <c r="H209" s="289">
        <v>232.48333333333335</v>
      </c>
      <c r="I209" s="289">
        <v>237.11666666666667</v>
      </c>
      <c r="J209" s="289">
        <v>241.23333333333335</v>
      </c>
      <c r="K209" s="254">
        <v>233</v>
      </c>
      <c r="L209" s="254">
        <v>224.25</v>
      </c>
      <c r="M209" s="254">
        <v>12.74015</v>
      </c>
    </row>
    <row r="210" spans="1:13">
      <c r="A210" s="282">
        <v>201</v>
      </c>
      <c r="B210" s="254" t="s">
        <v>522</v>
      </c>
      <c r="C210" s="254">
        <v>936.05</v>
      </c>
      <c r="D210" s="289">
        <v>947.41666666666663</v>
      </c>
      <c r="E210" s="289">
        <v>914.83333333333326</v>
      </c>
      <c r="F210" s="289">
        <v>893.61666666666667</v>
      </c>
      <c r="G210" s="289">
        <v>861.0333333333333</v>
      </c>
      <c r="H210" s="289">
        <v>968.63333333333321</v>
      </c>
      <c r="I210" s="289">
        <v>1001.2166666666665</v>
      </c>
      <c r="J210" s="289">
        <v>1022.4333333333332</v>
      </c>
      <c r="K210" s="254">
        <v>980</v>
      </c>
      <c r="L210" s="254">
        <v>926.2</v>
      </c>
      <c r="M210" s="254">
        <v>4.4072399999999998</v>
      </c>
    </row>
    <row r="211" spans="1:13">
      <c r="A211" s="282">
        <v>202</v>
      </c>
      <c r="B211" s="254" t="s">
        <v>118</v>
      </c>
      <c r="C211" s="254">
        <v>8.4499999999999993</v>
      </c>
      <c r="D211" s="289">
        <v>8.4499999999999993</v>
      </c>
      <c r="E211" s="289">
        <v>8.2999999999999989</v>
      </c>
      <c r="F211" s="289">
        <v>8.15</v>
      </c>
      <c r="G211" s="289">
        <v>8</v>
      </c>
      <c r="H211" s="289">
        <v>8.5999999999999979</v>
      </c>
      <c r="I211" s="289">
        <v>8.7499999999999964</v>
      </c>
      <c r="J211" s="289">
        <v>8.8999999999999968</v>
      </c>
      <c r="K211" s="254">
        <v>8.6</v>
      </c>
      <c r="L211" s="254">
        <v>8.3000000000000007</v>
      </c>
      <c r="M211" s="254">
        <v>1323.2762600000001</v>
      </c>
    </row>
    <row r="212" spans="1:13">
      <c r="A212" s="282">
        <v>203</v>
      </c>
      <c r="B212" s="254" t="s">
        <v>195</v>
      </c>
      <c r="C212" s="254">
        <v>956.75</v>
      </c>
      <c r="D212" s="289">
        <v>944.91666666666663</v>
      </c>
      <c r="E212" s="289">
        <v>929.83333333333326</v>
      </c>
      <c r="F212" s="289">
        <v>902.91666666666663</v>
      </c>
      <c r="G212" s="289">
        <v>887.83333333333326</v>
      </c>
      <c r="H212" s="289">
        <v>971.83333333333326</v>
      </c>
      <c r="I212" s="289">
        <v>986.91666666666652</v>
      </c>
      <c r="J212" s="289">
        <v>1013.8333333333333</v>
      </c>
      <c r="K212" s="254">
        <v>960</v>
      </c>
      <c r="L212" s="254">
        <v>918</v>
      </c>
      <c r="M212" s="254">
        <v>19.17671</v>
      </c>
    </row>
    <row r="213" spans="1:13">
      <c r="A213" s="282">
        <v>204</v>
      </c>
      <c r="B213" s="254" t="s">
        <v>528</v>
      </c>
      <c r="C213" s="254">
        <v>2135.5</v>
      </c>
      <c r="D213" s="289">
        <v>2125.8333333333335</v>
      </c>
      <c r="E213" s="289">
        <v>2095.7166666666672</v>
      </c>
      <c r="F213" s="289">
        <v>2055.9333333333338</v>
      </c>
      <c r="G213" s="289">
        <v>2025.8166666666675</v>
      </c>
      <c r="H213" s="289">
        <v>2165.6166666666668</v>
      </c>
      <c r="I213" s="289">
        <v>2195.7333333333327</v>
      </c>
      <c r="J213" s="289">
        <v>2235.5166666666664</v>
      </c>
      <c r="K213" s="254">
        <v>2155.9499999999998</v>
      </c>
      <c r="L213" s="254">
        <v>2086.0500000000002</v>
      </c>
      <c r="M213" s="254">
        <v>1.76799</v>
      </c>
    </row>
    <row r="214" spans="1:13">
      <c r="A214" s="282">
        <v>205</v>
      </c>
      <c r="B214" s="254" t="s">
        <v>196</v>
      </c>
      <c r="C214" s="289">
        <v>472.75</v>
      </c>
      <c r="D214" s="289">
        <v>470.60000000000008</v>
      </c>
      <c r="E214" s="289">
        <v>463.25000000000017</v>
      </c>
      <c r="F214" s="289">
        <v>453.75000000000011</v>
      </c>
      <c r="G214" s="289">
        <v>446.4000000000002</v>
      </c>
      <c r="H214" s="289">
        <v>480.10000000000014</v>
      </c>
      <c r="I214" s="289">
        <v>487.45000000000005</v>
      </c>
      <c r="J214" s="289">
        <v>496.9500000000001</v>
      </c>
      <c r="K214" s="289">
        <v>477.95</v>
      </c>
      <c r="L214" s="289">
        <v>461.1</v>
      </c>
      <c r="M214" s="289">
        <v>438.09854999999999</v>
      </c>
    </row>
    <row r="215" spans="1:13">
      <c r="A215" s="282">
        <v>206</v>
      </c>
      <c r="B215" s="254" t="s">
        <v>197</v>
      </c>
      <c r="C215" s="289">
        <v>14.2</v>
      </c>
      <c r="D215" s="289">
        <v>14.183333333333332</v>
      </c>
      <c r="E215" s="289">
        <v>14.066666666666663</v>
      </c>
      <c r="F215" s="289">
        <v>13.933333333333332</v>
      </c>
      <c r="G215" s="289">
        <v>13.816666666666663</v>
      </c>
      <c r="H215" s="289">
        <v>14.316666666666663</v>
      </c>
      <c r="I215" s="289">
        <v>14.433333333333334</v>
      </c>
      <c r="J215" s="289">
        <v>14.566666666666663</v>
      </c>
      <c r="K215" s="289">
        <v>14.3</v>
      </c>
      <c r="L215" s="289">
        <v>14.05</v>
      </c>
      <c r="M215" s="289">
        <v>750.69349999999997</v>
      </c>
    </row>
    <row r="216" spans="1:13">
      <c r="A216" s="282">
        <v>207</v>
      </c>
      <c r="B216" s="254" t="s">
        <v>198</v>
      </c>
      <c r="C216" s="289">
        <v>190.35</v>
      </c>
      <c r="D216" s="289">
        <v>188.88333333333333</v>
      </c>
      <c r="E216" s="289">
        <v>186.56666666666666</v>
      </c>
      <c r="F216" s="289">
        <v>182.78333333333333</v>
      </c>
      <c r="G216" s="289">
        <v>180.46666666666667</v>
      </c>
      <c r="H216" s="289">
        <v>192.66666666666666</v>
      </c>
      <c r="I216" s="289">
        <v>194.98333333333332</v>
      </c>
      <c r="J216" s="289">
        <v>198.76666666666665</v>
      </c>
      <c r="K216" s="289">
        <v>191.2</v>
      </c>
      <c r="L216" s="289">
        <v>185.1</v>
      </c>
      <c r="M216" s="289">
        <v>93.469560000000001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1"/>
      <c r="B1" s="571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44306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68" t="s">
        <v>16</v>
      </c>
      <c r="B9" s="569" t="s">
        <v>18</v>
      </c>
      <c r="C9" s="567" t="s">
        <v>19</v>
      </c>
      <c r="D9" s="567" t="s">
        <v>20</v>
      </c>
      <c r="E9" s="567" t="s">
        <v>21</v>
      </c>
      <c r="F9" s="567"/>
      <c r="G9" s="567"/>
      <c r="H9" s="567" t="s">
        <v>22</v>
      </c>
      <c r="I9" s="567"/>
      <c r="J9" s="567"/>
      <c r="K9" s="260"/>
      <c r="L9" s="267"/>
      <c r="M9" s="268"/>
    </row>
    <row r="10" spans="1:15" ht="42.75" customHeight="1">
      <c r="A10" s="563"/>
      <c r="B10" s="565"/>
      <c r="C10" s="570" t="s">
        <v>23</v>
      </c>
      <c r="D10" s="570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27473.1</v>
      </c>
      <c r="D11" s="495">
        <v>27057.716666666664</v>
      </c>
      <c r="E11" s="495">
        <v>26515.433333333327</v>
      </c>
      <c r="F11" s="495">
        <v>25557.766666666663</v>
      </c>
      <c r="G11" s="495">
        <v>25015.483333333326</v>
      </c>
      <c r="H11" s="495">
        <v>28015.383333333328</v>
      </c>
      <c r="I11" s="495">
        <v>28557.666666666661</v>
      </c>
      <c r="J11" s="495">
        <v>29515.333333333328</v>
      </c>
      <c r="K11" s="494">
        <v>27600</v>
      </c>
      <c r="L11" s="494">
        <v>26100.05</v>
      </c>
      <c r="M11" s="494">
        <v>8.3360000000000004E-2</v>
      </c>
    </row>
    <row r="12" spans="1:15" ht="12" customHeight="1">
      <c r="A12" s="254">
        <v>2</v>
      </c>
      <c r="B12" s="497" t="s">
        <v>785</v>
      </c>
      <c r="C12" s="494">
        <v>1395.15</v>
      </c>
      <c r="D12" s="495">
        <v>1373.8666666666668</v>
      </c>
      <c r="E12" s="495">
        <v>1335.7333333333336</v>
      </c>
      <c r="F12" s="495">
        <v>1276.3166666666668</v>
      </c>
      <c r="G12" s="495">
        <v>1238.1833333333336</v>
      </c>
      <c r="H12" s="495">
        <v>1433.2833333333335</v>
      </c>
      <c r="I12" s="495">
        <v>1471.4166666666667</v>
      </c>
      <c r="J12" s="495">
        <v>1530.8333333333335</v>
      </c>
      <c r="K12" s="494">
        <v>1412</v>
      </c>
      <c r="L12" s="494">
        <v>1314.45</v>
      </c>
      <c r="M12" s="494">
        <v>1.77488</v>
      </c>
    </row>
    <row r="13" spans="1:15" ht="12" customHeight="1">
      <c r="A13" s="254">
        <v>3</v>
      </c>
      <c r="B13" s="497" t="s">
        <v>816</v>
      </c>
      <c r="C13" s="494">
        <v>1471.95</v>
      </c>
      <c r="D13" s="495">
        <v>1475.0666666666668</v>
      </c>
      <c r="E13" s="495">
        <v>1449.7833333333338</v>
      </c>
      <c r="F13" s="495">
        <v>1427.616666666667</v>
      </c>
      <c r="G13" s="495">
        <v>1402.3333333333339</v>
      </c>
      <c r="H13" s="495">
        <v>1497.2333333333336</v>
      </c>
      <c r="I13" s="495">
        <v>1522.5166666666669</v>
      </c>
      <c r="J13" s="495">
        <v>1544.6833333333334</v>
      </c>
      <c r="K13" s="494">
        <v>1500.35</v>
      </c>
      <c r="L13" s="494">
        <v>1452.9</v>
      </c>
      <c r="M13" s="494">
        <v>0.21345</v>
      </c>
    </row>
    <row r="14" spans="1:15" ht="12" customHeight="1">
      <c r="A14" s="254">
        <v>4</v>
      </c>
      <c r="B14" s="497" t="s">
        <v>38</v>
      </c>
      <c r="C14" s="494">
        <v>1876.75</v>
      </c>
      <c r="D14" s="495">
        <v>1861.7166666666665</v>
      </c>
      <c r="E14" s="495">
        <v>1841.5333333333328</v>
      </c>
      <c r="F14" s="495">
        <v>1806.3166666666664</v>
      </c>
      <c r="G14" s="495">
        <v>1786.1333333333328</v>
      </c>
      <c r="H14" s="495">
        <v>1896.9333333333329</v>
      </c>
      <c r="I14" s="495">
        <v>1917.1166666666668</v>
      </c>
      <c r="J14" s="495">
        <v>1952.333333333333</v>
      </c>
      <c r="K14" s="494">
        <v>1881.9</v>
      </c>
      <c r="L14" s="494">
        <v>1826.5</v>
      </c>
      <c r="M14" s="494">
        <v>12.88212</v>
      </c>
    </row>
    <row r="15" spans="1:15" ht="12" customHeight="1">
      <c r="A15" s="254">
        <v>5</v>
      </c>
      <c r="B15" s="497" t="s">
        <v>285</v>
      </c>
      <c r="C15" s="494">
        <v>1861.1</v>
      </c>
      <c r="D15" s="495">
        <v>1867.0333333333335</v>
      </c>
      <c r="E15" s="495">
        <v>1834.0666666666671</v>
      </c>
      <c r="F15" s="495">
        <v>1807.0333333333335</v>
      </c>
      <c r="G15" s="495">
        <v>1774.0666666666671</v>
      </c>
      <c r="H15" s="495">
        <v>1894.0666666666671</v>
      </c>
      <c r="I15" s="495">
        <v>1927.0333333333338</v>
      </c>
      <c r="J15" s="495">
        <v>1954.0666666666671</v>
      </c>
      <c r="K15" s="494">
        <v>1900</v>
      </c>
      <c r="L15" s="494">
        <v>1840</v>
      </c>
      <c r="M15" s="494">
        <v>0.16378999999999999</v>
      </c>
    </row>
    <row r="16" spans="1:15" ht="12" customHeight="1">
      <c r="A16" s="254">
        <v>6</v>
      </c>
      <c r="B16" s="497" t="s">
        <v>286</v>
      </c>
      <c r="C16" s="494">
        <v>1185.05</v>
      </c>
      <c r="D16" s="495">
        <v>1196.4833333333333</v>
      </c>
      <c r="E16" s="495">
        <v>1158.5666666666666</v>
      </c>
      <c r="F16" s="495">
        <v>1132.0833333333333</v>
      </c>
      <c r="G16" s="495">
        <v>1094.1666666666665</v>
      </c>
      <c r="H16" s="495">
        <v>1222.9666666666667</v>
      </c>
      <c r="I16" s="495">
        <v>1260.8833333333332</v>
      </c>
      <c r="J16" s="495">
        <v>1287.3666666666668</v>
      </c>
      <c r="K16" s="494">
        <v>1234.4000000000001</v>
      </c>
      <c r="L16" s="494">
        <v>1170</v>
      </c>
      <c r="M16" s="494">
        <v>1.5358400000000001</v>
      </c>
    </row>
    <row r="17" spans="1:13" ht="12" customHeight="1">
      <c r="A17" s="254">
        <v>7</v>
      </c>
      <c r="B17" s="497" t="s">
        <v>222</v>
      </c>
      <c r="C17" s="494">
        <v>1015.85</v>
      </c>
      <c r="D17" s="495">
        <v>1008.0499999999998</v>
      </c>
      <c r="E17" s="495">
        <v>981.09999999999968</v>
      </c>
      <c r="F17" s="495">
        <v>946.3499999999998</v>
      </c>
      <c r="G17" s="495">
        <v>919.39999999999964</v>
      </c>
      <c r="H17" s="495">
        <v>1042.7999999999997</v>
      </c>
      <c r="I17" s="495">
        <v>1069.7499999999998</v>
      </c>
      <c r="J17" s="495">
        <v>1104.4999999999998</v>
      </c>
      <c r="K17" s="494">
        <v>1035</v>
      </c>
      <c r="L17" s="494">
        <v>973.3</v>
      </c>
      <c r="M17" s="494">
        <v>21.42595</v>
      </c>
    </row>
    <row r="18" spans="1:13" ht="12" customHeight="1">
      <c r="A18" s="254">
        <v>8</v>
      </c>
      <c r="B18" s="497" t="s">
        <v>734</v>
      </c>
      <c r="C18" s="494">
        <v>715.15</v>
      </c>
      <c r="D18" s="495">
        <v>705.0333333333333</v>
      </c>
      <c r="E18" s="495">
        <v>681.16666666666663</v>
      </c>
      <c r="F18" s="495">
        <v>647.18333333333328</v>
      </c>
      <c r="G18" s="495">
        <v>623.31666666666661</v>
      </c>
      <c r="H18" s="495">
        <v>739.01666666666665</v>
      </c>
      <c r="I18" s="495">
        <v>762.88333333333344</v>
      </c>
      <c r="J18" s="495">
        <v>796.86666666666667</v>
      </c>
      <c r="K18" s="494">
        <v>728.9</v>
      </c>
      <c r="L18" s="494">
        <v>671.05</v>
      </c>
      <c r="M18" s="494">
        <v>10.640370000000001</v>
      </c>
    </row>
    <row r="19" spans="1:13" ht="12" customHeight="1">
      <c r="A19" s="254">
        <v>9</v>
      </c>
      <c r="B19" s="497" t="s">
        <v>735</v>
      </c>
      <c r="C19" s="494">
        <v>1400.3</v>
      </c>
      <c r="D19" s="495">
        <v>1392.7833333333335</v>
      </c>
      <c r="E19" s="495">
        <v>1370.5666666666671</v>
      </c>
      <c r="F19" s="495">
        <v>1340.8333333333335</v>
      </c>
      <c r="G19" s="495">
        <v>1318.616666666667</v>
      </c>
      <c r="H19" s="495">
        <v>1422.5166666666671</v>
      </c>
      <c r="I19" s="495">
        <v>1444.7333333333338</v>
      </c>
      <c r="J19" s="495">
        <v>1474.4666666666672</v>
      </c>
      <c r="K19" s="494">
        <v>1415</v>
      </c>
      <c r="L19" s="494">
        <v>1363.05</v>
      </c>
      <c r="M19" s="494">
        <v>3.1186600000000002</v>
      </c>
    </row>
    <row r="20" spans="1:13" ht="12" customHeight="1">
      <c r="A20" s="254">
        <v>10</v>
      </c>
      <c r="B20" s="497" t="s">
        <v>287</v>
      </c>
      <c r="C20" s="494">
        <v>2236.6</v>
      </c>
      <c r="D20" s="495">
        <v>2253.8666666666668</v>
      </c>
      <c r="E20" s="495">
        <v>2207.7333333333336</v>
      </c>
      <c r="F20" s="495">
        <v>2178.8666666666668</v>
      </c>
      <c r="G20" s="495">
        <v>2132.7333333333336</v>
      </c>
      <c r="H20" s="495">
        <v>2282.7333333333336</v>
      </c>
      <c r="I20" s="495">
        <v>2328.8666666666668</v>
      </c>
      <c r="J20" s="495">
        <v>2357.7333333333336</v>
      </c>
      <c r="K20" s="494">
        <v>2300</v>
      </c>
      <c r="L20" s="494">
        <v>2225</v>
      </c>
      <c r="M20" s="494">
        <v>2.36286</v>
      </c>
    </row>
    <row r="21" spans="1:13" ht="12" customHeight="1">
      <c r="A21" s="254">
        <v>11</v>
      </c>
      <c r="B21" s="497" t="s">
        <v>288</v>
      </c>
      <c r="C21" s="494">
        <v>14724.8</v>
      </c>
      <c r="D21" s="495">
        <v>14736.966666666665</v>
      </c>
      <c r="E21" s="495">
        <v>14573.883333333331</v>
      </c>
      <c r="F21" s="495">
        <v>14422.966666666665</v>
      </c>
      <c r="G21" s="495">
        <v>14259.883333333331</v>
      </c>
      <c r="H21" s="495">
        <v>14887.883333333331</v>
      </c>
      <c r="I21" s="495">
        <v>15050.966666666664</v>
      </c>
      <c r="J21" s="495">
        <v>15201.883333333331</v>
      </c>
      <c r="K21" s="494">
        <v>14900.05</v>
      </c>
      <c r="L21" s="494">
        <v>14586.05</v>
      </c>
      <c r="M21" s="494">
        <v>0.17043</v>
      </c>
    </row>
    <row r="22" spans="1:13" ht="12" customHeight="1">
      <c r="A22" s="254">
        <v>12</v>
      </c>
      <c r="B22" s="497" t="s">
        <v>40</v>
      </c>
      <c r="C22" s="494">
        <v>1136.3499999999999</v>
      </c>
      <c r="D22" s="495">
        <v>1126.1166666666666</v>
      </c>
      <c r="E22" s="495">
        <v>1099.2333333333331</v>
      </c>
      <c r="F22" s="495">
        <v>1062.1166666666666</v>
      </c>
      <c r="G22" s="495">
        <v>1035.2333333333331</v>
      </c>
      <c r="H22" s="495">
        <v>1163.2333333333331</v>
      </c>
      <c r="I22" s="495">
        <v>1190.1166666666668</v>
      </c>
      <c r="J22" s="495">
        <v>1227.2333333333331</v>
      </c>
      <c r="K22" s="494">
        <v>1153</v>
      </c>
      <c r="L22" s="494">
        <v>1089</v>
      </c>
      <c r="M22" s="494">
        <v>85.650630000000007</v>
      </c>
    </row>
    <row r="23" spans="1:13">
      <c r="A23" s="254">
        <v>13</v>
      </c>
      <c r="B23" s="497" t="s">
        <v>289</v>
      </c>
      <c r="C23" s="494">
        <v>1056.3499999999999</v>
      </c>
      <c r="D23" s="495">
        <v>1072.5166666666667</v>
      </c>
      <c r="E23" s="495">
        <v>1037.0333333333333</v>
      </c>
      <c r="F23" s="495">
        <v>1017.7166666666667</v>
      </c>
      <c r="G23" s="495">
        <v>982.23333333333335</v>
      </c>
      <c r="H23" s="495">
        <v>1091.8333333333333</v>
      </c>
      <c r="I23" s="495">
        <v>1127.3166666666664</v>
      </c>
      <c r="J23" s="495">
        <v>1146.6333333333332</v>
      </c>
      <c r="K23" s="494">
        <v>1108</v>
      </c>
      <c r="L23" s="494">
        <v>1053.2</v>
      </c>
      <c r="M23" s="494">
        <v>5.6376600000000003</v>
      </c>
    </row>
    <row r="24" spans="1:13">
      <c r="A24" s="254">
        <v>14</v>
      </c>
      <c r="B24" s="497" t="s">
        <v>41</v>
      </c>
      <c r="C24" s="494">
        <v>720.95</v>
      </c>
      <c r="D24" s="495">
        <v>719.76666666666677</v>
      </c>
      <c r="E24" s="495">
        <v>708.63333333333355</v>
      </c>
      <c r="F24" s="495">
        <v>696.31666666666683</v>
      </c>
      <c r="G24" s="495">
        <v>685.18333333333362</v>
      </c>
      <c r="H24" s="495">
        <v>732.08333333333348</v>
      </c>
      <c r="I24" s="495">
        <v>743.2166666666667</v>
      </c>
      <c r="J24" s="495">
        <v>755.53333333333342</v>
      </c>
      <c r="K24" s="494">
        <v>730.9</v>
      </c>
      <c r="L24" s="494">
        <v>707.45</v>
      </c>
      <c r="M24" s="494">
        <v>229.35238000000001</v>
      </c>
    </row>
    <row r="25" spans="1:13">
      <c r="A25" s="254">
        <v>15</v>
      </c>
      <c r="B25" s="497" t="s">
        <v>831</v>
      </c>
      <c r="C25" s="494">
        <v>1143.8</v>
      </c>
      <c r="D25" s="495">
        <v>1113.4333333333332</v>
      </c>
      <c r="E25" s="495">
        <v>1055.4666666666662</v>
      </c>
      <c r="F25" s="495">
        <v>967.13333333333298</v>
      </c>
      <c r="G25" s="495">
        <v>909.16666666666606</v>
      </c>
      <c r="H25" s="495">
        <v>1201.7666666666664</v>
      </c>
      <c r="I25" s="495">
        <v>1259.7333333333331</v>
      </c>
      <c r="J25" s="495">
        <v>1348.0666666666666</v>
      </c>
      <c r="K25" s="494">
        <v>1171.4000000000001</v>
      </c>
      <c r="L25" s="494">
        <v>1025.0999999999999</v>
      </c>
      <c r="M25" s="494">
        <v>34.798209999999997</v>
      </c>
    </row>
    <row r="26" spans="1:13">
      <c r="A26" s="254">
        <v>16</v>
      </c>
      <c r="B26" s="497" t="s">
        <v>290</v>
      </c>
      <c r="C26" s="494">
        <v>1012.6</v>
      </c>
      <c r="D26" s="495">
        <v>997.6</v>
      </c>
      <c r="E26" s="495">
        <v>957.2</v>
      </c>
      <c r="F26" s="495">
        <v>901.80000000000007</v>
      </c>
      <c r="G26" s="495">
        <v>861.40000000000009</v>
      </c>
      <c r="H26" s="495">
        <v>1053</v>
      </c>
      <c r="I26" s="495">
        <v>1093.3999999999999</v>
      </c>
      <c r="J26" s="495">
        <v>1148.8</v>
      </c>
      <c r="K26" s="494">
        <v>1038</v>
      </c>
      <c r="L26" s="494">
        <v>942.2</v>
      </c>
      <c r="M26" s="494">
        <v>17.137160000000002</v>
      </c>
    </row>
    <row r="27" spans="1:13">
      <c r="A27" s="254">
        <v>17</v>
      </c>
      <c r="B27" s="497" t="s">
        <v>223</v>
      </c>
      <c r="C27" s="494">
        <v>115.55</v>
      </c>
      <c r="D27" s="495">
        <v>115.21666666666665</v>
      </c>
      <c r="E27" s="495">
        <v>113.63333333333331</v>
      </c>
      <c r="F27" s="495">
        <v>111.71666666666665</v>
      </c>
      <c r="G27" s="495">
        <v>110.13333333333331</v>
      </c>
      <c r="H27" s="495">
        <v>117.13333333333331</v>
      </c>
      <c r="I27" s="495">
        <v>118.71666666666665</v>
      </c>
      <c r="J27" s="495">
        <v>120.63333333333331</v>
      </c>
      <c r="K27" s="494">
        <v>116.8</v>
      </c>
      <c r="L27" s="494">
        <v>113.3</v>
      </c>
      <c r="M27" s="494">
        <v>28.475709999999999</v>
      </c>
    </row>
    <row r="28" spans="1:13">
      <c r="A28" s="254">
        <v>18</v>
      </c>
      <c r="B28" s="497" t="s">
        <v>224</v>
      </c>
      <c r="C28" s="494">
        <v>164.55</v>
      </c>
      <c r="D28" s="495">
        <v>165.20000000000002</v>
      </c>
      <c r="E28" s="495">
        <v>162.45000000000005</v>
      </c>
      <c r="F28" s="495">
        <v>160.35000000000002</v>
      </c>
      <c r="G28" s="495">
        <v>157.60000000000005</v>
      </c>
      <c r="H28" s="495">
        <v>167.30000000000004</v>
      </c>
      <c r="I28" s="495">
        <v>170.04999999999998</v>
      </c>
      <c r="J28" s="495">
        <v>172.15000000000003</v>
      </c>
      <c r="K28" s="494">
        <v>167.95</v>
      </c>
      <c r="L28" s="494">
        <v>163.1</v>
      </c>
      <c r="M28" s="494">
        <v>31.443259999999999</v>
      </c>
    </row>
    <row r="29" spans="1:13">
      <c r="A29" s="254">
        <v>19</v>
      </c>
      <c r="B29" s="497" t="s">
        <v>291</v>
      </c>
      <c r="C29" s="494">
        <v>360.9</v>
      </c>
      <c r="D29" s="495">
        <v>356.88333333333338</v>
      </c>
      <c r="E29" s="495">
        <v>346.76666666666677</v>
      </c>
      <c r="F29" s="495">
        <v>332.63333333333338</v>
      </c>
      <c r="G29" s="495">
        <v>322.51666666666677</v>
      </c>
      <c r="H29" s="495">
        <v>371.01666666666677</v>
      </c>
      <c r="I29" s="495">
        <v>381.13333333333344</v>
      </c>
      <c r="J29" s="495">
        <v>395.26666666666677</v>
      </c>
      <c r="K29" s="494">
        <v>367</v>
      </c>
      <c r="L29" s="494">
        <v>342.75</v>
      </c>
      <c r="M29" s="494">
        <v>1.93096</v>
      </c>
    </row>
    <row r="30" spans="1:13">
      <c r="A30" s="254">
        <v>20</v>
      </c>
      <c r="B30" s="497" t="s">
        <v>292</v>
      </c>
      <c r="C30" s="494">
        <v>283.75</v>
      </c>
      <c r="D30" s="495">
        <v>282.84999999999997</v>
      </c>
      <c r="E30" s="495">
        <v>279.89999999999992</v>
      </c>
      <c r="F30" s="495">
        <v>276.04999999999995</v>
      </c>
      <c r="G30" s="495">
        <v>273.09999999999991</v>
      </c>
      <c r="H30" s="495">
        <v>286.69999999999993</v>
      </c>
      <c r="I30" s="495">
        <v>289.64999999999998</v>
      </c>
      <c r="J30" s="495">
        <v>293.49999999999994</v>
      </c>
      <c r="K30" s="494">
        <v>285.8</v>
      </c>
      <c r="L30" s="494">
        <v>279</v>
      </c>
      <c r="M30" s="494">
        <v>2.6598999999999999</v>
      </c>
    </row>
    <row r="31" spans="1:13">
      <c r="A31" s="254">
        <v>21</v>
      </c>
      <c r="B31" s="497" t="s">
        <v>736</v>
      </c>
      <c r="C31" s="494">
        <v>5300.8</v>
      </c>
      <c r="D31" s="495">
        <v>5252.916666666667</v>
      </c>
      <c r="E31" s="495">
        <v>5181.8833333333341</v>
      </c>
      <c r="F31" s="495">
        <v>5062.9666666666672</v>
      </c>
      <c r="G31" s="495">
        <v>4991.9333333333343</v>
      </c>
      <c r="H31" s="495">
        <v>5371.8333333333339</v>
      </c>
      <c r="I31" s="495">
        <v>5442.8666666666668</v>
      </c>
      <c r="J31" s="495">
        <v>5561.7833333333338</v>
      </c>
      <c r="K31" s="494">
        <v>5323.95</v>
      </c>
      <c r="L31" s="494">
        <v>5134</v>
      </c>
      <c r="M31" s="494">
        <v>0.41211999999999999</v>
      </c>
    </row>
    <row r="32" spans="1:13">
      <c r="A32" s="254">
        <v>22</v>
      </c>
      <c r="B32" s="497" t="s">
        <v>225</v>
      </c>
      <c r="C32" s="494">
        <v>1738.7</v>
      </c>
      <c r="D32" s="495">
        <v>1734.5666666666666</v>
      </c>
      <c r="E32" s="495">
        <v>1704.1333333333332</v>
      </c>
      <c r="F32" s="495">
        <v>1669.5666666666666</v>
      </c>
      <c r="G32" s="495">
        <v>1639.1333333333332</v>
      </c>
      <c r="H32" s="495">
        <v>1769.1333333333332</v>
      </c>
      <c r="I32" s="495">
        <v>1799.5666666666666</v>
      </c>
      <c r="J32" s="495">
        <v>1834.1333333333332</v>
      </c>
      <c r="K32" s="494">
        <v>1765</v>
      </c>
      <c r="L32" s="494">
        <v>1700</v>
      </c>
      <c r="M32" s="494">
        <v>2.2072699999999998</v>
      </c>
    </row>
    <row r="33" spans="1:13">
      <c r="A33" s="254">
        <v>23</v>
      </c>
      <c r="B33" s="497" t="s">
        <v>293</v>
      </c>
      <c r="C33" s="494">
        <v>2198.5500000000002</v>
      </c>
      <c r="D33" s="495">
        <v>2209.2999999999997</v>
      </c>
      <c r="E33" s="495">
        <v>2178.8499999999995</v>
      </c>
      <c r="F33" s="495">
        <v>2159.1499999999996</v>
      </c>
      <c r="G33" s="495">
        <v>2128.6999999999994</v>
      </c>
      <c r="H33" s="495">
        <v>2228.9999999999995</v>
      </c>
      <c r="I33" s="495">
        <v>2259.4499999999994</v>
      </c>
      <c r="J33" s="495">
        <v>2279.1499999999996</v>
      </c>
      <c r="K33" s="494">
        <v>2239.75</v>
      </c>
      <c r="L33" s="494">
        <v>2189.6</v>
      </c>
      <c r="M33" s="494">
        <v>0.14766000000000001</v>
      </c>
    </row>
    <row r="34" spans="1:13">
      <c r="A34" s="254">
        <v>24</v>
      </c>
      <c r="B34" s="497" t="s">
        <v>737</v>
      </c>
      <c r="C34" s="494">
        <v>100.7</v>
      </c>
      <c r="D34" s="495">
        <v>100.73333333333333</v>
      </c>
      <c r="E34" s="495">
        <v>98.966666666666669</v>
      </c>
      <c r="F34" s="495">
        <v>97.233333333333334</v>
      </c>
      <c r="G34" s="495">
        <v>95.466666666666669</v>
      </c>
      <c r="H34" s="495">
        <v>102.46666666666667</v>
      </c>
      <c r="I34" s="495">
        <v>104.23333333333335</v>
      </c>
      <c r="J34" s="495">
        <v>105.96666666666667</v>
      </c>
      <c r="K34" s="494">
        <v>102.5</v>
      </c>
      <c r="L34" s="494">
        <v>99</v>
      </c>
      <c r="M34" s="494">
        <v>5.0285500000000001</v>
      </c>
    </row>
    <row r="35" spans="1:13">
      <c r="A35" s="254">
        <v>25</v>
      </c>
      <c r="B35" s="497" t="s">
        <v>294</v>
      </c>
      <c r="C35" s="494">
        <v>998.25</v>
      </c>
      <c r="D35" s="495">
        <v>1003.2666666666668</v>
      </c>
      <c r="E35" s="495">
        <v>968.53333333333353</v>
      </c>
      <c r="F35" s="495">
        <v>938.81666666666672</v>
      </c>
      <c r="G35" s="495">
        <v>904.08333333333348</v>
      </c>
      <c r="H35" s="495">
        <v>1032.9833333333336</v>
      </c>
      <c r="I35" s="495">
        <v>1067.7166666666669</v>
      </c>
      <c r="J35" s="495">
        <v>1097.4333333333336</v>
      </c>
      <c r="K35" s="494">
        <v>1038</v>
      </c>
      <c r="L35" s="494">
        <v>973.55</v>
      </c>
      <c r="M35" s="494">
        <v>9.5625599999999995</v>
      </c>
    </row>
    <row r="36" spans="1:13">
      <c r="A36" s="254">
        <v>26</v>
      </c>
      <c r="B36" s="497" t="s">
        <v>226</v>
      </c>
      <c r="C36" s="494">
        <v>2749.1</v>
      </c>
      <c r="D36" s="495">
        <v>2755.0333333333333</v>
      </c>
      <c r="E36" s="495">
        <v>2718.0666666666666</v>
      </c>
      <c r="F36" s="495">
        <v>2687.0333333333333</v>
      </c>
      <c r="G36" s="495">
        <v>2650.0666666666666</v>
      </c>
      <c r="H36" s="495">
        <v>2786.0666666666666</v>
      </c>
      <c r="I36" s="495">
        <v>2823.0333333333328</v>
      </c>
      <c r="J36" s="495">
        <v>2854.0666666666666</v>
      </c>
      <c r="K36" s="494">
        <v>2792</v>
      </c>
      <c r="L36" s="494">
        <v>2724</v>
      </c>
      <c r="M36" s="494">
        <v>1.8083800000000001</v>
      </c>
    </row>
    <row r="37" spans="1:13">
      <c r="A37" s="254">
        <v>27</v>
      </c>
      <c r="B37" s="497" t="s">
        <v>738</v>
      </c>
      <c r="C37" s="494">
        <v>5758.3</v>
      </c>
      <c r="D37" s="495">
        <v>5745.7666666666664</v>
      </c>
      <c r="E37" s="495">
        <v>5592.5333333333328</v>
      </c>
      <c r="F37" s="495">
        <v>5426.7666666666664</v>
      </c>
      <c r="G37" s="495">
        <v>5273.5333333333328</v>
      </c>
      <c r="H37" s="495">
        <v>5911.5333333333328</v>
      </c>
      <c r="I37" s="495">
        <v>6064.7666666666664</v>
      </c>
      <c r="J37" s="495">
        <v>6230.5333333333328</v>
      </c>
      <c r="K37" s="494">
        <v>5899</v>
      </c>
      <c r="L37" s="494">
        <v>5580</v>
      </c>
      <c r="M37" s="494">
        <v>0.32440999999999998</v>
      </c>
    </row>
    <row r="38" spans="1:13">
      <c r="A38" s="254">
        <v>28</v>
      </c>
      <c r="B38" s="497" t="s">
        <v>800</v>
      </c>
      <c r="C38" s="494">
        <v>20.350000000000001</v>
      </c>
      <c r="D38" s="495">
        <v>20.5</v>
      </c>
      <c r="E38" s="495">
        <v>20.149999999999999</v>
      </c>
      <c r="F38" s="495">
        <v>19.95</v>
      </c>
      <c r="G38" s="495">
        <v>19.599999999999998</v>
      </c>
      <c r="H38" s="495">
        <v>20.7</v>
      </c>
      <c r="I38" s="495">
        <v>21.05</v>
      </c>
      <c r="J38" s="495">
        <v>21.25</v>
      </c>
      <c r="K38" s="494">
        <v>20.85</v>
      </c>
      <c r="L38" s="494">
        <v>20.3</v>
      </c>
      <c r="M38" s="494">
        <v>82.849019999999996</v>
      </c>
    </row>
    <row r="39" spans="1:13">
      <c r="A39" s="254">
        <v>29</v>
      </c>
      <c r="B39" s="497" t="s">
        <v>44</v>
      </c>
      <c r="C39" s="494">
        <v>800</v>
      </c>
      <c r="D39" s="495">
        <v>794.69999999999993</v>
      </c>
      <c r="E39" s="495">
        <v>785.39999999999986</v>
      </c>
      <c r="F39" s="495">
        <v>770.8</v>
      </c>
      <c r="G39" s="495">
        <v>761.49999999999989</v>
      </c>
      <c r="H39" s="495">
        <v>809.29999999999984</v>
      </c>
      <c r="I39" s="495">
        <v>818.5999999999998</v>
      </c>
      <c r="J39" s="495">
        <v>833.19999999999982</v>
      </c>
      <c r="K39" s="494">
        <v>804</v>
      </c>
      <c r="L39" s="494">
        <v>780.1</v>
      </c>
      <c r="M39" s="494">
        <v>8.3887599999999996</v>
      </c>
    </row>
    <row r="40" spans="1:13">
      <c r="A40" s="254">
        <v>30</v>
      </c>
      <c r="B40" s="497" t="s">
        <v>296</v>
      </c>
      <c r="C40" s="494">
        <v>3051.05</v>
      </c>
      <c r="D40" s="495">
        <v>3049.0166666666664</v>
      </c>
      <c r="E40" s="495">
        <v>3002.0333333333328</v>
      </c>
      <c r="F40" s="495">
        <v>2953.0166666666664</v>
      </c>
      <c r="G40" s="495">
        <v>2906.0333333333328</v>
      </c>
      <c r="H40" s="495">
        <v>3098.0333333333328</v>
      </c>
      <c r="I40" s="495">
        <v>3145.0166666666664</v>
      </c>
      <c r="J40" s="495">
        <v>3194.0333333333328</v>
      </c>
      <c r="K40" s="494">
        <v>3096</v>
      </c>
      <c r="L40" s="494">
        <v>3000</v>
      </c>
      <c r="M40" s="494">
        <v>0.66379999999999995</v>
      </c>
    </row>
    <row r="41" spans="1:13">
      <c r="A41" s="254">
        <v>31</v>
      </c>
      <c r="B41" s="497" t="s">
        <v>45</v>
      </c>
      <c r="C41" s="494">
        <v>300.95</v>
      </c>
      <c r="D41" s="495">
        <v>298.53333333333336</v>
      </c>
      <c r="E41" s="495">
        <v>294.81666666666672</v>
      </c>
      <c r="F41" s="495">
        <v>288.68333333333334</v>
      </c>
      <c r="G41" s="495">
        <v>284.9666666666667</v>
      </c>
      <c r="H41" s="495">
        <v>304.66666666666674</v>
      </c>
      <c r="I41" s="495">
        <v>308.38333333333333</v>
      </c>
      <c r="J41" s="495">
        <v>314.51666666666677</v>
      </c>
      <c r="K41" s="494">
        <v>302.25</v>
      </c>
      <c r="L41" s="494">
        <v>292.39999999999998</v>
      </c>
      <c r="M41" s="494">
        <v>74.520610000000005</v>
      </c>
    </row>
    <row r="42" spans="1:13">
      <c r="A42" s="254">
        <v>32</v>
      </c>
      <c r="B42" s="497" t="s">
        <v>46</v>
      </c>
      <c r="C42" s="494">
        <v>3157.4</v>
      </c>
      <c r="D42" s="495">
        <v>3135.4</v>
      </c>
      <c r="E42" s="495">
        <v>3027.65</v>
      </c>
      <c r="F42" s="495">
        <v>2897.9</v>
      </c>
      <c r="G42" s="495">
        <v>2790.15</v>
      </c>
      <c r="H42" s="495">
        <v>3265.15</v>
      </c>
      <c r="I42" s="495">
        <v>3372.9</v>
      </c>
      <c r="J42" s="495">
        <v>3502.65</v>
      </c>
      <c r="K42" s="494">
        <v>3243.15</v>
      </c>
      <c r="L42" s="494">
        <v>3005.65</v>
      </c>
      <c r="M42" s="494">
        <v>35.525060000000003</v>
      </c>
    </row>
    <row r="43" spans="1:13">
      <c r="A43" s="254">
        <v>33</v>
      </c>
      <c r="B43" s="497" t="s">
        <v>47</v>
      </c>
      <c r="C43" s="494">
        <v>203.55</v>
      </c>
      <c r="D43" s="495">
        <v>202.58333333333334</v>
      </c>
      <c r="E43" s="495">
        <v>199.9666666666667</v>
      </c>
      <c r="F43" s="495">
        <v>196.38333333333335</v>
      </c>
      <c r="G43" s="495">
        <v>193.76666666666671</v>
      </c>
      <c r="H43" s="495">
        <v>206.16666666666669</v>
      </c>
      <c r="I43" s="495">
        <v>208.7833333333333</v>
      </c>
      <c r="J43" s="495">
        <v>212.36666666666667</v>
      </c>
      <c r="K43" s="494">
        <v>205.2</v>
      </c>
      <c r="L43" s="494">
        <v>199</v>
      </c>
      <c r="M43" s="494">
        <v>76.37679</v>
      </c>
    </row>
    <row r="44" spans="1:13">
      <c r="A44" s="254">
        <v>34</v>
      </c>
      <c r="B44" s="497" t="s">
        <v>48</v>
      </c>
      <c r="C44" s="494">
        <v>109.9</v>
      </c>
      <c r="D44" s="495">
        <v>108.8</v>
      </c>
      <c r="E44" s="495">
        <v>107.3</v>
      </c>
      <c r="F44" s="495">
        <v>104.7</v>
      </c>
      <c r="G44" s="495">
        <v>103.2</v>
      </c>
      <c r="H44" s="495">
        <v>111.39999999999999</v>
      </c>
      <c r="I44" s="495">
        <v>112.89999999999999</v>
      </c>
      <c r="J44" s="495">
        <v>115.49999999999999</v>
      </c>
      <c r="K44" s="494">
        <v>110.3</v>
      </c>
      <c r="L44" s="494">
        <v>106.2</v>
      </c>
      <c r="M44" s="494">
        <v>364.53257000000002</v>
      </c>
    </row>
    <row r="45" spans="1:13">
      <c r="A45" s="254">
        <v>35</v>
      </c>
      <c r="B45" s="497" t="s">
        <v>297</v>
      </c>
      <c r="C45" s="494">
        <v>84.9</v>
      </c>
      <c r="D45" s="495">
        <v>85.8</v>
      </c>
      <c r="E45" s="495">
        <v>83.1</v>
      </c>
      <c r="F45" s="495">
        <v>81.3</v>
      </c>
      <c r="G45" s="495">
        <v>78.599999999999994</v>
      </c>
      <c r="H45" s="495">
        <v>87.6</v>
      </c>
      <c r="I45" s="495">
        <v>90.300000000000011</v>
      </c>
      <c r="J45" s="495">
        <v>92.1</v>
      </c>
      <c r="K45" s="494">
        <v>88.5</v>
      </c>
      <c r="L45" s="494">
        <v>84</v>
      </c>
      <c r="M45" s="494">
        <v>23.82281</v>
      </c>
    </row>
    <row r="46" spans="1:13">
      <c r="A46" s="254">
        <v>36</v>
      </c>
      <c r="B46" s="497" t="s">
        <v>50</v>
      </c>
      <c r="C46" s="494">
        <v>2571.9</v>
      </c>
      <c r="D46" s="495">
        <v>2596.25</v>
      </c>
      <c r="E46" s="495">
        <v>2542.5</v>
      </c>
      <c r="F46" s="495">
        <v>2513.1</v>
      </c>
      <c r="G46" s="495">
        <v>2459.35</v>
      </c>
      <c r="H46" s="495">
        <v>2625.65</v>
      </c>
      <c r="I46" s="495">
        <v>2679.4</v>
      </c>
      <c r="J46" s="495">
        <v>2708.8</v>
      </c>
      <c r="K46" s="494">
        <v>2650</v>
      </c>
      <c r="L46" s="494">
        <v>2566.85</v>
      </c>
      <c r="M46" s="494">
        <v>15.52036</v>
      </c>
    </row>
    <row r="47" spans="1:13">
      <c r="A47" s="254">
        <v>37</v>
      </c>
      <c r="B47" s="497" t="s">
        <v>298</v>
      </c>
      <c r="C47" s="494">
        <v>147.15</v>
      </c>
      <c r="D47" s="495">
        <v>146.4</v>
      </c>
      <c r="E47" s="495">
        <v>140.25</v>
      </c>
      <c r="F47" s="495">
        <v>133.35</v>
      </c>
      <c r="G47" s="495">
        <v>127.19999999999999</v>
      </c>
      <c r="H47" s="495">
        <v>153.30000000000001</v>
      </c>
      <c r="I47" s="495">
        <v>159.45000000000005</v>
      </c>
      <c r="J47" s="495">
        <v>166.35000000000002</v>
      </c>
      <c r="K47" s="494">
        <v>152.55000000000001</v>
      </c>
      <c r="L47" s="494">
        <v>139.5</v>
      </c>
      <c r="M47" s="494">
        <v>8.8196399999999997</v>
      </c>
    </row>
    <row r="48" spans="1:13">
      <c r="A48" s="254">
        <v>38</v>
      </c>
      <c r="B48" s="497" t="s">
        <v>299</v>
      </c>
      <c r="C48" s="494">
        <v>3595.3</v>
      </c>
      <c r="D48" s="495">
        <v>3563</v>
      </c>
      <c r="E48" s="495">
        <v>3488</v>
      </c>
      <c r="F48" s="495">
        <v>3380.7</v>
      </c>
      <c r="G48" s="495">
        <v>3305.7</v>
      </c>
      <c r="H48" s="495">
        <v>3670.3</v>
      </c>
      <c r="I48" s="495">
        <v>3745.3</v>
      </c>
      <c r="J48" s="495">
        <v>3852.6000000000004</v>
      </c>
      <c r="K48" s="494">
        <v>3638</v>
      </c>
      <c r="L48" s="494">
        <v>3455.7</v>
      </c>
      <c r="M48" s="494">
        <v>2.2203300000000001</v>
      </c>
    </row>
    <row r="49" spans="1:13">
      <c r="A49" s="254">
        <v>39</v>
      </c>
      <c r="B49" s="497" t="s">
        <v>300</v>
      </c>
      <c r="C49" s="494">
        <v>1680.25</v>
      </c>
      <c r="D49" s="495">
        <v>1645.6000000000001</v>
      </c>
      <c r="E49" s="495">
        <v>1584.6500000000003</v>
      </c>
      <c r="F49" s="495">
        <v>1489.0500000000002</v>
      </c>
      <c r="G49" s="495">
        <v>1428.1000000000004</v>
      </c>
      <c r="H49" s="495">
        <v>1741.2000000000003</v>
      </c>
      <c r="I49" s="495">
        <v>1802.15</v>
      </c>
      <c r="J49" s="495">
        <v>1897.7500000000002</v>
      </c>
      <c r="K49" s="494">
        <v>1706.55</v>
      </c>
      <c r="L49" s="494">
        <v>1550</v>
      </c>
      <c r="M49" s="494">
        <v>8.9501399999999993</v>
      </c>
    </row>
    <row r="50" spans="1:13">
      <c r="A50" s="254">
        <v>40</v>
      </c>
      <c r="B50" s="497" t="s">
        <v>301</v>
      </c>
      <c r="C50" s="494">
        <v>7629.75</v>
      </c>
      <c r="D50" s="495">
        <v>7622.6333333333341</v>
      </c>
      <c r="E50" s="495">
        <v>7508.1166666666686</v>
      </c>
      <c r="F50" s="495">
        <v>7386.4833333333345</v>
      </c>
      <c r="G50" s="495">
        <v>7271.966666666669</v>
      </c>
      <c r="H50" s="495">
        <v>7744.2666666666682</v>
      </c>
      <c r="I50" s="495">
        <v>7858.7833333333328</v>
      </c>
      <c r="J50" s="495">
        <v>7980.4166666666679</v>
      </c>
      <c r="K50" s="494">
        <v>7737.15</v>
      </c>
      <c r="L50" s="494">
        <v>7501</v>
      </c>
      <c r="M50" s="494">
        <v>1.47488</v>
      </c>
    </row>
    <row r="51" spans="1:13">
      <c r="A51" s="254">
        <v>41</v>
      </c>
      <c r="B51" s="497" t="s">
        <v>52</v>
      </c>
      <c r="C51" s="494">
        <v>965.9</v>
      </c>
      <c r="D51" s="495">
        <v>957.36666666666679</v>
      </c>
      <c r="E51" s="495">
        <v>940.73333333333358</v>
      </c>
      <c r="F51" s="495">
        <v>915.56666666666683</v>
      </c>
      <c r="G51" s="495">
        <v>898.93333333333362</v>
      </c>
      <c r="H51" s="495">
        <v>982.53333333333353</v>
      </c>
      <c r="I51" s="495">
        <v>999.16666666666674</v>
      </c>
      <c r="J51" s="495">
        <v>1024.3333333333335</v>
      </c>
      <c r="K51" s="494">
        <v>974</v>
      </c>
      <c r="L51" s="494">
        <v>932.2</v>
      </c>
      <c r="M51" s="494">
        <v>45.87771</v>
      </c>
    </row>
    <row r="52" spans="1:13">
      <c r="A52" s="254">
        <v>42</v>
      </c>
      <c r="B52" s="497" t="s">
        <v>302</v>
      </c>
      <c r="C52" s="494">
        <v>474.75</v>
      </c>
      <c r="D52" s="495">
        <v>470.68333333333334</v>
      </c>
      <c r="E52" s="495">
        <v>460.9666666666667</v>
      </c>
      <c r="F52" s="495">
        <v>447.18333333333334</v>
      </c>
      <c r="G52" s="495">
        <v>437.4666666666667</v>
      </c>
      <c r="H52" s="495">
        <v>484.4666666666667</v>
      </c>
      <c r="I52" s="495">
        <v>494.18333333333328</v>
      </c>
      <c r="J52" s="495">
        <v>507.9666666666667</v>
      </c>
      <c r="K52" s="494">
        <v>480.4</v>
      </c>
      <c r="L52" s="494">
        <v>456.9</v>
      </c>
      <c r="M52" s="494">
        <v>3.2858900000000002</v>
      </c>
    </row>
    <row r="53" spans="1:13">
      <c r="A53" s="254">
        <v>43</v>
      </c>
      <c r="B53" s="497" t="s">
        <v>227</v>
      </c>
      <c r="C53" s="494">
        <v>2850.75</v>
      </c>
      <c r="D53" s="495">
        <v>2846.8333333333335</v>
      </c>
      <c r="E53" s="495">
        <v>2824.166666666667</v>
      </c>
      <c r="F53" s="495">
        <v>2797.5833333333335</v>
      </c>
      <c r="G53" s="495">
        <v>2774.916666666667</v>
      </c>
      <c r="H53" s="495">
        <v>2873.416666666667</v>
      </c>
      <c r="I53" s="495">
        <v>2896.0833333333339</v>
      </c>
      <c r="J53" s="495">
        <v>2922.666666666667</v>
      </c>
      <c r="K53" s="494">
        <v>2869.5</v>
      </c>
      <c r="L53" s="494">
        <v>2820.25</v>
      </c>
      <c r="M53" s="494">
        <v>2.67692</v>
      </c>
    </row>
    <row r="54" spans="1:13">
      <c r="A54" s="254">
        <v>44</v>
      </c>
      <c r="B54" s="497" t="s">
        <v>54</v>
      </c>
      <c r="C54" s="494">
        <v>648.15</v>
      </c>
      <c r="D54" s="495">
        <v>644.81666666666661</v>
      </c>
      <c r="E54" s="495">
        <v>634.33333333333326</v>
      </c>
      <c r="F54" s="495">
        <v>620.51666666666665</v>
      </c>
      <c r="G54" s="495">
        <v>610.0333333333333</v>
      </c>
      <c r="H54" s="495">
        <v>658.63333333333321</v>
      </c>
      <c r="I54" s="495">
        <v>669.11666666666656</v>
      </c>
      <c r="J54" s="495">
        <v>682.93333333333317</v>
      </c>
      <c r="K54" s="494">
        <v>655.29999999999995</v>
      </c>
      <c r="L54" s="494">
        <v>631</v>
      </c>
      <c r="M54" s="494">
        <v>172.92071999999999</v>
      </c>
    </row>
    <row r="55" spans="1:13">
      <c r="A55" s="254">
        <v>45</v>
      </c>
      <c r="B55" s="497" t="s">
        <v>303</v>
      </c>
      <c r="C55" s="494">
        <v>2027.6</v>
      </c>
      <c r="D55" s="495">
        <v>2043.0833333333333</v>
      </c>
      <c r="E55" s="495">
        <v>1989.5166666666664</v>
      </c>
      <c r="F55" s="495">
        <v>1951.4333333333332</v>
      </c>
      <c r="G55" s="495">
        <v>1897.8666666666663</v>
      </c>
      <c r="H55" s="495">
        <v>2081.1666666666665</v>
      </c>
      <c r="I55" s="495">
        <v>2134.7333333333336</v>
      </c>
      <c r="J55" s="495">
        <v>2172.8166666666666</v>
      </c>
      <c r="K55" s="494">
        <v>2096.65</v>
      </c>
      <c r="L55" s="494">
        <v>2005</v>
      </c>
      <c r="M55" s="494">
        <v>1.1950700000000001</v>
      </c>
    </row>
    <row r="56" spans="1:13">
      <c r="A56" s="254">
        <v>46</v>
      </c>
      <c r="B56" s="497" t="s">
        <v>304</v>
      </c>
      <c r="C56" s="494">
        <v>1154.8</v>
      </c>
      <c r="D56" s="495">
        <v>1149.95</v>
      </c>
      <c r="E56" s="495">
        <v>1124.9000000000001</v>
      </c>
      <c r="F56" s="495">
        <v>1095</v>
      </c>
      <c r="G56" s="495">
        <v>1069.95</v>
      </c>
      <c r="H56" s="495">
        <v>1179.8500000000001</v>
      </c>
      <c r="I56" s="495">
        <v>1204.8999999999999</v>
      </c>
      <c r="J56" s="495">
        <v>1234.8000000000002</v>
      </c>
      <c r="K56" s="494">
        <v>1175</v>
      </c>
      <c r="L56" s="494">
        <v>1120.05</v>
      </c>
      <c r="M56" s="494">
        <v>2.0401199999999999</v>
      </c>
    </row>
    <row r="57" spans="1:13">
      <c r="A57" s="254">
        <v>47</v>
      </c>
      <c r="B57" s="497" t="s">
        <v>305</v>
      </c>
      <c r="C57" s="494">
        <v>572.70000000000005</v>
      </c>
      <c r="D57" s="495">
        <v>572.01666666666677</v>
      </c>
      <c r="E57" s="495">
        <v>565.68333333333351</v>
      </c>
      <c r="F57" s="495">
        <v>558.66666666666674</v>
      </c>
      <c r="G57" s="495">
        <v>552.33333333333348</v>
      </c>
      <c r="H57" s="495">
        <v>579.03333333333353</v>
      </c>
      <c r="I57" s="495">
        <v>585.36666666666679</v>
      </c>
      <c r="J57" s="495">
        <v>592.38333333333355</v>
      </c>
      <c r="K57" s="494">
        <v>578.35</v>
      </c>
      <c r="L57" s="494">
        <v>565</v>
      </c>
      <c r="M57" s="494">
        <v>2.7059099999999998</v>
      </c>
    </row>
    <row r="58" spans="1:13">
      <c r="A58" s="254">
        <v>48</v>
      </c>
      <c r="B58" s="497" t="s">
        <v>55</v>
      </c>
      <c r="C58" s="494">
        <v>3515.55</v>
      </c>
      <c r="D58" s="495">
        <v>3508.1833333333329</v>
      </c>
      <c r="E58" s="495">
        <v>3454.3666666666659</v>
      </c>
      <c r="F58" s="495">
        <v>3393.1833333333329</v>
      </c>
      <c r="G58" s="495">
        <v>3339.3666666666659</v>
      </c>
      <c r="H58" s="495">
        <v>3569.3666666666659</v>
      </c>
      <c r="I58" s="495">
        <v>3623.1833333333325</v>
      </c>
      <c r="J58" s="495">
        <v>3684.3666666666659</v>
      </c>
      <c r="K58" s="494">
        <v>3562</v>
      </c>
      <c r="L58" s="494">
        <v>3447</v>
      </c>
      <c r="M58" s="494">
        <v>6.0181899999999997</v>
      </c>
    </row>
    <row r="59" spans="1:13">
      <c r="A59" s="254">
        <v>49</v>
      </c>
      <c r="B59" s="497" t="s">
        <v>306</v>
      </c>
      <c r="C59" s="494">
        <v>312.14999999999998</v>
      </c>
      <c r="D59" s="495">
        <v>308.68333333333334</v>
      </c>
      <c r="E59" s="495">
        <v>293.36666666666667</v>
      </c>
      <c r="F59" s="495">
        <v>274.58333333333331</v>
      </c>
      <c r="G59" s="495">
        <v>259.26666666666665</v>
      </c>
      <c r="H59" s="495">
        <v>327.4666666666667</v>
      </c>
      <c r="I59" s="495">
        <v>342.78333333333342</v>
      </c>
      <c r="J59" s="495">
        <v>361.56666666666672</v>
      </c>
      <c r="K59" s="494">
        <v>324</v>
      </c>
      <c r="L59" s="494">
        <v>289.89999999999998</v>
      </c>
      <c r="M59" s="494">
        <v>45.826360000000001</v>
      </c>
    </row>
    <row r="60" spans="1:13" ht="12" customHeight="1">
      <c r="A60" s="254">
        <v>50</v>
      </c>
      <c r="B60" s="497" t="s">
        <v>307</v>
      </c>
      <c r="C60" s="494">
        <v>1119.9000000000001</v>
      </c>
      <c r="D60" s="495">
        <v>1107.8500000000001</v>
      </c>
      <c r="E60" s="495">
        <v>1037.7500000000002</v>
      </c>
      <c r="F60" s="495">
        <v>955.60000000000014</v>
      </c>
      <c r="G60" s="495">
        <v>885.50000000000023</v>
      </c>
      <c r="H60" s="495">
        <v>1190.0000000000002</v>
      </c>
      <c r="I60" s="495">
        <v>1260.1000000000001</v>
      </c>
      <c r="J60" s="495">
        <v>1342.2500000000002</v>
      </c>
      <c r="K60" s="494">
        <v>1177.95</v>
      </c>
      <c r="L60" s="494">
        <v>1025.7</v>
      </c>
      <c r="M60" s="494">
        <v>2.5961799999999999</v>
      </c>
    </row>
    <row r="61" spans="1:13">
      <c r="A61" s="254">
        <v>51</v>
      </c>
      <c r="B61" s="497" t="s">
        <v>58</v>
      </c>
      <c r="C61" s="494">
        <v>4479.6000000000004</v>
      </c>
      <c r="D61" s="495">
        <v>4448.5333333333338</v>
      </c>
      <c r="E61" s="495">
        <v>4393.0666666666675</v>
      </c>
      <c r="F61" s="495">
        <v>4306.5333333333338</v>
      </c>
      <c r="G61" s="495">
        <v>4251.0666666666675</v>
      </c>
      <c r="H61" s="495">
        <v>4535.0666666666675</v>
      </c>
      <c r="I61" s="495">
        <v>4590.5333333333328</v>
      </c>
      <c r="J61" s="495">
        <v>4677.0666666666675</v>
      </c>
      <c r="K61" s="494">
        <v>4504</v>
      </c>
      <c r="L61" s="494">
        <v>4362</v>
      </c>
      <c r="M61" s="494">
        <v>34.265070000000001</v>
      </c>
    </row>
    <row r="62" spans="1:13">
      <c r="A62" s="254">
        <v>52</v>
      </c>
      <c r="B62" s="497" t="s">
        <v>57</v>
      </c>
      <c r="C62" s="494">
        <v>9469.9</v>
      </c>
      <c r="D62" s="495">
        <v>9505.5</v>
      </c>
      <c r="E62" s="495">
        <v>9357</v>
      </c>
      <c r="F62" s="495">
        <v>9244.1</v>
      </c>
      <c r="G62" s="495">
        <v>9095.6</v>
      </c>
      <c r="H62" s="495">
        <v>9618.4</v>
      </c>
      <c r="I62" s="495">
        <v>9766.9</v>
      </c>
      <c r="J62" s="495">
        <v>9879.7999999999993</v>
      </c>
      <c r="K62" s="494">
        <v>9654</v>
      </c>
      <c r="L62" s="494">
        <v>9392.6</v>
      </c>
      <c r="M62" s="494">
        <v>6.9743500000000003</v>
      </c>
    </row>
    <row r="63" spans="1:13">
      <c r="A63" s="254">
        <v>53</v>
      </c>
      <c r="B63" s="497" t="s">
        <v>228</v>
      </c>
      <c r="C63" s="494">
        <v>3334.6</v>
      </c>
      <c r="D63" s="495">
        <v>3304.8666666666668</v>
      </c>
      <c r="E63" s="495">
        <v>3259.7333333333336</v>
      </c>
      <c r="F63" s="495">
        <v>3184.8666666666668</v>
      </c>
      <c r="G63" s="495">
        <v>3139.7333333333336</v>
      </c>
      <c r="H63" s="495">
        <v>3379.7333333333336</v>
      </c>
      <c r="I63" s="495">
        <v>3424.8666666666668</v>
      </c>
      <c r="J63" s="495">
        <v>3499.7333333333336</v>
      </c>
      <c r="K63" s="494">
        <v>3350</v>
      </c>
      <c r="L63" s="494">
        <v>3230</v>
      </c>
      <c r="M63" s="494">
        <v>0.20005999999999999</v>
      </c>
    </row>
    <row r="64" spans="1:13">
      <c r="A64" s="254">
        <v>54</v>
      </c>
      <c r="B64" s="497" t="s">
        <v>59</v>
      </c>
      <c r="C64" s="494">
        <v>1682.65</v>
      </c>
      <c r="D64" s="495">
        <v>1669.7</v>
      </c>
      <c r="E64" s="495">
        <v>1653.4</v>
      </c>
      <c r="F64" s="495">
        <v>1624.15</v>
      </c>
      <c r="G64" s="495">
        <v>1607.8500000000001</v>
      </c>
      <c r="H64" s="495">
        <v>1698.95</v>
      </c>
      <c r="I64" s="495">
        <v>1715.2499999999998</v>
      </c>
      <c r="J64" s="495">
        <v>1744.5</v>
      </c>
      <c r="K64" s="494">
        <v>1686</v>
      </c>
      <c r="L64" s="494">
        <v>1640.45</v>
      </c>
      <c r="M64" s="494">
        <v>2.9994499999999999</v>
      </c>
    </row>
    <row r="65" spans="1:13">
      <c r="A65" s="254">
        <v>55</v>
      </c>
      <c r="B65" s="497" t="s">
        <v>308</v>
      </c>
      <c r="C65" s="494">
        <v>118.3</v>
      </c>
      <c r="D65" s="495">
        <v>118.56666666666666</v>
      </c>
      <c r="E65" s="495">
        <v>116.73333333333332</v>
      </c>
      <c r="F65" s="495">
        <v>115.16666666666666</v>
      </c>
      <c r="G65" s="495">
        <v>113.33333333333331</v>
      </c>
      <c r="H65" s="495">
        <v>120.13333333333333</v>
      </c>
      <c r="I65" s="495">
        <v>121.96666666666667</v>
      </c>
      <c r="J65" s="495">
        <v>123.53333333333333</v>
      </c>
      <c r="K65" s="494">
        <v>120.4</v>
      </c>
      <c r="L65" s="494">
        <v>117</v>
      </c>
      <c r="M65" s="494">
        <v>2.1285599999999998</v>
      </c>
    </row>
    <row r="66" spans="1:13">
      <c r="A66" s="254">
        <v>56</v>
      </c>
      <c r="B66" s="497" t="s">
        <v>309</v>
      </c>
      <c r="C66" s="494">
        <v>247.3</v>
      </c>
      <c r="D66" s="495">
        <v>249.95000000000002</v>
      </c>
      <c r="E66" s="495">
        <v>240.50000000000006</v>
      </c>
      <c r="F66" s="495">
        <v>233.70000000000005</v>
      </c>
      <c r="G66" s="495">
        <v>224.25000000000009</v>
      </c>
      <c r="H66" s="495">
        <v>256.75</v>
      </c>
      <c r="I66" s="495">
        <v>266.20000000000005</v>
      </c>
      <c r="J66" s="495">
        <v>273</v>
      </c>
      <c r="K66" s="494">
        <v>259.39999999999998</v>
      </c>
      <c r="L66" s="494">
        <v>243.15</v>
      </c>
      <c r="M66" s="494">
        <v>27.745909999999999</v>
      </c>
    </row>
    <row r="67" spans="1:13">
      <c r="A67" s="254">
        <v>57</v>
      </c>
      <c r="B67" s="497" t="s">
        <v>229</v>
      </c>
      <c r="C67" s="494">
        <v>304.89999999999998</v>
      </c>
      <c r="D67" s="495">
        <v>307.13333333333333</v>
      </c>
      <c r="E67" s="495">
        <v>300.26666666666665</v>
      </c>
      <c r="F67" s="495">
        <v>295.63333333333333</v>
      </c>
      <c r="G67" s="495">
        <v>288.76666666666665</v>
      </c>
      <c r="H67" s="495">
        <v>311.76666666666665</v>
      </c>
      <c r="I67" s="495">
        <v>318.63333333333333</v>
      </c>
      <c r="J67" s="495">
        <v>323.26666666666665</v>
      </c>
      <c r="K67" s="494">
        <v>314</v>
      </c>
      <c r="L67" s="494">
        <v>302.5</v>
      </c>
      <c r="M67" s="494">
        <v>106.16670999999999</v>
      </c>
    </row>
    <row r="68" spans="1:13">
      <c r="A68" s="254">
        <v>58</v>
      </c>
      <c r="B68" s="497" t="s">
        <v>60</v>
      </c>
      <c r="C68" s="494">
        <v>63.8</v>
      </c>
      <c r="D68" s="495">
        <v>63.766666666666673</v>
      </c>
      <c r="E68" s="495">
        <v>62.533333333333346</v>
      </c>
      <c r="F68" s="495">
        <v>61.266666666666673</v>
      </c>
      <c r="G68" s="495">
        <v>60.033333333333346</v>
      </c>
      <c r="H68" s="495">
        <v>65.033333333333346</v>
      </c>
      <c r="I68" s="495">
        <v>66.26666666666668</v>
      </c>
      <c r="J68" s="495">
        <v>67.533333333333346</v>
      </c>
      <c r="K68" s="494">
        <v>65</v>
      </c>
      <c r="L68" s="494">
        <v>62.5</v>
      </c>
      <c r="M68" s="494">
        <v>499.14614999999998</v>
      </c>
    </row>
    <row r="69" spans="1:13">
      <c r="A69" s="254">
        <v>59</v>
      </c>
      <c r="B69" s="497" t="s">
        <v>61</v>
      </c>
      <c r="C69" s="494">
        <v>64.599999999999994</v>
      </c>
      <c r="D69" s="495">
        <v>65.11666666666666</v>
      </c>
      <c r="E69" s="495">
        <v>63.333333333333314</v>
      </c>
      <c r="F69" s="495">
        <v>62.066666666666656</v>
      </c>
      <c r="G69" s="495">
        <v>60.28333333333331</v>
      </c>
      <c r="H69" s="495">
        <v>66.383333333333326</v>
      </c>
      <c r="I69" s="495">
        <v>68.166666666666657</v>
      </c>
      <c r="J69" s="495">
        <v>69.433333333333323</v>
      </c>
      <c r="K69" s="494">
        <v>66.900000000000006</v>
      </c>
      <c r="L69" s="494">
        <v>63.85</v>
      </c>
      <c r="M69" s="494">
        <v>79.529030000000006</v>
      </c>
    </row>
    <row r="70" spans="1:13">
      <c r="A70" s="254">
        <v>60</v>
      </c>
      <c r="B70" s="497" t="s">
        <v>310</v>
      </c>
      <c r="C70" s="494">
        <v>23.45</v>
      </c>
      <c r="D70" s="495">
        <v>23.650000000000002</v>
      </c>
      <c r="E70" s="495">
        <v>23.000000000000004</v>
      </c>
      <c r="F70" s="495">
        <v>22.55</v>
      </c>
      <c r="G70" s="495">
        <v>21.900000000000002</v>
      </c>
      <c r="H70" s="495">
        <v>24.100000000000005</v>
      </c>
      <c r="I70" s="495">
        <v>24.750000000000004</v>
      </c>
      <c r="J70" s="495">
        <v>25.200000000000006</v>
      </c>
      <c r="K70" s="494">
        <v>24.3</v>
      </c>
      <c r="L70" s="494">
        <v>23.2</v>
      </c>
      <c r="M70" s="494">
        <v>155.73582999999999</v>
      </c>
    </row>
    <row r="71" spans="1:13">
      <c r="A71" s="254">
        <v>61</v>
      </c>
      <c r="B71" s="497" t="s">
        <v>62</v>
      </c>
      <c r="C71" s="494">
        <v>1288.45</v>
      </c>
      <c r="D71" s="495">
        <v>1288.8</v>
      </c>
      <c r="E71" s="495">
        <v>1263.25</v>
      </c>
      <c r="F71" s="495">
        <v>1238.05</v>
      </c>
      <c r="G71" s="495">
        <v>1212.5</v>
      </c>
      <c r="H71" s="495">
        <v>1314</v>
      </c>
      <c r="I71" s="495">
        <v>1339.5499999999997</v>
      </c>
      <c r="J71" s="495">
        <v>1364.75</v>
      </c>
      <c r="K71" s="494">
        <v>1314.35</v>
      </c>
      <c r="L71" s="494">
        <v>1263.5999999999999</v>
      </c>
      <c r="M71" s="494">
        <v>12.50432</v>
      </c>
    </row>
    <row r="72" spans="1:13">
      <c r="A72" s="254">
        <v>62</v>
      </c>
      <c r="B72" s="497" t="s">
        <v>311</v>
      </c>
      <c r="C72" s="494">
        <v>5085.3</v>
      </c>
      <c r="D72" s="495">
        <v>5089.4333333333334</v>
      </c>
      <c r="E72" s="495">
        <v>5045.8666666666668</v>
      </c>
      <c r="F72" s="495">
        <v>5006.4333333333334</v>
      </c>
      <c r="G72" s="495">
        <v>4962.8666666666668</v>
      </c>
      <c r="H72" s="495">
        <v>5128.8666666666668</v>
      </c>
      <c r="I72" s="495">
        <v>5172.4333333333343</v>
      </c>
      <c r="J72" s="495">
        <v>5211.8666666666668</v>
      </c>
      <c r="K72" s="494">
        <v>5133</v>
      </c>
      <c r="L72" s="494">
        <v>5050</v>
      </c>
      <c r="M72" s="494">
        <v>0.13933000000000001</v>
      </c>
    </row>
    <row r="73" spans="1:13">
      <c r="A73" s="254">
        <v>63</v>
      </c>
      <c r="B73" s="497" t="s">
        <v>65</v>
      </c>
      <c r="C73" s="494">
        <v>715.8</v>
      </c>
      <c r="D73" s="495">
        <v>718.18333333333339</v>
      </c>
      <c r="E73" s="495">
        <v>706.51666666666677</v>
      </c>
      <c r="F73" s="495">
        <v>697.23333333333335</v>
      </c>
      <c r="G73" s="495">
        <v>685.56666666666672</v>
      </c>
      <c r="H73" s="495">
        <v>727.46666666666681</v>
      </c>
      <c r="I73" s="495">
        <v>739.13333333333333</v>
      </c>
      <c r="J73" s="495">
        <v>748.41666666666686</v>
      </c>
      <c r="K73" s="494">
        <v>729.85</v>
      </c>
      <c r="L73" s="494">
        <v>708.9</v>
      </c>
      <c r="M73" s="494">
        <v>4.6103300000000003</v>
      </c>
    </row>
    <row r="74" spans="1:13">
      <c r="A74" s="254">
        <v>64</v>
      </c>
      <c r="B74" s="497" t="s">
        <v>312</v>
      </c>
      <c r="C74" s="494">
        <v>326.05</v>
      </c>
      <c r="D74" s="495">
        <v>325.68333333333334</v>
      </c>
      <c r="E74" s="495">
        <v>321.4666666666667</v>
      </c>
      <c r="F74" s="495">
        <v>316.88333333333338</v>
      </c>
      <c r="G74" s="495">
        <v>312.66666666666674</v>
      </c>
      <c r="H74" s="495">
        <v>330.26666666666665</v>
      </c>
      <c r="I74" s="495">
        <v>334.48333333333323</v>
      </c>
      <c r="J74" s="495">
        <v>339.06666666666661</v>
      </c>
      <c r="K74" s="494">
        <v>329.9</v>
      </c>
      <c r="L74" s="494">
        <v>321.10000000000002</v>
      </c>
      <c r="M74" s="494">
        <v>0.92986000000000002</v>
      </c>
    </row>
    <row r="75" spans="1:13">
      <c r="A75" s="254">
        <v>65</v>
      </c>
      <c r="B75" s="497" t="s">
        <v>64</v>
      </c>
      <c r="C75" s="494">
        <v>123.4</v>
      </c>
      <c r="D75" s="495">
        <v>124</v>
      </c>
      <c r="E75" s="495">
        <v>121.55</v>
      </c>
      <c r="F75" s="495">
        <v>119.7</v>
      </c>
      <c r="G75" s="495">
        <v>117.25</v>
      </c>
      <c r="H75" s="495">
        <v>125.85</v>
      </c>
      <c r="I75" s="495">
        <v>128.29999999999998</v>
      </c>
      <c r="J75" s="495">
        <v>130.14999999999998</v>
      </c>
      <c r="K75" s="494">
        <v>126.45</v>
      </c>
      <c r="L75" s="494">
        <v>122.15</v>
      </c>
      <c r="M75" s="494">
        <v>100.11528</v>
      </c>
    </row>
    <row r="76" spans="1:13" s="13" customFormat="1">
      <c r="A76" s="254">
        <v>66</v>
      </c>
      <c r="B76" s="497" t="s">
        <v>66</v>
      </c>
      <c r="C76" s="494">
        <v>560.85</v>
      </c>
      <c r="D76" s="495">
        <v>563.66666666666663</v>
      </c>
      <c r="E76" s="495">
        <v>552.93333333333328</v>
      </c>
      <c r="F76" s="495">
        <v>545.01666666666665</v>
      </c>
      <c r="G76" s="495">
        <v>534.2833333333333</v>
      </c>
      <c r="H76" s="495">
        <v>571.58333333333326</v>
      </c>
      <c r="I76" s="495">
        <v>582.31666666666661</v>
      </c>
      <c r="J76" s="495">
        <v>590.23333333333323</v>
      </c>
      <c r="K76" s="494">
        <v>574.4</v>
      </c>
      <c r="L76" s="494">
        <v>555.75</v>
      </c>
      <c r="M76" s="494">
        <v>33.356650000000002</v>
      </c>
    </row>
    <row r="77" spans="1:13" s="13" customFormat="1">
      <c r="A77" s="254">
        <v>67</v>
      </c>
      <c r="B77" s="497" t="s">
        <v>69</v>
      </c>
      <c r="C77" s="494">
        <v>44.05</v>
      </c>
      <c r="D77" s="495">
        <v>43.883333333333333</v>
      </c>
      <c r="E77" s="495">
        <v>43.166666666666664</v>
      </c>
      <c r="F77" s="495">
        <v>42.283333333333331</v>
      </c>
      <c r="G77" s="495">
        <v>41.566666666666663</v>
      </c>
      <c r="H77" s="495">
        <v>44.766666666666666</v>
      </c>
      <c r="I77" s="495">
        <v>45.483333333333334</v>
      </c>
      <c r="J77" s="495">
        <v>46.366666666666667</v>
      </c>
      <c r="K77" s="494">
        <v>44.6</v>
      </c>
      <c r="L77" s="494">
        <v>43</v>
      </c>
      <c r="M77" s="494">
        <v>407.13339999999999</v>
      </c>
    </row>
    <row r="78" spans="1:13" s="13" customFormat="1">
      <c r="A78" s="254">
        <v>68</v>
      </c>
      <c r="B78" s="497" t="s">
        <v>73</v>
      </c>
      <c r="C78" s="494">
        <v>408.75</v>
      </c>
      <c r="D78" s="495">
        <v>407.05</v>
      </c>
      <c r="E78" s="495">
        <v>401.70000000000005</v>
      </c>
      <c r="F78" s="495">
        <v>394.65000000000003</v>
      </c>
      <c r="G78" s="495">
        <v>389.30000000000007</v>
      </c>
      <c r="H78" s="495">
        <v>414.1</v>
      </c>
      <c r="I78" s="495">
        <v>419.45000000000005</v>
      </c>
      <c r="J78" s="495">
        <v>426.5</v>
      </c>
      <c r="K78" s="494">
        <v>412.4</v>
      </c>
      <c r="L78" s="494">
        <v>400</v>
      </c>
      <c r="M78" s="494">
        <v>56.282310000000003</v>
      </c>
    </row>
    <row r="79" spans="1:13" s="13" customFormat="1">
      <c r="A79" s="254">
        <v>69</v>
      </c>
      <c r="B79" s="497" t="s">
        <v>739</v>
      </c>
      <c r="C79" s="494">
        <v>9859.65</v>
      </c>
      <c r="D79" s="495">
        <v>9799.9833333333318</v>
      </c>
      <c r="E79" s="495">
        <v>9687.6666666666642</v>
      </c>
      <c r="F79" s="495">
        <v>9515.6833333333325</v>
      </c>
      <c r="G79" s="495">
        <v>9403.366666666665</v>
      </c>
      <c r="H79" s="495">
        <v>9971.9666666666635</v>
      </c>
      <c r="I79" s="495">
        <v>10084.283333333333</v>
      </c>
      <c r="J79" s="495">
        <v>10256.266666666663</v>
      </c>
      <c r="K79" s="494">
        <v>9912.2999999999993</v>
      </c>
      <c r="L79" s="494">
        <v>9628</v>
      </c>
      <c r="M79" s="494">
        <v>1.3440000000000001E-2</v>
      </c>
    </row>
    <row r="80" spans="1:13" s="13" customFormat="1">
      <c r="A80" s="254">
        <v>70</v>
      </c>
      <c r="B80" s="497" t="s">
        <v>68</v>
      </c>
      <c r="C80" s="494">
        <v>526.45000000000005</v>
      </c>
      <c r="D80" s="495">
        <v>528.23333333333335</v>
      </c>
      <c r="E80" s="495">
        <v>521.4666666666667</v>
      </c>
      <c r="F80" s="495">
        <v>516.48333333333335</v>
      </c>
      <c r="G80" s="495">
        <v>509.7166666666667</v>
      </c>
      <c r="H80" s="495">
        <v>533.2166666666667</v>
      </c>
      <c r="I80" s="495">
        <v>539.98333333333335</v>
      </c>
      <c r="J80" s="495">
        <v>544.9666666666667</v>
      </c>
      <c r="K80" s="494">
        <v>535</v>
      </c>
      <c r="L80" s="494">
        <v>523.25</v>
      </c>
      <c r="M80" s="494">
        <v>72.329449999999994</v>
      </c>
    </row>
    <row r="81" spans="1:13" s="13" customFormat="1">
      <c r="A81" s="254">
        <v>71</v>
      </c>
      <c r="B81" s="497" t="s">
        <v>70</v>
      </c>
      <c r="C81" s="494">
        <v>406.35</v>
      </c>
      <c r="D81" s="495">
        <v>406.31666666666666</v>
      </c>
      <c r="E81" s="495">
        <v>399.7833333333333</v>
      </c>
      <c r="F81" s="495">
        <v>393.21666666666664</v>
      </c>
      <c r="G81" s="495">
        <v>386.68333333333328</v>
      </c>
      <c r="H81" s="495">
        <v>412.88333333333333</v>
      </c>
      <c r="I81" s="495">
        <v>419.41666666666674</v>
      </c>
      <c r="J81" s="495">
        <v>425.98333333333335</v>
      </c>
      <c r="K81" s="494">
        <v>412.85</v>
      </c>
      <c r="L81" s="494">
        <v>399.75</v>
      </c>
      <c r="M81" s="494">
        <v>44.450760000000002</v>
      </c>
    </row>
    <row r="82" spans="1:13" s="13" customFormat="1">
      <c r="A82" s="254">
        <v>72</v>
      </c>
      <c r="B82" s="497" t="s">
        <v>313</v>
      </c>
      <c r="C82" s="494">
        <v>938.7</v>
      </c>
      <c r="D82" s="495">
        <v>936.41666666666663</v>
      </c>
      <c r="E82" s="495">
        <v>920.58333333333326</v>
      </c>
      <c r="F82" s="495">
        <v>902.46666666666658</v>
      </c>
      <c r="G82" s="495">
        <v>886.63333333333321</v>
      </c>
      <c r="H82" s="495">
        <v>954.5333333333333</v>
      </c>
      <c r="I82" s="495">
        <v>970.36666666666656</v>
      </c>
      <c r="J82" s="495">
        <v>988.48333333333335</v>
      </c>
      <c r="K82" s="494">
        <v>952.25</v>
      </c>
      <c r="L82" s="494">
        <v>918.3</v>
      </c>
      <c r="M82" s="494">
        <v>2.0113099999999999</v>
      </c>
    </row>
    <row r="83" spans="1:13" s="13" customFormat="1">
      <c r="A83" s="254">
        <v>73</v>
      </c>
      <c r="B83" s="497" t="s">
        <v>314</v>
      </c>
      <c r="C83" s="494">
        <v>248.65</v>
      </c>
      <c r="D83" s="495">
        <v>247.81666666666669</v>
      </c>
      <c r="E83" s="495">
        <v>243.03333333333339</v>
      </c>
      <c r="F83" s="495">
        <v>237.41666666666669</v>
      </c>
      <c r="G83" s="495">
        <v>232.63333333333338</v>
      </c>
      <c r="H83" s="495">
        <v>253.43333333333339</v>
      </c>
      <c r="I83" s="495">
        <v>258.2166666666667</v>
      </c>
      <c r="J83" s="495">
        <v>263.83333333333337</v>
      </c>
      <c r="K83" s="494">
        <v>252.6</v>
      </c>
      <c r="L83" s="494">
        <v>242.2</v>
      </c>
      <c r="M83" s="494">
        <v>5.3035199999999998</v>
      </c>
    </row>
    <row r="84" spans="1:13" s="13" customFormat="1">
      <c r="A84" s="254">
        <v>74</v>
      </c>
      <c r="B84" s="497" t="s">
        <v>315</v>
      </c>
      <c r="C84" s="494">
        <v>92.35</v>
      </c>
      <c r="D84" s="495">
        <v>93.316666666666677</v>
      </c>
      <c r="E84" s="495">
        <v>90.683333333333351</v>
      </c>
      <c r="F84" s="495">
        <v>89.01666666666668</v>
      </c>
      <c r="G84" s="495">
        <v>86.383333333333354</v>
      </c>
      <c r="H84" s="495">
        <v>94.983333333333348</v>
      </c>
      <c r="I84" s="495">
        <v>97.616666666666674</v>
      </c>
      <c r="J84" s="495">
        <v>99.283333333333346</v>
      </c>
      <c r="K84" s="494">
        <v>95.95</v>
      </c>
      <c r="L84" s="494">
        <v>91.65</v>
      </c>
      <c r="M84" s="494">
        <v>2.5321799999999999</v>
      </c>
    </row>
    <row r="85" spans="1:13" s="13" customFormat="1">
      <c r="A85" s="254">
        <v>75</v>
      </c>
      <c r="B85" s="497" t="s">
        <v>316</v>
      </c>
      <c r="C85" s="494">
        <v>5223.3999999999996</v>
      </c>
      <c r="D85" s="495">
        <v>5151.3833333333332</v>
      </c>
      <c r="E85" s="495">
        <v>5052.7666666666664</v>
      </c>
      <c r="F85" s="495">
        <v>4882.1333333333332</v>
      </c>
      <c r="G85" s="495">
        <v>4783.5166666666664</v>
      </c>
      <c r="H85" s="495">
        <v>5322.0166666666664</v>
      </c>
      <c r="I85" s="495">
        <v>5420.6333333333332</v>
      </c>
      <c r="J85" s="495">
        <v>5591.2666666666664</v>
      </c>
      <c r="K85" s="494">
        <v>5250</v>
      </c>
      <c r="L85" s="494">
        <v>4980.75</v>
      </c>
      <c r="M85" s="494">
        <v>0.25979999999999998</v>
      </c>
    </row>
    <row r="86" spans="1:13" s="13" customFormat="1">
      <c r="A86" s="254">
        <v>76</v>
      </c>
      <c r="B86" s="497" t="s">
        <v>317</v>
      </c>
      <c r="C86" s="494">
        <v>827.2</v>
      </c>
      <c r="D86" s="495">
        <v>833.33333333333337</v>
      </c>
      <c r="E86" s="495">
        <v>815.31666666666672</v>
      </c>
      <c r="F86" s="495">
        <v>803.43333333333339</v>
      </c>
      <c r="G86" s="495">
        <v>785.41666666666674</v>
      </c>
      <c r="H86" s="495">
        <v>845.2166666666667</v>
      </c>
      <c r="I86" s="495">
        <v>863.23333333333335</v>
      </c>
      <c r="J86" s="495">
        <v>875.11666666666667</v>
      </c>
      <c r="K86" s="494">
        <v>851.35</v>
      </c>
      <c r="L86" s="494">
        <v>821.45</v>
      </c>
      <c r="M86" s="494">
        <v>1.6843600000000001</v>
      </c>
    </row>
    <row r="87" spans="1:13" s="13" customFormat="1">
      <c r="A87" s="254">
        <v>77</v>
      </c>
      <c r="B87" s="497" t="s">
        <v>230</v>
      </c>
      <c r="C87" s="494">
        <v>1160.3499999999999</v>
      </c>
      <c r="D87" s="495">
        <v>1166.9666666666667</v>
      </c>
      <c r="E87" s="495">
        <v>1145.2333333333333</v>
      </c>
      <c r="F87" s="495">
        <v>1130.1166666666666</v>
      </c>
      <c r="G87" s="495">
        <v>1108.3833333333332</v>
      </c>
      <c r="H87" s="495">
        <v>1182.0833333333335</v>
      </c>
      <c r="I87" s="495">
        <v>1203.8166666666671</v>
      </c>
      <c r="J87" s="495">
        <v>1218.9333333333336</v>
      </c>
      <c r="K87" s="494">
        <v>1188.7</v>
      </c>
      <c r="L87" s="494">
        <v>1151.8499999999999</v>
      </c>
      <c r="M87" s="494">
        <v>0.65325999999999995</v>
      </c>
    </row>
    <row r="88" spans="1:13" s="13" customFormat="1">
      <c r="A88" s="254">
        <v>78</v>
      </c>
      <c r="B88" s="497" t="s">
        <v>318</v>
      </c>
      <c r="C88" s="494">
        <v>65.599999999999994</v>
      </c>
      <c r="D88" s="495">
        <v>65.899999999999991</v>
      </c>
      <c r="E88" s="495">
        <v>64.899999999999977</v>
      </c>
      <c r="F88" s="495">
        <v>64.199999999999989</v>
      </c>
      <c r="G88" s="495">
        <v>63.199999999999974</v>
      </c>
      <c r="H88" s="495">
        <v>66.59999999999998</v>
      </c>
      <c r="I88" s="495">
        <v>67.600000000000009</v>
      </c>
      <c r="J88" s="495">
        <v>68.299999999999983</v>
      </c>
      <c r="K88" s="494">
        <v>66.900000000000006</v>
      </c>
      <c r="L88" s="494">
        <v>65.2</v>
      </c>
      <c r="M88" s="494">
        <v>8.5253200000000007</v>
      </c>
    </row>
    <row r="89" spans="1:13" s="13" customFormat="1">
      <c r="A89" s="254">
        <v>79</v>
      </c>
      <c r="B89" s="497" t="s">
        <v>71</v>
      </c>
      <c r="C89" s="494">
        <v>13512.95</v>
      </c>
      <c r="D89" s="495">
        <v>13494.716666666667</v>
      </c>
      <c r="E89" s="495">
        <v>13372.483333333334</v>
      </c>
      <c r="F89" s="495">
        <v>13232.016666666666</v>
      </c>
      <c r="G89" s="495">
        <v>13109.783333333333</v>
      </c>
      <c r="H89" s="495">
        <v>13635.183333333334</v>
      </c>
      <c r="I89" s="495">
        <v>13757.416666666668</v>
      </c>
      <c r="J89" s="495">
        <v>13897.883333333335</v>
      </c>
      <c r="K89" s="494">
        <v>13616.95</v>
      </c>
      <c r="L89" s="494">
        <v>13354.25</v>
      </c>
      <c r="M89" s="494">
        <v>0.25052000000000002</v>
      </c>
    </row>
    <row r="90" spans="1:13" s="13" customFormat="1">
      <c r="A90" s="254">
        <v>80</v>
      </c>
      <c r="B90" s="497" t="s">
        <v>319</v>
      </c>
      <c r="C90" s="494">
        <v>248.2</v>
      </c>
      <c r="D90" s="495">
        <v>245.29999999999998</v>
      </c>
      <c r="E90" s="495">
        <v>238.99999999999997</v>
      </c>
      <c r="F90" s="495">
        <v>229.79999999999998</v>
      </c>
      <c r="G90" s="495">
        <v>223.49999999999997</v>
      </c>
      <c r="H90" s="495">
        <v>254.49999999999997</v>
      </c>
      <c r="I90" s="495">
        <v>260.79999999999995</v>
      </c>
      <c r="J90" s="495">
        <v>270</v>
      </c>
      <c r="K90" s="494">
        <v>251.6</v>
      </c>
      <c r="L90" s="494">
        <v>236.1</v>
      </c>
      <c r="M90" s="494">
        <v>1.46363</v>
      </c>
    </row>
    <row r="91" spans="1:13" s="13" customFormat="1">
      <c r="A91" s="254">
        <v>81</v>
      </c>
      <c r="B91" s="497" t="s">
        <v>74</v>
      </c>
      <c r="C91" s="494">
        <v>3742.8</v>
      </c>
      <c r="D91" s="495">
        <v>3716.9500000000003</v>
      </c>
      <c r="E91" s="495">
        <v>3678.9000000000005</v>
      </c>
      <c r="F91" s="495">
        <v>3615.0000000000005</v>
      </c>
      <c r="G91" s="495">
        <v>3576.9500000000007</v>
      </c>
      <c r="H91" s="495">
        <v>3780.8500000000004</v>
      </c>
      <c r="I91" s="495">
        <v>3818.9000000000005</v>
      </c>
      <c r="J91" s="495">
        <v>3882.8</v>
      </c>
      <c r="K91" s="494">
        <v>3755</v>
      </c>
      <c r="L91" s="494">
        <v>3653.05</v>
      </c>
      <c r="M91" s="494">
        <v>5.60398</v>
      </c>
    </row>
    <row r="92" spans="1:13" s="13" customFormat="1">
      <c r="A92" s="254">
        <v>82</v>
      </c>
      <c r="B92" s="497" t="s">
        <v>320</v>
      </c>
      <c r="C92" s="494">
        <v>480.25</v>
      </c>
      <c r="D92" s="495">
        <v>468.89999999999992</v>
      </c>
      <c r="E92" s="495">
        <v>443.99999999999983</v>
      </c>
      <c r="F92" s="495">
        <v>407.74999999999989</v>
      </c>
      <c r="G92" s="495">
        <v>382.8499999999998</v>
      </c>
      <c r="H92" s="495">
        <v>505.14999999999986</v>
      </c>
      <c r="I92" s="495">
        <v>530.04999999999995</v>
      </c>
      <c r="J92" s="495">
        <v>566.29999999999995</v>
      </c>
      <c r="K92" s="494">
        <v>493.8</v>
      </c>
      <c r="L92" s="494">
        <v>432.65</v>
      </c>
      <c r="M92" s="494">
        <v>8.4734700000000007</v>
      </c>
    </row>
    <row r="93" spans="1:13" s="13" customFormat="1">
      <c r="A93" s="254">
        <v>83</v>
      </c>
      <c r="B93" s="497" t="s">
        <v>321</v>
      </c>
      <c r="C93" s="494">
        <v>250.75</v>
      </c>
      <c r="D93" s="495">
        <v>250.16666666666666</v>
      </c>
      <c r="E93" s="495">
        <v>246.43333333333331</v>
      </c>
      <c r="F93" s="495">
        <v>242.11666666666665</v>
      </c>
      <c r="G93" s="495">
        <v>238.3833333333333</v>
      </c>
      <c r="H93" s="495">
        <v>254.48333333333332</v>
      </c>
      <c r="I93" s="495">
        <v>258.2166666666667</v>
      </c>
      <c r="J93" s="495">
        <v>262.5333333333333</v>
      </c>
      <c r="K93" s="494">
        <v>253.9</v>
      </c>
      <c r="L93" s="494">
        <v>245.85</v>
      </c>
      <c r="M93" s="494">
        <v>2.0410300000000001</v>
      </c>
    </row>
    <row r="94" spans="1:13" s="13" customFormat="1">
      <c r="A94" s="254">
        <v>84</v>
      </c>
      <c r="B94" s="497" t="s">
        <v>80</v>
      </c>
      <c r="C94" s="494">
        <v>589.65</v>
      </c>
      <c r="D94" s="495">
        <v>594.15</v>
      </c>
      <c r="E94" s="495">
        <v>583.5</v>
      </c>
      <c r="F94" s="495">
        <v>577.35</v>
      </c>
      <c r="G94" s="495">
        <v>566.70000000000005</v>
      </c>
      <c r="H94" s="495">
        <v>600.29999999999995</v>
      </c>
      <c r="I94" s="495">
        <v>610.94999999999982</v>
      </c>
      <c r="J94" s="495">
        <v>617.09999999999991</v>
      </c>
      <c r="K94" s="494">
        <v>604.79999999999995</v>
      </c>
      <c r="L94" s="494">
        <v>588</v>
      </c>
      <c r="M94" s="494">
        <v>2.0640999999999998</v>
      </c>
    </row>
    <row r="95" spans="1:13" s="13" customFormat="1">
      <c r="A95" s="254">
        <v>85</v>
      </c>
      <c r="B95" s="497" t="s">
        <v>322</v>
      </c>
      <c r="C95" s="494">
        <v>1860.65</v>
      </c>
      <c r="D95" s="495">
        <v>1869.8000000000002</v>
      </c>
      <c r="E95" s="495">
        <v>1815.9000000000003</v>
      </c>
      <c r="F95" s="495">
        <v>1771.15</v>
      </c>
      <c r="G95" s="495">
        <v>1717.2500000000002</v>
      </c>
      <c r="H95" s="495">
        <v>1914.5500000000004</v>
      </c>
      <c r="I95" s="495">
        <v>1968.45</v>
      </c>
      <c r="J95" s="495">
        <v>2013.2000000000005</v>
      </c>
      <c r="K95" s="494">
        <v>1923.7</v>
      </c>
      <c r="L95" s="494">
        <v>1825.05</v>
      </c>
      <c r="M95" s="494">
        <v>0.57401000000000002</v>
      </c>
    </row>
    <row r="96" spans="1:13" s="13" customFormat="1">
      <c r="A96" s="254">
        <v>86</v>
      </c>
      <c r="B96" s="497" t="s">
        <v>783</v>
      </c>
      <c r="C96" s="494">
        <v>249.2</v>
      </c>
      <c r="D96" s="495">
        <v>250.93333333333331</v>
      </c>
      <c r="E96" s="495">
        <v>245.76666666666659</v>
      </c>
      <c r="F96" s="495">
        <v>242.33333333333329</v>
      </c>
      <c r="G96" s="495">
        <v>237.16666666666657</v>
      </c>
      <c r="H96" s="495">
        <v>254.36666666666662</v>
      </c>
      <c r="I96" s="495">
        <v>259.5333333333333</v>
      </c>
      <c r="J96" s="495">
        <v>262.96666666666664</v>
      </c>
      <c r="K96" s="494">
        <v>256.10000000000002</v>
      </c>
      <c r="L96" s="494">
        <v>247.5</v>
      </c>
      <c r="M96" s="494">
        <v>1.3865400000000001</v>
      </c>
    </row>
    <row r="97" spans="1:13" s="13" customFormat="1">
      <c r="A97" s="254">
        <v>87</v>
      </c>
      <c r="B97" s="497" t="s">
        <v>75</v>
      </c>
      <c r="C97" s="494">
        <v>527.15</v>
      </c>
      <c r="D97" s="495">
        <v>525.7833333333333</v>
      </c>
      <c r="E97" s="495">
        <v>514.76666666666665</v>
      </c>
      <c r="F97" s="495">
        <v>502.38333333333333</v>
      </c>
      <c r="G97" s="495">
        <v>491.36666666666667</v>
      </c>
      <c r="H97" s="495">
        <v>538.16666666666663</v>
      </c>
      <c r="I97" s="495">
        <v>549.18333333333328</v>
      </c>
      <c r="J97" s="495">
        <v>561.56666666666661</v>
      </c>
      <c r="K97" s="494">
        <v>536.79999999999995</v>
      </c>
      <c r="L97" s="494">
        <v>513.4</v>
      </c>
      <c r="M97" s="494">
        <v>157.21350000000001</v>
      </c>
    </row>
    <row r="98" spans="1:13" s="13" customFormat="1">
      <c r="A98" s="254">
        <v>88</v>
      </c>
      <c r="B98" s="497" t="s">
        <v>323</v>
      </c>
      <c r="C98" s="494">
        <v>500.6</v>
      </c>
      <c r="D98" s="495">
        <v>498.26666666666665</v>
      </c>
      <c r="E98" s="495">
        <v>491.5333333333333</v>
      </c>
      <c r="F98" s="495">
        <v>482.46666666666664</v>
      </c>
      <c r="G98" s="495">
        <v>475.73333333333329</v>
      </c>
      <c r="H98" s="495">
        <v>507.33333333333331</v>
      </c>
      <c r="I98" s="495">
        <v>514.06666666666661</v>
      </c>
      <c r="J98" s="495">
        <v>523.13333333333333</v>
      </c>
      <c r="K98" s="494">
        <v>505</v>
      </c>
      <c r="L98" s="494">
        <v>489.2</v>
      </c>
      <c r="M98" s="494">
        <v>2.9365800000000002</v>
      </c>
    </row>
    <row r="99" spans="1:13" s="13" customFormat="1">
      <c r="A99" s="254">
        <v>89</v>
      </c>
      <c r="B99" s="497" t="s">
        <v>76</v>
      </c>
      <c r="C99" s="494">
        <v>129.30000000000001</v>
      </c>
      <c r="D99" s="495">
        <v>127.80000000000001</v>
      </c>
      <c r="E99" s="495">
        <v>125.80000000000001</v>
      </c>
      <c r="F99" s="495">
        <v>122.3</v>
      </c>
      <c r="G99" s="495">
        <v>120.3</v>
      </c>
      <c r="H99" s="495">
        <v>131.30000000000001</v>
      </c>
      <c r="I99" s="495">
        <v>133.30000000000001</v>
      </c>
      <c r="J99" s="495">
        <v>136.80000000000004</v>
      </c>
      <c r="K99" s="494">
        <v>129.80000000000001</v>
      </c>
      <c r="L99" s="494">
        <v>124.3</v>
      </c>
      <c r="M99" s="494">
        <v>200.77732</v>
      </c>
    </row>
    <row r="100" spans="1:13" s="13" customFormat="1">
      <c r="A100" s="254">
        <v>90</v>
      </c>
      <c r="B100" s="497" t="s">
        <v>324</v>
      </c>
      <c r="C100" s="494">
        <v>491.75</v>
      </c>
      <c r="D100" s="495">
        <v>481.66666666666669</v>
      </c>
      <c r="E100" s="495">
        <v>458.43333333333339</v>
      </c>
      <c r="F100" s="495">
        <v>425.11666666666673</v>
      </c>
      <c r="G100" s="495">
        <v>401.88333333333344</v>
      </c>
      <c r="H100" s="495">
        <v>514.98333333333335</v>
      </c>
      <c r="I100" s="495">
        <v>538.21666666666658</v>
      </c>
      <c r="J100" s="495">
        <v>571.5333333333333</v>
      </c>
      <c r="K100" s="494">
        <v>504.9</v>
      </c>
      <c r="L100" s="494">
        <v>448.35</v>
      </c>
      <c r="M100" s="494">
        <v>14.83755</v>
      </c>
    </row>
    <row r="101" spans="1:13">
      <c r="A101" s="254">
        <v>91</v>
      </c>
      <c r="B101" s="497" t="s">
        <v>325</v>
      </c>
      <c r="C101" s="494">
        <v>393.85</v>
      </c>
      <c r="D101" s="495">
        <v>395.2166666666667</v>
      </c>
      <c r="E101" s="495">
        <v>391.63333333333338</v>
      </c>
      <c r="F101" s="495">
        <v>389.41666666666669</v>
      </c>
      <c r="G101" s="495">
        <v>385.83333333333337</v>
      </c>
      <c r="H101" s="495">
        <v>397.43333333333339</v>
      </c>
      <c r="I101" s="495">
        <v>401.01666666666665</v>
      </c>
      <c r="J101" s="495">
        <v>403.23333333333341</v>
      </c>
      <c r="K101" s="494">
        <v>398.8</v>
      </c>
      <c r="L101" s="494">
        <v>393</v>
      </c>
      <c r="M101" s="494">
        <v>1.2430699999999999</v>
      </c>
    </row>
    <row r="102" spans="1:13">
      <c r="A102" s="254">
        <v>92</v>
      </c>
      <c r="B102" s="497" t="s">
        <v>326</v>
      </c>
      <c r="C102" s="494">
        <v>480.3</v>
      </c>
      <c r="D102" s="495">
        <v>478.14999999999992</v>
      </c>
      <c r="E102" s="495">
        <v>464.29999999999984</v>
      </c>
      <c r="F102" s="495">
        <v>448.2999999999999</v>
      </c>
      <c r="G102" s="495">
        <v>434.44999999999982</v>
      </c>
      <c r="H102" s="495">
        <v>494.14999999999986</v>
      </c>
      <c r="I102" s="495">
        <v>507.99999999999989</v>
      </c>
      <c r="J102" s="495">
        <v>523.99999999999989</v>
      </c>
      <c r="K102" s="494">
        <v>492</v>
      </c>
      <c r="L102" s="494">
        <v>462.15</v>
      </c>
      <c r="M102" s="494">
        <v>2.0409899999999999</v>
      </c>
    </row>
    <row r="103" spans="1:13">
      <c r="A103" s="254">
        <v>93</v>
      </c>
      <c r="B103" s="497" t="s">
        <v>77</v>
      </c>
      <c r="C103" s="494">
        <v>121.5</v>
      </c>
      <c r="D103" s="495">
        <v>121.53333333333335</v>
      </c>
      <c r="E103" s="495">
        <v>120.4666666666667</v>
      </c>
      <c r="F103" s="495">
        <v>119.43333333333335</v>
      </c>
      <c r="G103" s="495">
        <v>118.3666666666667</v>
      </c>
      <c r="H103" s="495">
        <v>122.56666666666669</v>
      </c>
      <c r="I103" s="495">
        <v>123.63333333333333</v>
      </c>
      <c r="J103" s="495">
        <v>124.66666666666669</v>
      </c>
      <c r="K103" s="494">
        <v>122.6</v>
      </c>
      <c r="L103" s="494">
        <v>120.5</v>
      </c>
      <c r="M103" s="494">
        <v>9.3673699999999993</v>
      </c>
    </row>
    <row r="104" spans="1:13">
      <c r="A104" s="254">
        <v>94</v>
      </c>
      <c r="B104" s="497" t="s">
        <v>327</v>
      </c>
      <c r="C104" s="494">
        <v>1366.4</v>
      </c>
      <c r="D104" s="495">
        <v>1362.5166666666667</v>
      </c>
      <c r="E104" s="495">
        <v>1340.0833333333333</v>
      </c>
      <c r="F104" s="495">
        <v>1313.7666666666667</v>
      </c>
      <c r="G104" s="495">
        <v>1291.3333333333333</v>
      </c>
      <c r="H104" s="495">
        <v>1388.8333333333333</v>
      </c>
      <c r="I104" s="495">
        <v>1411.2666666666667</v>
      </c>
      <c r="J104" s="495">
        <v>1437.5833333333333</v>
      </c>
      <c r="K104" s="494">
        <v>1384.95</v>
      </c>
      <c r="L104" s="494">
        <v>1336.2</v>
      </c>
      <c r="M104" s="494">
        <v>1.53098</v>
      </c>
    </row>
    <row r="105" spans="1:13">
      <c r="A105" s="254">
        <v>95</v>
      </c>
      <c r="B105" s="497" t="s">
        <v>328</v>
      </c>
      <c r="C105" s="494">
        <v>16.25</v>
      </c>
      <c r="D105" s="495">
        <v>16.25</v>
      </c>
      <c r="E105" s="495">
        <v>15.850000000000001</v>
      </c>
      <c r="F105" s="495">
        <v>15.450000000000001</v>
      </c>
      <c r="G105" s="495">
        <v>15.050000000000002</v>
      </c>
      <c r="H105" s="495">
        <v>16.649999999999999</v>
      </c>
      <c r="I105" s="495">
        <v>17.049999999999997</v>
      </c>
      <c r="J105" s="495">
        <v>17.45</v>
      </c>
      <c r="K105" s="494">
        <v>16.649999999999999</v>
      </c>
      <c r="L105" s="494">
        <v>15.85</v>
      </c>
      <c r="M105" s="494">
        <v>114.71858</v>
      </c>
    </row>
    <row r="106" spans="1:13">
      <c r="A106" s="254">
        <v>96</v>
      </c>
      <c r="B106" s="497" t="s">
        <v>329</v>
      </c>
      <c r="C106" s="494">
        <v>712.6</v>
      </c>
      <c r="D106" s="495">
        <v>714.19999999999993</v>
      </c>
      <c r="E106" s="495">
        <v>694.39999999999986</v>
      </c>
      <c r="F106" s="495">
        <v>676.19999999999993</v>
      </c>
      <c r="G106" s="495">
        <v>656.39999999999986</v>
      </c>
      <c r="H106" s="495">
        <v>732.39999999999986</v>
      </c>
      <c r="I106" s="495">
        <v>752.19999999999982</v>
      </c>
      <c r="J106" s="495">
        <v>770.39999999999986</v>
      </c>
      <c r="K106" s="494">
        <v>734</v>
      </c>
      <c r="L106" s="494">
        <v>696</v>
      </c>
      <c r="M106" s="494">
        <v>5.8555599999999997</v>
      </c>
    </row>
    <row r="107" spans="1:13">
      <c r="A107" s="254">
        <v>97</v>
      </c>
      <c r="B107" s="497" t="s">
        <v>330</v>
      </c>
      <c r="C107" s="494">
        <v>324.2</v>
      </c>
      <c r="D107" s="495">
        <v>329.98333333333335</v>
      </c>
      <c r="E107" s="495">
        <v>310.9666666666667</v>
      </c>
      <c r="F107" s="495">
        <v>297.73333333333335</v>
      </c>
      <c r="G107" s="495">
        <v>278.7166666666667</v>
      </c>
      <c r="H107" s="495">
        <v>343.2166666666667</v>
      </c>
      <c r="I107" s="495">
        <v>362.23333333333335</v>
      </c>
      <c r="J107" s="495">
        <v>375.4666666666667</v>
      </c>
      <c r="K107" s="494">
        <v>349</v>
      </c>
      <c r="L107" s="494">
        <v>316.75</v>
      </c>
      <c r="M107" s="494">
        <v>12.120430000000001</v>
      </c>
    </row>
    <row r="108" spans="1:13">
      <c r="A108" s="254">
        <v>98</v>
      </c>
      <c r="B108" s="497" t="s">
        <v>79</v>
      </c>
      <c r="C108" s="494">
        <v>448.85</v>
      </c>
      <c r="D108" s="495">
        <v>452.55</v>
      </c>
      <c r="E108" s="495">
        <v>441.6</v>
      </c>
      <c r="F108" s="495">
        <v>434.35</v>
      </c>
      <c r="G108" s="495">
        <v>423.40000000000003</v>
      </c>
      <c r="H108" s="495">
        <v>459.8</v>
      </c>
      <c r="I108" s="495">
        <v>470.74999999999994</v>
      </c>
      <c r="J108" s="495">
        <v>478</v>
      </c>
      <c r="K108" s="494">
        <v>463.5</v>
      </c>
      <c r="L108" s="494">
        <v>445.3</v>
      </c>
      <c r="M108" s="494">
        <v>3.8197199999999998</v>
      </c>
    </row>
    <row r="109" spans="1:13">
      <c r="A109" s="254">
        <v>99</v>
      </c>
      <c r="B109" s="497" t="s">
        <v>331</v>
      </c>
      <c r="C109" s="494">
        <v>3834.65</v>
      </c>
      <c r="D109" s="495">
        <v>3844.9</v>
      </c>
      <c r="E109" s="495">
        <v>3802.75</v>
      </c>
      <c r="F109" s="495">
        <v>3770.85</v>
      </c>
      <c r="G109" s="495">
        <v>3728.7</v>
      </c>
      <c r="H109" s="495">
        <v>3876.8</v>
      </c>
      <c r="I109" s="495">
        <v>3918.9500000000007</v>
      </c>
      <c r="J109" s="495">
        <v>3950.8500000000004</v>
      </c>
      <c r="K109" s="494">
        <v>3887.05</v>
      </c>
      <c r="L109" s="494">
        <v>3813</v>
      </c>
      <c r="M109" s="494">
        <v>6.3670000000000004E-2</v>
      </c>
    </row>
    <row r="110" spans="1:13">
      <c r="A110" s="254">
        <v>100</v>
      </c>
      <c r="B110" s="497" t="s">
        <v>332</v>
      </c>
      <c r="C110" s="494">
        <v>133.80000000000001</v>
      </c>
      <c r="D110" s="495">
        <v>136.11666666666667</v>
      </c>
      <c r="E110" s="495">
        <v>120.33333333333334</v>
      </c>
      <c r="F110" s="495">
        <v>106.86666666666667</v>
      </c>
      <c r="G110" s="495">
        <v>91.083333333333343</v>
      </c>
      <c r="H110" s="495">
        <v>149.58333333333334</v>
      </c>
      <c r="I110" s="495">
        <v>165.36666666666665</v>
      </c>
      <c r="J110" s="495">
        <v>178.83333333333334</v>
      </c>
      <c r="K110" s="494">
        <v>151.9</v>
      </c>
      <c r="L110" s="494">
        <v>122.65</v>
      </c>
      <c r="M110" s="494">
        <v>4.1089599999999997</v>
      </c>
    </row>
    <row r="111" spans="1:13">
      <c r="A111" s="254">
        <v>101</v>
      </c>
      <c r="B111" s="497" t="s">
        <v>333</v>
      </c>
      <c r="C111" s="494">
        <v>218.05</v>
      </c>
      <c r="D111" s="495">
        <v>219.5</v>
      </c>
      <c r="E111" s="495">
        <v>215.05</v>
      </c>
      <c r="F111" s="495">
        <v>212.05</v>
      </c>
      <c r="G111" s="495">
        <v>207.60000000000002</v>
      </c>
      <c r="H111" s="495">
        <v>222.5</v>
      </c>
      <c r="I111" s="495">
        <v>226.95</v>
      </c>
      <c r="J111" s="495">
        <v>229.95</v>
      </c>
      <c r="K111" s="494">
        <v>223.95</v>
      </c>
      <c r="L111" s="494">
        <v>216.5</v>
      </c>
      <c r="M111" s="494">
        <v>3.85182</v>
      </c>
    </row>
    <row r="112" spans="1:13">
      <c r="A112" s="254">
        <v>102</v>
      </c>
      <c r="B112" s="497" t="s">
        <v>334</v>
      </c>
      <c r="C112" s="494">
        <v>94.6</v>
      </c>
      <c r="D112" s="495">
        <v>94.75</v>
      </c>
      <c r="E112" s="495">
        <v>93</v>
      </c>
      <c r="F112" s="495">
        <v>91.4</v>
      </c>
      <c r="G112" s="495">
        <v>89.65</v>
      </c>
      <c r="H112" s="495">
        <v>96.35</v>
      </c>
      <c r="I112" s="495">
        <v>98.1</v>
      </c>
      <c r="J112" s="495">
        <v>99.699999999999989</v>
      </c>
      <c r="K112" s="494">
        <v>96.5</v>
      </c>
      <c r="L112" s="494">
        <v>93.15</v>
      </c>
      <c r="M112" s="494">
        <v>3.0737100000000002</v>
      </c>
    </row>
    <row r="113" spans="1:13">
      <c r="A113" s="254">
        <v>103</v>
      </c>
      <c r="B113" s="497" t="s">
        <v>335</v>
      </c>
      <c r="C113" s="494">
        <v>555.04999999999995</v>
      </c>
      <c r="D113" s="495">
        <v>558.86666666666667</v>
      </c>
      <c r="E113" s="495">
        <v>537.73333333333335</v>
      </c>
      <c r="F113" s="495">
        <v>520.41666666666663</v>
      </c>
      <c r="G113" s="495">
        <v>499.2833333333333</v>
      </c>
      <c r="H113" s="495">
        <v>576.18333333333339</v>
      </c>
      <c r="I113" s="495">
        <v>597.31666666666683</v>
      </c>
      <c r="J113" s="495">
        <v>614.63333333333344</v>
      </c>
      <c r="K113" s="494">
        <v>580</v>
      </c>
      <c r="L113" s="494">
        <v>541.54999999999995</v>
      </c>
      <c r="M113" s="494">
        <v>0.54835</v>
      </c>
    </row>
    <row r="114" spans="1:13">
      <c r="A114" s="254">
        <v>104</v>
      </c>
      <c r="B114" s="497" t="s">
        <v>81</v>
      </c>
      <c r="C114" s="494">
        <v>530.54999999999995</v>
      </c>
      <c r="D114" s="495">
        <v>526.56666666666672</v>
      </c>
      <c r="E114" s="495">
        <v>518.18333333333339</v>
      </c>
      <c r="F114" s="495">
        <v>505.81666666666672</v>
      </c>
      <c r="G114" s="495">
        <v>497.43333333333339</v>
      </c>
      <c r="H114" s="495">
        <v>538.93333333333339</v>
      </c>
      <c r="I114" s="495">
        <v>547.31666666666683</v>
      </c>
      <c r="J114" s="495">
        <v>559.68333333333339</v>
      </c>
      <c r="K114" s="494">
        <v>534.95000000000005</v>
      </c>
      <c r="L114" s="494">
        <v>514.20000000000005</v>
      </c>
      <c r="M114" s="494">
        <v>39.227690000000003</v>
      </c>
    </row>
    <row r="115" spans="1:13">
      <c r="A115" s="254">
        <v>105</v>
      </c>
      <c r="B115" s="497" t="s">
        <v>82</v>
      </c>
      <c r="C115" s="494">
        <v>946.3</v>
      </c>
      <c r="D115" s="495">
        <v>941.76666666666677</v>
      </c>
      <c r="E115" s="495">
        <v>928.53333333333353</v>
      </c>
      <c r="F115" s="495">
        <v>910.76666666666677</v>
      </c>
      <c r="G115" s="495">
        <v>897.53333333333353</v>
      </c>
      <c r="H115" s="495">
        <v>959.53333333333353</v>
      </c>
      <c r="I115" s="495">
        <v>972.76666666666688</v>
      </c>
      <c r="J115" s="495">
        <v>990.53333333333353</v>
      </c>
      <c r="K115" s="494">
        <v>955</v>
      </c>
      <c r="L115" s="494">
        <v>924</v>
      </c>
      <c r="M115" s="494">
        <v>178.05573999999999</v>
      </c>
    </row>
    <row r="116" spans="1:13">
      <c r="A116" s="254">
        <v>106</v>
      </c>
      <c r="B116" s="497" t="s">
        <v>231</v>
      </c>
      <c r="C116" s="494">
        <v>158</v>
      </c>
      <c r="D116" s="495">
        <v>157.94999999999999</v>
      </c>
      <c r="E116" s="495">
        <v>155.74999999999997</v>
      </c>
      <c r="F116" s="495">
        <v>153.49999999999997</v>
      </c>
      <c r="G116" s="495">
        <v>151.29999999999995</v>
      </c>
      <c r="H116" s="495">
        <v>160.19999999999999</v>
      </c>
      <c r="I116" s="495">
        <v>162.40000000000003</v>
      </c>
      <c r="J116" s="495">
        <v>164.65</v>
      </c>
      <c r="K116" s="494">
        <v>160.15</v>
      </c>
      <c r="L116" s="494">
        <v>155.69999999999999</v>
      </c>
      <c r="M116" s="494">
        <v>21.115189999999998</v>
      </c>
    </row>
    <row r="117" spans="1:13">
      <c r="A117" s="254">
        <v>107</v>
      </c>
      <c r="B117" s="497" t="s">
        <v>83</v>
      </c>
      <c r="C117" s="494">
        <v>124.6</v>
      </c>
      <c r="D117" s="495">
        <v>124.66666666666667</v>
      </c>
      <c r="E117" s="495">
        <v>123.33333333333334</v>
      </c>
      <c r="F117" s="495">
        <v>122.06666666666668</v>
      </c>
      <c r="G117" s="495">
        <v>120.73333333333335</v>
      </c>
      <c r="H117" s="495">
        <v>125.93333333333334</v>
      </c>
      <c r="I117" s="495">
        <v>127.26666666666668</v>
      </c>
      <c r="J117" s="495">
        <v>128.53333333333333</v>
      </c>
      <c r="K117" s="494">
        <v>126</v>
      </c>
      <c r="L117" s="494">
        <v>123.4</v>
      </c>
      <c r="M117" s="494">
        <v>71.315340000000006</v>
      </c>
    </row>
    <row r="118" spans="1:13">
      <c r="A118" s="254">
        <v>108</v>
      </c>
      <c r="B118" s="497" t="s">
        <v>336</v>
      </c>
      <c r="C118" s="494">
        <v>349.55</v>
      </c>
      <c r="D118" s="495">
        <v>350</v>
      </c>
      <c r="E118" s="495">
        <v>345.55</v>
      </c>
      <c r="F118" s="495">
        <v>341.55</v>
      </c>
      <c r="G118" s="495">
        <v>337.1</v>
      </c>
      <c r="H118" s="495">
        <v>354</v>
      </c>
      <c r="I118" s="495">
        <v>358.45000000000005</v>
      </c>
      <c r="J118" s="495">
        <v>362.45</v>
      </c>
      <c r="K118" s="494">
        <v>354.45</v>
      </c>
      <c r="L118" s="494">
        <v>346</v>
      </c>
      <c r="M118" s="494">
        <v>1.45888</v>
      </c>
    </row>
    <row r="119" spans="1:13">
      <c r="A119" s="254">
        <v>109</v>
      </c>
      <c r="B119" s="497" t="s">
        <v>822</v>
      </c>
      <c r="C119" s="494">
        <v>3111.65</v>
      </c>
      <c r="D119" s="495">
        <v>3110.8666666666663</v>
      </c>
      <c r="E119" s="495">
        <v>3051.7333333333327</v>
      </c>
      <c r="F119" s="495">
        <v>2991.8166666666662</v>
      </c>
      <c r="G119" s="495">
        <v>2932.6833333333325</v>
      </c>
      <c r="H119" s="495">
        <v>3170.7833333333328</v>
      </c>
      <c r="I119" s="495">
        <v>3229.916666666667</v>
      </c>
      <c r="J119" s="495">
        <v>3289.833333333333</v>
      </c>
      <c r="K119" s="494">
        <v>3170</v>
      </c>
      <c r="L119" s="494">
        <v>3050.95</v>
      </c>
      <c r="M119" s="494">
        <v>5.2401499999999999</v>
      </c>
    </row>
    <row r="120" spans="1:13">
      <c r="A120" s="254">
        <v>110</v>
      </c>
      <c r="B120" s="497" t="s">
        <v>84</v>
      </c>
      <c r="C120" s="494">
        <v>1536</v>
      </c>
      <c r="D120" s="495">
        <v>1545.6499999999999</v>
      </c>
      <c r="E120" s="495">
        <v>1523.2999999999997</v>
      </c>
      <c r="F120" s="495">
        <v>1510.6</v>
      </c>
      <c r="G120" s="495">
        <v>1488.2499999999998</v>
      </c>
      <c r="H120" s="495">
        <v>1558.3499999999997</v>
      </c>
      <c r="I120" s="495">
        <v>1580.6999999999996</v>
      </c>
      <c r="J120" s="495">
        <v>1593.3999999999996</v>
      </c>
      <c r="K120" s="494">
        <v>1568</v>
      </c>
      <c r="L120" s="494">
        <v>1532.95</v>
      </c>
      <c r="M120" s="494">
        <v>8.2730999999999995</v>
      </c>
    </row>
    <row r="121" spans="1:13">
      <c r="A121" s="254">
        <v>111</v>
      </c>
      <c r="B121" s="497" t="s">
        <v>85</v>
      </c>
      <c r="C121" s="494">
        <v>551.85</v>
      </c>
      <c r="D121" s="495">
        <v>551.88333333333333</v>
      </c>
      <c r="E121" s="495">
        <v>541.9666666666667</v>
      </c>
      <c r="F121" s="495">
        <v>532.08333333333337</v>
      </c>
      <c r="G121" s="495">
        <v>522.16666666666674</v>
      </c>
      <c r="H121" s="495">
        <v>561.76666666666665</v>
      </c>
      <c r="I121" s="495">
        <v>571.68333333333339</v>
      </c>
      <c r="J121" s="495">
        <v>581.56666666666661</v>
      </c>
      <c r="K121" s="494">
        <v>561.79999999999995</v>
      </c>
      <c r="L121" s="494">
        <v>542</v>
      </c>
      <c r="M121" s="494">
        <v>10.62008</v>
      </c>
    </row>
    <row r="122" spans="1:13">
      <c r="A122" s="254">
        <v>112</v>
      </c>
      <c r="B122" s="497" t="s">
        <v>232</v>
      </c>
      <c r="C122" s="494">
        <v>732.85</v>
      </c>
      <c r="D122" s="495">
        <v>733.96666666666658</v>
      </c>
      <c r="E122" s="495">
        <v>721.93333333333317</v>
      </c>
      <c r="F122" s="495">
        <v>711.01666666666654</v>
      </c>
      <c r="G122" s="495">
        <v>698.98333333333312</v>
      </c>
      <c r="H122" s="495">
        <v>744.88333333333321</v>
      </c>
      <c r="I122" s="495">
        <v>756.91666666666674</v>
      </c>
      <c r="J122" s="495">
        <v>767.83333333333326</v>
      </c>
      <c r="K122" s="494">
        <v>746</v>
      </c>
      <c r="L122" s="494">
        <v>723.05</v>
      </c>
      <c r="M122" s="494">
        <v>3.6324100000000001</v>
      </c>
    </row>
    <row r="123" spans="1:13">
      <c r="A123" s="254">
        <v>113</v>
      </c>
      <c r="B123" s="497" t="s">
        <v>337</v>
      </c>
      <c r="C123" s="494">
        <v>567.70000000000005</v>
      </c>
      <c r="D123" s="495">
        <v>561.6</v>
      </c>
      <c r="E123" s="495">
        <v>548.20000000000005</v>
      </c>
      <c r="F123" s="495">
        <v>528.70000000000005</v>
      </c>
      <c r="G123" s="495">
        <v>515.30000000000007</v>
      </c>
      <c r="H123" s="495">
        <v>581.1</v>
      </c>
      <c r="I123" s="495">
        <v>594.49999999999989</v>
      </c>
      <c r="J123" s="495">
        <v>614</v>
      </c>
      <c r="K123" s="494">
        <v>575</v>
      </c>
      <c r="L123" s="494">
        <v>542.1</v>
      </c>
      <c r="M123" s="494">
        <v>2.6506400000000001</v>
      </c>
    </row>
    <row r="124" spans="1:13">
      <c r="A124" s="254">
        <v>114</v>
      </c>
      <c r="B124" s="497" t="s">
        <v>233</v>
      </c>
      <c r="C124" s="494">
        <v>372.85</v>
      </c>
      <c r="D124" s="495">
        <v>374.63333333333338</v>
      </c>
      <c r="E124" s="495">
        <v>368.31666666666678</v>
      </c>
      <c r="F124" s="495">
        <v>363.78333333333342</v>
      </c>
      <c r="G124" s="495">
        <v>357.46666666666681</v>
      </c>
      <c r="H124" s="495">
        <v>379.16666666666674</v>
      </c>
      <c r="I124" s="495">
        <v>385.48333333333335</v>
      </c>
      <c r="J124" s="495">
        <v>390.01666666666671</v>
      </c>
      <c r="K124" s="494">
        <v>380.95</v>
      </c>
      <c r="L124" s="494">
        <v>370.1</v>
      </c>
      <c r="M124" s="494">
        <v>7.9350399999999999</v>
      </c>
    </row>
    <row r="125" spans="1:13">
      <c r="A125" s="254">
        <v>115</v>
      </c>
      <c r="B125" s="497" t="s">
        <v>86</v>
      </c>
      <c r="C125" s="494">
        <v>840</v>
      </c>
      <c r="D125" s="495">
        <v>842.56666666666661</v>
      </c>
      <c r="E125" s="495">
        <v>815.03333333333319</v>
      </c>
      <c r="F125" s="495">
        <v>790.06666666666661</v>
      </c>
      <c r="G125" s="495">
        <v>762.53333333333319</v>
      </c>
      <c r="H125" s="495">
        <v>867.53333333333319</v>
      </c>
      <c r="I125" s="495">
        <v>895.06666666666649</v>
      </c>
      <c r="J125" s="495">
        <v>920.03333333333319</v>
      </c>
      <c r="K125" s="494">
        <v>870.1</v>
      </c>
      <c r="L125" s="494">
        <v>817.6</v>
      </c>
      <c r="M125" s="494">
        <v>7.7348699999999999</v>
      </c>
    </row>
    <row r="126" spans="1:13">
      <c r="A126" s="254">
        <v>116</v>
      </c>
      <c r="B126" s="497" t="s">
        <v>338</v>
      </c>
      <c r="C126" s="494">
        <v>670.35</v>
      </c>
      <c r="D126" s="495">
        <v>672.2166666666667</v>
      </c>
      <c r="E126" s="495">
        <v>665.13333333333344</v>
      </c>
      <c r="F126" s="495">
        <v>659.91666666666674</v>
      </c>
      <c r="G126" s="495">
        <v>652.83333333333348</v>
      </c>
      <c r="H126" s="495">
        <v>677.43333333333339</v>
      </c>
      <c r="I126" s="495">
        <v>684.51666666666665</v>
      </c>
      <c r="J126" s="495">
        <v>689.73333333333335</v>
      </c>
      <c r="K126" s="494">
        <v>679.3</v>
      </c>
      <c r="L126" s="494">
        <v>667</v>
      </c>
      <c r="M126" s="494">
        <v>1.3975200000000001</v>
      </c>
    </row>
    <row r="127" spans="1:13">
      <c r="A127" s="254">
        <v>117</v>
      </c>
      <c r="B127" s="497" t="s">
        <v>339</v>
      </c>
      <c r="C127" s="494">
        <v>82.55</v>
      </c>
      <c r="D127" s="495">
        <v>83.350000000000009</v>
      </c>
      <c r="E127" s="495">
        <v>80.90000000000002</v>
      </c>
      <c r="F127" s="495">
        <v>79.250000000000014</v>
      </c>
      <c r="G127" s="495">
        <v>76.800000000000026</v>
      </c>
      <c r="H127" s="495">
        <v>85.000000000000014</v>
      </c>
      <c r="I127" s="495">
        <v>87.45</v>
      </c>
      <c r="J127" s="495">
        <v>89.100000000000009</v>
      </c>
      <c r="K127" s="494">
        <v>85.8</v>
      </c>
      <c r="L127" s="494">
        <v>81.7</v>
      </c>
      <c r="M127" s="494">
        <v>2.5225499999999998</v>
      </c>
    </row>
    <row r="128" spans="1:13">
      <c r="A128" s="254">
        <v>118</v>
      </c>
      <c r="B128" s="497" t="s">
        <v>340</v>
      </c>
      <c r="C128" s="494">
        <v>87</v>
      </c>
      <c r="D128" s="495">
        <v>87.899999999999991</v>
      </c>
      <c r="E128" s="495">
        <v>84.59999999999998</v>
      </c>
      <c r="F128" s="495">
        <v>82.199999999999989</v>
      </c>
      <c r="G128" s="495">
        <v>78.899999999999977</v>
      </c>
      <c r="H128" s="495">
        <v>90.299999999999983</v>
      </c>
      <c r="I128" s="495">
        <v>93.6</v>
      </c>
      <c r="J128" s="495">
        <v>95.999999999999986</v>
      </c>
      <c r="K128" s="494">
        <v>91.2</v>
      </c>
      <c r="L128" s="494">
        <v>85.5</v>
      </c>
      <c r="M128" s="494">
        <v>24.39443</v>
      </c>
    </row>
    <row r="129" spans="1:13">
      <c r="A129" s="254">
        <v>119</v>
      </c>
      <c r="B129" s="497" t="s">
        <v>341</v>
      </c>
      <c r="C129" s="494">
        <v>696.75</v>
      </c>
      <c r="D129" s="495">
        <v>677.48333333333335</v>
      </c>
      <c r="E129" s="495">
        <v>630.56666666666672</v>
      </c>
      <c r="F129" s="495">
        <v>564.38333333333333</v>
      </c>
      <c r="G129" s="495">
        <v>517.4666666666667</v>
      </c>
      <c r="H129" s="495">
        <v>743.66666666666674</v>
      </c>
      <c r="I129" s="495">
        <v>790.58333333333326</v>
      </c>
      <c r="J129" s="495">
        <v>856.76666666666677</v>
      </c>
      <c r="K129" s="494">
        <v>724.4</v>
      </c>
      <c r="L129" s="494">
        <v>611.29999999999995</v>
      </c>
      <c r="M129" s="494">
        <v>37.61007</v>
      </c>
    </row>
    <row r="130" spans="1:13">
      <c r="A130" s="254">
        <v>120</v>
      </c>
      <c r="B130" s="497" t="s">
        <v>92</v>
      </c>
      <c r="C130" s="494">
        <v>236.8</v>
      </c>
      <c r="D130" s="495">
        <v>238.88333333333335</v>
      </c>
      <c r="E130" s="495">
        <v>232.9666666666667</v>
      </c>
      <c r="F130" s="495">
        <v>229.13333333333335</v>
      </c>
      <c r="G130" s="495">
        <v>223.2166666666667</v>
      </c>
      <c r="H130" s="495">
        <v>242.7166666666667</v>
      </c>
      <c r="I130" s="495">
        <v>248.63333333333338</v>
      </c>
      <c r="J130" s="495">
        <v>252.4666666666667</v>
      </c>
      <c r="K130" s="494">
        <v>244.8</v>
      </c>
      <c r="L130" s="494">
        <v>235.05</v>
      </c>
      <c r="M130" s="494">
        <v>128.12162000000001</v>
      </c>
    </row>
    <row r="131" spans="1:13">
      <c r="A131" s="254">
        <v>121</v>
      </c>
      <c r="B131" s="497" t="s">
        <v>87</v>
      </c>
      <c r="C131" s="494">
        <v>569.20000000000005</v>
      </c>
      <c r="D131" s="495">
        <v>568.61666666666667</v>
      </c>
      <c r="E131" s="495">
        <v>563.23333333333335</v>
      </c>
      <c r="F131" s="495">
        <v>557.26666666666665</v>
      </c>
      <c r="G131" s="495">
        <v>551.88333333333333</v>
      </c>
      <c r="H131" s="495">
        <v>574.58333333333337</v>
      </c>
      <c r="I131" s="495">
        <v>579.96666666666681</v>
      </c>
      <c r="J131" s="495">
        <v>585.93333333333339</v>
      </c>
      <c r="K131" s="494">
        <v>574</v>
      </c>
      <c r="L131" s="494">
        <v>562.65</v>
      </c>
      <c r="M131" s="494">
        <v>18.760539999999999</v>
      </c>
    </row>
    <row r="132" spans="1:13">
      <c r="A132" s="254">
        <v>122</v>
      </c>
      <c r="B132" s="497" t="s">
        <v>234</v>
      </c>
      <c r="C132" s="494">
        <v>1503.5</v>
      </c>
      <c r="D132" s="495">
        <v>1507.1666666666667</v>
      </c>
      <c r="E132" s="495">
        <v>1484.3333333333335</v>
      </c>
      <c r="F132" s="495">
        <v>1465.1666666666667</v>
      </c>
      <c r="G132" s="495">
        <v>1442.3333333333335</v>
      </c>
      <c r="H132" s="495">
        <v>1526.3333333333335</v>
      </c>
      <c r="I132" s="495">
        <v>1549.166666666667</v>
      </c>
      <c r="J132" s="495">
        <v>1568.3333333333335</v>
      </c>
      <c r="K132" s="494">
        <v>1530</v>
      </c>
      <c r="L132" s="494">
        <v>1488</v>
      </c>
      <c r="M132" s="494">
        <v>0.79579</v>
      </c>
    </row>
    <row r="133" spans="1:13">
      <c r="A133" s="254">
        <v>123</v>
      </c>
      <c r="B133" s="497" t="s">
        <v>342</v>
      </c>
      <c r="C133" s="494">
        <v>1558.85</v>
      </c>
      <c r="D133" s="495">
        <v>1554.6666666666667</v>
      </c>
      <c r="E133" s="495">
        <v>1537.4333333333334</v>
      </c>
      <c r="F133" s="495">
        <v>1516.0166666666667</v>
      </c>
      <c r="G133" s="495">
        <v>1498.7833333333333</v>
      </c>
      <c r="H133" s="495">
        <v>1576.0833333333335</v>
      </c>
      <c r="I133" s="495">
        <v>1593.3166666666666</v>
      </c>
      <c r="J133" s="495">
        <v>1614.7333333333336</v>
      </c>
      <c r="K133" s="494">
        <v>1571.9</v>
      </c>
      <c r="L133" s="494">
        <v>1533.25</v>
      </c>
      <c r="M133" s="494">
        <v>4.6997200000000001</v>
      </c>
    </row>
    <row r="134" spans="1:13">
      <c r="A134" s="254">
        <v>124</v>
      </c>
      <c r="B134" s="497" t="s">
        <v>343</v>
      </c>
      <c r="C134" s="494">
        <v>143.05000000000001</v>
      </c>
      <c r="D134" s="495">
        <v>144.23333333333332</v>
      </c>
      <c r="E134" s="495">
        <v>141.01666666666665</v>
      </c>
      <c r="F134" s="495">
        <v>138.98333333333332</v>
      </c>
      <c r="G134" s="495">
        <v>135.76666666666665</v>
      </c>
      <c r="H134" s="495">
        <v>146.26666666666665</v>
      </c>
      <c r="I134" s="495">
        <v>149.48333333333329</v>
      </c>
      <c r="J134" s="495">
        <v>151.51666666666665</v>
      </c>
      <c r="K134" s="494">
        <v>147.44999999999999</v>
      </c>
      <c r="L134" s="494">
        <v>142.19999999999999</v>
      </c>
      <c r="M134" s="494">
        <v>19.840129999999998</v>
      </c>
    </row>
    <row r="135" spans="1:13">
      <c r="A135" s="254">
        <v>125</v>
      </c>
      <c r="B135" s="497" t="s">
        <v>833</v>
      </c>
      <c r="C135" s="494">
        <v>194.2</v>
      </c>
      <c r="D135" s="495">
        <v>195.13333333333333</v>
      </c>
      <c r="E135" s="495">
        <v>193.26666666666665</v>
      </c>
      <c r="F135" s="495">
        <v>192.33333333333331</v>
      </c>
      <c r="G135" s="495">
        <v>190.46666666666664</v>
      </c>
      <c r="H135" s="495">
        <v>196.06666666666666</v>
      </c>
      <c r="I135" s="495">
        <v>197.93333333333334</v>
      </c>
      <c r="J135" s="495">
        <v>198.86666666666667</v>
      </c>
      <c r="K135" s="494">
        <v>197</v>
      </c>
      <c r="L135" s="494">
        <v>194.2</v>
      </c>
      <c r="M135" s="494">
        <v>20.107379999999999</v>
      </c>
    </row>
    <row r="136" spans="1:13">
      <c r="A136" s="254">
        <v>126</v>
      </c>
      <c r="B136" s="497" t="s">
        <v>740</v>
      </c>
      <c r="C136" s="494">
        <v>710.75</v>
      </c>
      <c r="D136" s="495">
        <v>709.65</v>
      </c>
      <c r="E136" s="495">
        <v>698.19999999999993</v>
      </c>
      <c r="F136" s="495">
        <v>685.65</v>
      </c>
      <c r="G136" s="495">
        <v>674.19999999999993</v>
      </c>
      <c r="H136" s="495">
        <v>722.19999999999993</v>
      </c>
      <c r="I136" s="495">
        <v>733.65</v>
      </c>
      <c r="J136" s="495">
        <v>746.19999999999993</v>
      </c>
      <c r="K136" s="494">
        <v>721.1</v>
      </c>
      <c r="L136" s="494">
        <v>697.1</v>
      </c>
      <c r="M136" s="494">
        <v>0.38847999999999999</v>
      </c>
    </row>
    <row r="137" spans="1:13">
      <c r="A137" s="254">
        <v>127</v>
      </c>
      <c r="B137" s="497" t="s">
        <v>345</v>
      </c>
      <c r="C137" s="494">
        <v>578.1</v>
      </c>
      <c r="D137" s="495">
        <v>572.0333333333333</v>
      </c>
      <c r="E137" s="495">
        <v>557.21666666666658</v>
      </c>
      <c r="F137" s="495">
        <v>536.33333333333326</v>
      </c>
      <c r="G137" s="495">
        <v>521.51666666666654</v>
      </c>
      <c r="H137" s="495">
        <v>592.91666666666663</v>
      </c>
      <c r="I137" s="495">
        <v>607.73333333333323</v>
      </c>
      <c r="J137" s="495">
        <v>628.61666666666667</v>
      </c>
      <c r="K137" s="494">
        <v>586.85</v>
      </c>
      <c r="L137" s="494">
        <v>551.15</v>
      </c>
      <c r="M137" s="494">
        <v>2.31732</v>
      </c>
    </row>
    <row r="138" spans="1:13">
      <c r="A138" s="254">
        <v>128</v>
      </c>
      <c r="B138" s="497" t="s">
        <v>89</v>
      </c>
      <c r="C138" s="494">
        <v>8.9</v>
      </c>
      <c r="D138" s="495">
        <v>8.9500000000000011</v>
      </c>
      <c r="E138" s="495">
        <v>8.7500000000000018</v>
      </c>
      <c r="F138" s="495">
        <v>8.6000000000000014</v>
      </c>
      <c r="G138" s="495">
        <v>8.4000000000000021</v>
      </c>
      <c r="H138" s="495">
        <v>9.1000000000000014</v>
      </c>
      <c r="I138" s="495">
        <v>9.3000000000000007</v>
      </c>
      <c r="J138" s="495">
        <v>9.4500000000000011</v>
      </c>
      <c r="K138" s="494">
        <v>9.15</v>
      </c>
      <c r="L138" s="494">
        <v>8.8000000000000007</v>
      </c>
      <c r="M138" s="494">
        <v>41.430219999999998</v>
      </c>
    </row>
    <row r="139" spans="1:13">
      <c r="A139" s="254">
        <v>129</v>
      </c>
      <c r="B139" s="497" t="s">
        <v>346</v>
      </c>
      <c r="C139" s="494">
        <v>132.35</v>
      </c>
      <c r="D139" s="495">
        <v>129.33333333333331</v>
      </c>
      <c r="E139" s="495">
        <v>120.71666666666664</v>
      </c>
      <c r="F139" s="495">
        <v>109.08333333333333</v>
      </c>
      <c r="G139" s="495">
        <v>100.46666666666665</v>
      </c>
      <c r="H139" s="495">
        <v>140.96666666666664</v>
      </c>
      <c r="I139" s="495">
        <v>149.58333333333331</v>
      </c>
      <c r="J139" s="495">
        <v>161.21666666666661</v>
      </c>
      <c r="K139" s="494">
        <v>137.94999999999999</v>
      </c>
      <c r="L139" s="494">
        <v>117.7</v>
      </c>
      <c r="M139" s="494">
        <v>49.81044</v>
      </c>
    </row>
    <row r="140" spans="1:13">
      <c r="A140" s="254">
        <v>130</v>
      </c>
      <c r="B140" s="497" t="s">
        <v>90</v>
      </c>
      <c r="C140" s="494">
        <v>3807.1</v>
      </c>
      <c r="D140" s="495">
        <v>3804.3166666666671</v>
      </c>
      <c r="E140" s="495">
        <v>3758.7833333333342</v>
      </c>
      <c r="F140" s="495">
        <v>3710.4666666666672</v>
      </c>
      <c r="G140" s="495">
        <v>3664.9333333333343</v>
      </c>
      <c r="H140" s="495">
        <v>3852.6333333333341</v>
      </c>
      <c r="I140" s="495">
        <v>3898.166666666667</v>
      </c>
      <c r="J140" s="495">
        <v>3946.483333333334</v>
      </c>
      <c r="K140" s="494">
        <v>3849.85</v>
      </c>
      <c r="L140" s="494">
        <v>3756</v>
      </c>
      <c r="M140" s="494">
        <v>7.7798600000000002</v>
      </c>
    </row>
    <row r="141" spans="1:13">
      <c r="A141" s="254">
        <v>131</v>
      </c>
      <c r="B141" s="497" t="s">
        <v>347</v>
      </c>
      <c r="C141" s="494">
        <v>3830.45</v>
      </c>
      <c r="D141" s="495">
        <v>3741.8166666666671</v>
      </c>
      <c r="E141" s="495">
        <v>3623.6333333333341</v>
      </c>
      <c r="F141" s="495">
        <v>3416.8166666666671</v>
      </c>
      <c r="G141" s="495">
        <v>3298.6333333333341</v>
      </c>
      <c r="H141" s="495">
        <v>3948.6333333333341</v>
      </c>
      <c r="I141" s="495">
        <v>4066.8166666666675</v>
      </c>
      <c r="J141" s="495">
        <v>4273.6333333333341</v>
      </c>
      <c r="K141" s="494">
        <v>3860</v>
      </c>
      <c r="L141" s="494">
        <v>3535</v>
      </c>
      <c r="M141" s="494">
        <v>6.13612</v>
      </c>
    </row>
    <row r="142" spans="1:13">
      <c r="A142" s="254">
        <v>132</v>
      </c>
      <c r="B142" s="497" t="s">
        <v>348</v>
      </c>
      <c r="C142" s="494">
        <v>2998.1</v>
      </c>
      <c r="D142" s="495">
        <v>2953.6666666666665</v>
      </c>
      <c r="E142" s="495">
        <v>2863.333333333333</v>
      </c>
      <c r="F142" s="495">
        <v>2728.5666666666666</v>
      </c>
      <c r="G142" s="495">
        <v>2638.2333333333331</v>
      </c>
      <c r="H142" s="495">
        <v>3088.4333333333329</v>
      </c>
      <c r="I142" s="495">
        <v>3178.766666666666</v>
      </c>
      <c r="J142" s="495">
        <v>3313.5333333333328</v>
      </c>
      <c r="K142" s="494">
        <v>3044</v>
      </c>
      <c r="L142" s="494">
        <v>2818.9</v>
      </c>
      <c r="M142" s="494">
        <v>12.65666</v>
      </c>
    </row>
    <row r="143" spans="1:13">
      <c r="A143" s="254">
        <v>133</v>
      </c>
      <c r="B143" s="497" t="s">
        <v>93</v>
      </c>
      <c r="C143" s="494">
        <v>4968.1000000000004</v>
      </c>
      <c r="D143" s="495">
        <v>4926.7166666666672</v>
      </c>
      <c r="E143" s="495">
        <v>4848.4333333333343</v>
      </c>
      <c r="F143" s="495">
        <v>4728.7666666666673</v>
      </c>
      <c r="G143" s="495">
        <v>4650.4833333333345</v>
      </c>
      <c r="H143" s="495">
        <v>5046.3833333333341</v>
      </c>
      <c r="I143" s="495">
        <v>5124.666666666667</v>
      </c>
      <c r="J143" s="495">
        <v>5244.3333333333339</v>
      </c>
      <c r="K143" s="494">
        <v>5005</v>
      </c>
      <c r="L143" s="494">
        <v>4807.05</v>
      </c>
      <c r="M143" s="494">
        <v>18.43928</v>
      </c>
    </row>
    <row r="144" spans="1:13">
      <c r="A144" s="254">
        <v>134</v>
      </c>
      <c r="B144" s="497" t="s">
        <v>349</v>
      </c>
      <c r="C144" s="494">
        <v>314.85000000000002</v>
      </c>
      <c r="D144" s="495">
        <v>316.93333333333334</v>
      </c>
      <c r="E144" s="495">
        <v>308.91666666666669</v>
      </c>
      <c r="F144" s="495">
        <v>302.98333333333335</v>
      </c>
      <c r="G144" s="495">
        <v>294.9666666666667</v>
      </c>
      <c r="H144" s="495">
        <v>322.86666666666667</v>
      </c>
      <c r="I144" s="495">
        <v>330.88333333333333</v>
      </c>
      <c r="J144" s="495">
        <v>336.81666666666666</v>
      </c>
      <c r="K144" s="494">
        <v>324.95</v>
      </c>
      <c r="L144" s="494">
        <v>311</v>
      </c>
      <c r="M144" s="494">
        <v>3.2182300000000001</v>
      </c>
    </row>
    <row r="145" spans="1:13">
      <c r="A145" s="254">
        <v>135</v>
      </c>
      <c r="B145" s="497" t="s">
        <v>350</v>
      </c>
      <c r="C145" s="494">
        <v>83.45</v>
      </c>
      <c r="D145" s="495">
        <v>83.75</v>
      </c>
      <c r="E145" s="495">
        <v>81.7</v>
      </c>
      <c r="F145" s="495">
        <v>79.95</v>
      </c>
      <c r="G145" s="495">
        <v>77.900000000000006</v>
      </c>
      <c r="H145" s="495">
        <v>85.5</v>
      </c>
      <c r="I145" s="495">
        <v>87.550000000000011</v>
      </c>
      <c r="J145" s="495">
        <v>89.3</v>
      </c>
      <c r="K145" s="494">
        <v>85.8</v>
      </c>
      <c r="L145" s="494">
        <v>82</v>
      </c>
      <c r="M145" s="494">
        <v>7.7237299999999998</v>
      </c>
    </row>
    <row r="146" spans="1:13">
      <c r="A146" s="254">
        <v>136</v>
      </c>
      <c r="B146" s="497" t="s">
        <v>834</v>
      </c>
      <c r="C146" s="494">
        <v>208.85</v>
      </c>
      <c r="D146" s="495">
        <v>206.96666666666667</v>
      </c>
      <c r="E146" s="495">
        <v>203.88333333333333</v>
      </c>
      <c r="F146" s="495">
        <v>198.91666666666666</v>
      </c>
      <c r="G146" s="495">
        <v>195.83333333333331</v>
      </c>
      <c r="H146" s="495">
        <v>211.93333333333334</v>
      </c>
      <c r="I146" s="495">
        <v>215.01666666666665</v>
      </c>
      <c r="J146" s="495">
        <v>219.98333333333335</v>
      </c>
      <c r="K146" s="494">
        <v>210.05</v>
      </c>
      <c r="L146" s="494">
        <v>202</v>
      </c>
      <c r="M146" s="494">
        <v>1.75743</v>
      </c>
    </row>
    <row r="147" spans="1:13">
      <c r="A147" s="254">
        <v>137</v>
      </c>
      <c r="B147" s="497" t="s">
        <v>742</v>
      </c>
      <c r="C147" s="494">
        <v>1821.2</v>
      </c>
      <c r="D147" s="495">
        <v>1818.0666666666666</v>
      </c>
      <c r="E147" s="495">
        <v>1794.1333333333332</v>
      </c>
      <c r="F147" s="495">
        <v>1767.0666666666666</v>
      </c>
      <c r="G147" s="495">
        <v>1743.1333333333332</v>
      </c>
      <c r="H147" s="495">
        <v>1845.1333333333332</v>
      </c>
      <c r="I147" s="495">
        <v>1869.0666666666666</v>
      </c>
      <c r="J147" s="495">
        <v>1896.1333333333332</v>
      </c>
      <c r="K147" s="494">
        <v>1842</v>
      </c>
      <c r="L147" s="494">
        <v>1791</v>
      </c>
      <c r="M147" s="494">
        <v>3.8289999999999998E-2</v>
      </c>
    </row>
    <row r="148" spans="1:13">
      <c r="A148" s="254">
        <v>138</v>
      </c>
      <c r="B148" s="497" t="s">
        <v>235</v>
      </c>
      <c r="C148" s="494">
        <v>60.65</v>
      </c>
      <c r="D148" s="495">
        <v>61.016666666666673</v>
      </c>
      <c r="E148" s="495">
        <v>60.133333333333347</v>
      </c>
      <c r="F148" s="495">
        <v>59.616666666666674</v>
      </c>
      <c r="G148" s="495">
        <v>58.733333333333348</v>
      </c>
      <c r="H148" s="495">
        <v>61.533333333333346</v>
      </c>
      <c r="I148" s="495">
        <v>62.416666666666671</v>
      </c>
      <c r="J148" s="495">
        <v>62.933333333333344</v>
      </c>
      <c r="K148" s="494">
        <v>61.9</v>
      </c>
      <c r="L148" s="494">
        <v>60.5</v>
      </c>
      <c r="M148" s="494">
        <v>13.16142</v>
      </c>
    </row>
    <row r="149" spans="1:13">
      <c r="A149" s="254">
        <v>139</v>
      </c>
      <c r="B149" s="497" t="s">
        <v>94</v>
      </c>
      <c r="C149" s="494">
        <v>2370.35</v>
      </c>
      <c r="D149" s="495">
        <v>2358.15</v>
      </c>
      <c r="E149" s="495">
        <v>2330.3000000000002</v>
      </c>
      <c r="F149" s="495">
        <v>2290.25</v>
      </c>
      <c r="G149" s="495">
        <v>2262.4</v>
      </c>
      <c r="H149" s="495">
        <v>2398.2000000000003</v>
      </c>
      <c r="I149" s="495">
        <v>2426.0499999999997</v>
      </c>
      <c r="J149" s="495">
        <v>2466.1000000000004</v>
      </c>
      <c r="K149" s="494">
        <v>2386</v>
      </c>
      <c r="L149" s="494">
        <v>2318.1</v>
      </c>
      <c r="M149" s="494">
        <v>8.8231800000000007</v>
      </c>
    </row>
    <row r="150" spans="1:13">
      <c r="A150" s="254">
        <v>140</v>
      </c>
      <c r="B150" s="497" t="s">
        <v>351</v>
      </c>
      <c r="C150" s="494">
        <v>224.5</v>
      </c>
      <c r="D150" s="495">
        <v>214.38333333333333</v>
      </c>
      <c r="E150" s="495">
        <v>198.36666666666665</v>
      </c>
      <c r="F150" s="495">
        <v>172.23333333333332</v>
      </c>
      <c r="G150" s="495">
        <v>156.21666666666664</v>
      </c>
      <c r="H150" s="495">
        <v>240.51666666666665</v>
      </c>
      <c r="I150" s="495">
        <v>256.5333333333333</v>
      </c>
      <c r="J150" s="495">
        <v>282.66666666666663</v>
      </c>
      <c r="K150" s="494">
        <v>230.4</v>
      </c>
      <c r="L150" s="494">
        <v>188.25</v>
      </c>
      <c r="M150" s="494">
        <v>11.91982</v>
      </c>
    </row>
    <row r="151" spans="1:13">
      <c r="A151" s="254">
        <v>141</v>
      </c>
      <c r="B151" s="497" t="s">
        <v>236</v>
      </c>
      <c r="C151" s="494">
        <v>529.70000000000005</v>
      </c>
      <c r="D151" s="495">
        <v>531.73333333333335</v>
      </c>
      <c r="E151" s="495">
        <v>520.4666666666667</v>
      </c>
      <c r="F151" s="495">
        <v>511.23333333333335</v>
      </c>
      <c r="G151" s="495">
        <v>499.9666666666667</v>
      </c>
      <c r="H151" s="495">
        <v>540.9666666666667</v>
      </c>
      <c r="I151" s="495">
        <v>552.23333333333335</v>
      </c>
      <c r="J151" s="495">
        <v>561.4666666666667</v>
      </c>
      <c r="K151" s="494">
        <v>543</v>
      </c>
      <c r="L151" s="494">
        <v>522.5</v>
      </c>
      <c r="M151" s="494">
        <v>1.9600900000000001</v>
      </c>
    </row>
    <row r="152" spans="1:13">
      <c r="A152" s="254">
        <v>142</v>
      </c>
      <c r="B152" s="497" t="s">
        <v>237</v>
      </c>
      <c r="C152" s="494">
        <v>1286.05</v>
      </c>
      <c r="D152" s="495">
        <v>1278.8500000000001</v>
      </c>
      <c r="E152" s="495">
        <v>1257.7000000000003</v>
      </c>
      <c r="F152" s="495">
        <v>1229.3500000000001</v>
      </c>
      <c r="G152" s="495">
        <v>1208.2000000000003</v>
      </c>
      <c r="H152" s="495">
        <v>1307.2000000000003</v>
      </c>
      <c r="I152" s="495">
        <v>1328.3500000000004</v>
      </c>
      <c r="J152" s="495">
        <v>1356.7000000000003</v>
      </c>
      <c r="K152" s="494">
        <v>1300</v>
      </c>
      <c r="L152" s="494">
        <v>1250.5</v>
      </c>
      <c r="M152" s="494">
        <v>1.6643399999999999</v>
      </c>
    </row>
    <row r="153" spans="1:13">
      <c r="A153" s="254">
        <v>143</v>
      </c>
      <c r="B153" s="497" t="s">
        <v>238</v>
      </c>
      <c r="C153" s="494">
        <v>70.8</v>
      </c>
      <c r="D153" s="495">
        <v>70.933333333333337</v>
      </c>
      <c r="E153" s="495">
        <v>69.866666666666674</v>
      </c>
      <c r="F153" s="495">
        <v>68.933333333333337</v>
      </c>
      <c r="G153" s="495">
        <v>67.866666666666674</v>
      </c>
      <c r="H153" s="495">
        <v>71.866666666666674</v>
      </c>
      <c r="I153" s="495">
        <v>72.933333333333337</v>
      </c>
      <c r="J153" s="495">
        <v>73.866666666666674</v>
      </c>
      <c r="K153" s="494">
        <v>72</v>
      </c>
      <c r="L153" s="494">
        <v>70</v>
      </c>
      <c r="M153" s="494">
        <v>13.289149999999999</v>
      </c>
    </row>
    <row r="154" spans="1:13">
      <c r="A154" s="254">
        <v>144</v>
      </c>
      <c r="B154" s="497" t="s">
        <v>95</v>
      </c>
      <c r="C154" s="494">
        <v>75.7</v>
      </c>
      <c r="D154" s="495">
        <v>76.683333333333323</v>
      </c>
      <c r="E154" s="495">
        <v>74.366666666666646</v>
      </c>
      <c r="F154" s="495">
        <v>73.033333333333317</v>
      </c>
      <c r="G154" s="495">
        <v>70.71666666666664</v>
      </c>
      <c r="H154" s="495">
        <v>78.016666666666652</v>
      </c>
      <c r="I154" s="495">
        <v>80.333333333333343</v>
      </c>
      <c r="J154" s="495">
        <v>81.666666666666657</v>
      </c>
      <c r="K154" s="494">
        <v>79</v>
      </c>
      <c r="L154" s="494">
        <v>75.349999999999994</v>
      </c>
      <c r="M154" s="494">
        <v>11.85061</v>
      </c>
    </row>
    <row r="155" spans="1:13">
      <c r="A155" s="254">
        <v>145</v>
      </c>
      <c r="B155" s="497" t="s">
        <v>352</v>
      </c>
      <c r="C155" s="494">
        <v>580.6</v>
      </c>
      <c r="D155" s="495">
        <v>583.9</v>
      </c>
      <c r="E155" s="495">
        <v>573.29999999999995</v>
      </c>
      <c r="F155" s="495">
        <v>566</v>
      </c>
      <c r="G155" s="495">
        <v>555.4</v>
      </c>
      <c r="H155" s="495">
        <v>591.19999999999993</v>
      </c>
      <c r="I155" s="495">
        <v>601.80000000000007</v>
      </c>
      <c r="J155" s="495">
        <v>609.09999999999991</v>
      </c>
      <c r="K155" s="494">
        <v>594.5</v>
      </c>
      <c r="L155" s="494">
        <v>576.6</v>
      </c>
      <c r="M155" s="494">
        <v>0.75644</v>
      </c>
    </row>
    <row r="156" spans="1:13">
      <c r="A156" s="254">
        <v>146</v>
      </c>
      <c r="B156" s="497" t="s">
        <v>96</v>
      </c>
      <c r="C156" s="494">
        <v>1220.45</v>
      </c>
      <c r="D156" s="495">
        <v>1212.6166666666668</v>
      </c>
      <c r="E156" s="495">
        <v>1197.8333333333335</v>
      </c>
      <c r="F156" s="495">
        <v>1175.2166666666667</v>
      </c>
      <c r="G156" s="495">
        <v>1160.4333333333334</v>
      </c>
      <c r="H156" s="495">
        <v>1235.2333333333336</v>
      </c>
      <c r="I156" s="495">
        <v>1250.0166666666669</v>
      </c>
      <c r="J156" s="495">
        <v>1272.6333333333337</v>
      </c>
      <c r="K156" s="494">
        <v>1227.4000000000001</v>
      </c>
      <c r="L156" s="494">
        <v>1190</v>
      </c>
      <c r="M156" s="494">
        <v>7.96272</v>
      </c>
    </row>
    <row r="157" spans="1:13">
      <c r="A157" s="254">
        <v>147</v>
      </c>
      <c r="B157" s="497" t="s">
        <v>97</v>
      </c>
      <c r="C157" s="494">
        <v>173.05</v>
      </c>
      <c r="D157" s="495">
        <v>173.35</v>
      </c>
      <c r="E157" s="495">
        <v>170.89999999999998</v>
      </c>
      <c r="F157" s="495">
        <v>168.74999999999997</v>
      </c>
      <c r="G157" s="495">
        <v>166.29999999999995</v>
      </c>
      <c r="H157" s="495">
        <v>175.5</v>
      </c>
      <c r="I157" s="495">
        <v>177.95</v>
      </c>
      <c r="J157" s="495">
        <v>180.10000000000002</v>
      </c>
      <c r="K157" s="494">
        <v>175.8</v>
      </c>
      <c r="L157" s="494">
        <v>171.2</v>
      </c>
      <c r="M157" s="494">
        <v>19.066050000000001</v>
      </c>
    </row>
    <row r="158" spans="1:13">
      <c r="A158" s="254">
        <v>148</v>
      </c>
      <c r="B158" s="497" t="s">
        <v>354</v>
      </c>
      <c r="C158" s="494">
        <v>317.05</v>
      </c>
      <c r="D158" s="495">
        <v>319.59999999999997</v>
      </c>
      <c r="E158" s="495">
        <v>310.44999999999993</v>
      </c>
      <c r="F158" s="495">
        <v>303.84999999999997</v>
      </c>
      <c r="G158" s="495">
        <v>294.69999999999993</v>
      </c>
      <c r="H158" s="495">
        <v>326.19999999999993</v>
      </c>
      <c r="I158" s="495">
        <v>335.34999999999991</v>
      </c>
      <c r="J158" s="495">
        <v>341.94999999999993</v>
      </c>
      <c r="K158" s="494">
        <v>328.75</v>
      </c>
      <c r="L158" s="494">
        <v>313</v>
      </c>
      <c r="M158" s="494">
        <v>14.924659999999999</v>
      </c>
    </row>
    <row r="159" spans="1:13">
      <c r="A159" s="254">
        <v>149</v>
      </c>
      <c r="B159" s="497" t="s">
        <v>98</v>
      </c>
      <c r="C159" s="494">
        <v>71.95</v>
      </c>
      <c r="D159" s="495">
        <v>72.333333333333329</v>
      </c>
      <c r="E159" s="495">
        <v>70.666666666666657</v>
      </c>
      <c r="F159" s="495">
        <v>69.383333333333326</v>
      </c>
      <c r="G159" s="495">
        <v>67.716666666666654</v>
      </c>
      <c r="H159" s="495">
        <v>73.61666666666666</v>
      </c>
      <c r="I159" s="495">
        <v>75.283333333333317</v>
      </c>
      <c r="J159" s="495">
        <v>76.566666666666663</v>
      </c>
      <c r="K159" s="494">
        <v>74</v>
      </c>
      <c r="L159" s="494">
        <v>71.05</v>
      </c>
      <c r="M159" s="494">
        <v>311.67448999999999</v>
      </c>
    </row>
    <row r="160" spans="1:13">
      <c r="A160" s="254">
        <v>150</v>
      </c>
      <c r="B160" s="497" t="s">
        <v>355</v>
      </c>
      <c r="C160" s="494">
        <v>2531.6</v>
      </c>
      <c r="D160" s="495">
        <v>2465.7333333333336</v>
      </c>
      <c r="E160" s="495">
        <v>2371.4666666666672</v>
      </c>
      <c r="F160" s="495">
        <v>2211.3333333333335</v>
      </c>
      <c r="G160" s="495">
        <v>2117.0666666666671</v>
      </c>
      <c r="H160" s="495">
        <v>2625.8666666666672</v>
      </c>
      <c r="I160" s="495">
        <v>2720.1333333333337</v>
      </c>
      <c r="J160" s="495">
        <v>2880.2666666666673</v>
      </c>
      <c r="K160" s="494">
        <v>2560</v>
      </c>
      <c r="L160" s="494">
        <v>2305.6</v>
      </c>
      <c r="M160" s="494">
        <v>1.0931200000000001</v>
      </c>
    </row>
    <row r="161" spans="1:13">
      <c r="A161" s="254">
        <v>151</v>
      </c>
      <c r="B161" s="497" t="s">
        <v>356</v>
      </c>
      <c r="C161" s="494">
        <v>360.75</v>
      </c>
      <c r="D161" s="495">
        <v>359.58333333333331</v>
      </c>
      <c r="E161" s="495">
        <v>351.16666666666663</v>
      </c>
      <c r="F161" s="495">
        <v>341.58333333333331</v>
      </c>
      <c r="G161" s="495">
        <v>333.16666666666663</v>
      </c>
      <c r="H161" s="495">
        <v>369.16666666666663</v>
      </c>
      <c r="I161" s="495">
        <v>377.58333333333326</v>
      </c>
      <c r="J161" s="495">
        <v>387.16666666666663</v>
      </c>
      <c r="K161" s="494">
        <v>368</v>
      </c>
      <c r="L161" s="494">
        <v>350</v>
      </c>
      <c r="M161" s="494">
        <v>1.23647</v>
      </c>
    </row>
    <row r="162" spans="1:13">
      <c r="A162" s="254">
        <v>152</v>
      </c>
      <c r="B162" s="497" t="s">
        <v>357</v>
      </c>
      <c r="C162" s="494">
        <v>144.65</v>
      </c>
      <c r="D162" s="495">
        <v>143.63333333333333</v>
      </c>
      <c r="E162" s="495">
        <v>139.86666666666665</v>
      </c>
      <c r="F162" s="495">
        <v>135.08333333333331</v>
      </c>
      <c r="G162" s="495">
        <v>131.31666666666663</v>
      </c>
      <c r="H162" s="495">
        <v>148.41666666666666</v>
      </c>
      <c r="I162" s="495">
        <v>152.18333333333331</v>
      </c>
      <c r="J162" s="495">
        <v>156.96666666666667</v>
      </c>
      <c r="K162" s="494">
        <v>147.4</v>
      </c>
      <c r="L162" s="494">
        <v>138.85</v>
      </c>
      <c r="M162" s="494">
        <v>21.707730000000002</v>
      </c>
    </row>
    <row r="163" spans="1:13">
      <c r="A163" s="254">
        <v>153</v>
      </c>
      <c r="B163" s="497" t="s">
        <v>358</v>
      </c>
      <c r="C163" s="494">
        <v>113.05</v>
      </c>
      <c r="D163" s="495">
        <v>112.73333333333333</v>
      </c>
      <c r="E163" s="495">
        <v>110.91666666666667</v>
      </c>
      <c r="F163" s="495">
        <v>108.78333333333333</v>
      </c>
      <c r="G163" s="495">
        <v>106.96666666666667</v>
      </c>
      <c r="H163" s="495">
        <v>114.86666666666667</v>
      </c>
      <c r="I163" s="495">
        <v>116.68333333333334</v>
      </c>
      <c r="J163" s="495">
        <v>118.81666666666668</v>
      </c>
      <c r="K163" s="494">
        <v>114.55</v>
      </c>
      <c r="L163" s="494">
        <v>110.6</v>
      </c>
      <c r="M163" s="494">
        <v>53.509979999999999</v>
      </c>
    </row>
    <row r="164" spans="1:13">
      <c r="A164" s="254">
        <v>154</v>
      </c>
      <c r="B164" s="497" t="s">
        <v>359</v>
      </c>
      <c r="C164" s="494">
        <v>200.4</v>
      </c>
      <c r="D164" s="495">
        <v>202.31666666666669</v>
      </c>
      <c r="E164" s="495">
        <v>197.03333333333339</v>
      </c>
      <c r="F164" s="495">
        <v>193.66666666666669</v>
      </c>
      <c r="G164" s="495">
        <v>188.38333333333338</v>
      </c>
      <c r="H164" s="495">
        <v>205.68333333333339</v>
      </c>
      <c r="I164" s="495">
        <v>210.9666666666667</v>
      </c>
      <c r="J164" s="495">
        <v>214.3333333333334</v>
      </c>
      <c r="K164" s="494">
        <v>207.6</v>
      </c>
      <c r="L164" s="494">
        <v>198.95</v>
      </c>
      <c r="M164" s="494">
        <v>42.885460000000002</v>
      </c>
    </row>
    <row r="165" spans="1:13">
      <c r="A165" s="254">
        <v>155</v>
      </c>
      <c r="B165" s="497" t="s">
        <v>239</v>
      </c>
      <c r="C165" s="494">
        <v>6.7</v>
      </c>
      <c r="D165" s="495">
        <v>6.6166666666666671</v>
      </c>
      <c r="E165" s="495">
        <v>5.9333333333333345</v>
      </c>
      <c r="F165" s="495">
        <v>5.166666666666667</v>
      </c>
      <c r="G165" s="495">
        <v>4.4833333333333343</v>
      </c>
      <c r="H165" s="495">
        <v>7.3833333333333346</v>
      </c>
      <c r="I165" s="495">
        <v>8.0666666666666682</v>
      </c>
      <c r="J165" s="495">
        <v>8.8333333333333357</v>
      </c>
      <c r="K165" s="494">
        <v>7.3</v>
      </c>
      <c r="L165" s="494">
        <v>5.85</v>
      </c>
      <c r="M165" s="494">
        <v>118.40770999999999</v>
      </c>
    </row>
    <row r="166" spans="1:13">
      <c r="A166" s="254">
        <v>156</v>
      </c>
      <c r="B166" s="497" t="s">
        <v>240</v>
      </c>
      <c r="C166" s="494">
        <v>47.75</v>
      </c>
      <c r="D166" s="495">
        <v>48.366666666666667</v>
      </c>
      <c r="E166" s="495">
        <v>46.433333333333337</v>
      </c>
      <c r="F166" s="495">
        <v>45.116666666666667</v>
      </c>
      <c r="G166" s="495">
        <v>43.183333333333337</v>
      </c>
      <c r="H166" s="495">
        <v>49.683333333333337</v>
      </c>
      <c r="I166" s="495">
        <v>51.61666666666666</v>
      </c>
      <c r="J166" s="495">
        <v>52.933333333333337</v>
      </c>
      <c r="K166" s="494">
        <v>50.3</v>
      </c>
      <c r="L166" s="494">
        <v>47.05</v>
      </c>
      <c r="M166" s="494">
        <v>52.928919999999998</v>
      </c>
    </row>
    <row r="167" spans="1:13">
      <c r="A167" s="254">
        <v>157</v>
      </c>
      <c r="B167" s="497" t="s">
        <v>99</v>
      </c>
      <c r="C167" s="494">
        <v>136.4</v>
      </c>
      <c r="D167" s="495">
        <v>135.95000000000002</v>
      </c>
      <c r="E167" s="495">
        <v>134.00000000000003</v>
      </c>
      <c r="F167" s="495">
        <v>131.60000000000002</v>
      </c>
      <c r="G167" s="495">
        <v>129.65000000000003</v>
      </c>
      <c r="H167" s="495">
        <v>138.35000000000002</v>
      </c>
      <c r="I167" s="495">
        <v>140.30000000000001</v>
      </c>
      <c r="J167" s="495">
        <v>142.70000000000002</v>
      </c>
      <c r="K167" s="494">
        <v>137.9</v>
      </c>
      <c r="L167" s="494">
        <v>133.55000000000001</v>
      </c>
      <c r="M167" s="494">
        <v>118.24603999999999</v>
      </c>
    </row>
    <row r="168" spans="1:13">
      <c r="A168" s="254">
        <v>158</v>
      </c>
      <c r="B168" s="497" t="s">
        <v>360</v>
      </c>
      <c r="C168" s="494">
        <v>246.3</v>
      </c>
      <c r="D168" s="495">
        <v>250.13333333333333</v>
      </c>
      <c r="E168" s="495">
        <v>240.26666666666665</v>
      </c>
      <c r="F168" s="495">
        <v>234.23333333333332</v>
      </c>
      <c r="G168" s="495">
        <v>224.36666666666665</v>
      </c>
      <c r="H168" s="495">
        <v>256.16666666666663</v>
      </c>
      <c r="I168" s="495">
        <v>266.0333333333333</v>
      </c>
      <c r="J168" s="495">
        <v>272.06666666666666</v>
      </c>
      <c r="K168" s="494">
        <v>260</v>
      </c>
      <c r="L168" s="494">
        <v>244.1</v>
      </c>
      <c r="M168" s="494">
        <v>0.60214000000000001</v>
      </c>
    </row>
    <row r="169" spans="1:13">
      <c r="A169" s="254">
        <v>159</v>
      </c>
      <c r="B169" s="497" t="s">
        <v>361</v>
      </c>
      <c r="C169" s="494">
        <v>224.05</v>
      </c>
      <c r="D169" s="495">
        <v>225.18333333333331</v>
      </c>
      <c r="E169" s="495">
        <v>219.36666666666662</v>
      </c>
      <c r="F169" s="495">
        <v>214.68333333333331</v>
      </c>
      <c r="G169" s="495">
        <v>208.86666666666662</v>
      </c>
      <c r="H169" s="495">
        <v>229.86666666666662</v>
      </c>
      <c r="I169" s="495">
        <v>235.68333333333328</v>
      </c>
      <c r="J169" s="495">
        <v>240.36666666666662</v>
      </c>
      <c r="K169" s="494">
        <v>231</v>
      </c>
      <c r="L169" s="494">
        <v>220.5</v>
      </c>
      <c r="M169" s="494">
        <v>1.27826</v>
      </c>
    </row>
    <row r="170" spans="1:13">
      <c r="A170" s="254">
        <v>160</v>
      </c>
      <c r="B170" s="497" t="s">
        <v>744</v>
      </c>
      <c r="C170" s="494">
        <v>3977.05</v>
      </c>
      <c r="D170" s="495">
        <v>3997.8833333333332</v>
      </c>
      <c r="E170" s="495">
        <v>3914.6666666666665</v>
      </c>
      <c r="F170" s="495">
        <v>3852.2833333333333</v>
      </c>
      <c r="G170" s="495">
        <v>3769.0666666666666</v>
      </c>
      <c r="H170" s="495">
        <v>4060.2666666666664</v>
      </c>
      <c r="I170" s="495">
        <v>4143.4833333333336</v>
      </c>
      <c r="J170" s="495">
        <v>4205.8666666666668</v>
      </c>
      <c r="K170" s="494">
        <v>4081.1</v>
      </c>
      <c r="L170" s="494">
        <v>3935.5</v>
      </c>
      <c r="M170" s="494">
        <v>0.54730000000000001</v>
      </c>
    </row>
    <row r="171" spans="1:13">
      <c r="A171" s="254">
        <v>161</v>
      </c>
      <c r="B171" s="497" t="s">
        <v>102</v>
      </c>
      <c r="C171" s="494">
        <v>23.15</v>
      </c>
      <c r="D171" s="495">
        <v>23.233333333333331</v>
      </c>
      <c r="E171" s="495">
        <v>22.816666666666663</v>
      </c>
      <c r="F171" s="495">
        <v>22.483333333333331</v>
      </c>
      <c r="G171" s="495">
        <v>22.066666666666663</v>
      </c>
      <c r="H171" s="495">
        <v>23.566666666666663</v>
      </c>
      <c r="I171" s="495">
        <v>23.983333333333327</v>
      </c>
      <c r="J171" s="495">
        <v>24.316666666666663</v>
      </c>
      <c r="K171" s="494">
        <v>23.65</v>
      </c>
      <c r="L171" s="494">
        <v>22.9</v>
      </c>
      <c r="M171" s="494">
        <v>111.69944</v>
      </c>
    </row>
    <row r="172" spans="1:13">
      <c r="A172" s="254">
        <v>162</v>
      </c>
      <c r="B172" s="497" t="s">
        <v>362</v>
      </c>
      <c r="C172" s="494">
        <v>2569.5</v>
      </c>
      <c r="D172" s="495">
        <v>2557.2166666666667</v>
      </c>
      <c r="E172" s="495">
        <v>2521.3833333333332</v>
      </c>
      <c r="F172" s="495">
        <v>2473.2666666666664</v>
      </c>
      <c r="G172" s="495">
        <v>2437.4333333333329</v>
      </c>
      <c r="H172" s="495">
        <v>2605.3333333333335</v>
      </c>
      <c r="I172" s="495">
        <v>2641.1666666666665</v>
      </c>
      <c r="J172" s="495">
        <v>2689.2833333333338</v>
      </c>
      <c r="K172" s="494">
        <v>2593.0500000000002</v>
      </c>
      <c r="L172" s="494">
        <v>2509.1</v>
      </c>
      <c r="M172" s="494">
        <v>0.24235999999999999</v>
      </c>
    </row>
    <row r="173" spans="1:13">
      <c r="A173" s="254">
        <v>163</v>
      </c>
      <c r="B173" s="497" t="s">
        <v>745</v>
      </c>
      <c r="C173" s="494">
        <v>176</v>
      </c>
      <c r="D173" s="495">
        <v>176.26666666666665</v>
      </c>
      <c r="E173" s="495">
        <v>172.7833333333333</v>
      </c>
      <c r="F173" s="495">
        <v>169.56666666666666</v>
      </c>
      <c r="G173" s="495">
        <v>166.08333333333331</v>
      </c>
      <c r="H173" s="495">
        <v>179.48333333333329</v>
      </c>
      <c r="I173" s="495">
        <v>182.96666666666664</v>
      </c>
      <c r="J173" s="495">
        <v>186.18333333333328</v>
      </c>
      <c r="K173" s="494">
        <v>179.75</v>
      </c>
      <c r="L173" s="494">
        <v>173.05</v>
      </c>
      <c r="M173" s="494">
        <v>0.93525000000000003</v>
      </c>
    </row>
    <row r="174" spans="1:13">
      <c r="A174" s="254">
        <v>164</v>
      </c>
      <c r="B174" s="497" t="s">
        <v>363</v>
      </c>
      <c r="C174" s="494">
        <v>2627.5</v>
      </c>
      <c r="D174" s="495">
        <v>2598.7833333333333</v>
      </c>
      <c r="E174" s="495">
        <v>2537.3666666666668</v>
      </c>
      <c r="F174" s="495">
        <v>2447.2333333333336</v>
      </c>
      <c r="G174" s="495">
        <v>2385.8166666666671</v>
      </c>
      <c r="H174" s="495">
        <v>2688.9166666666665</v>
      </c>
      <c r="I174" s="495">
        <v>2750.3333333333335</v>
      </c>
      <c r="J174" s="495">
        <v>2840.4666666666662</v>
      </c>
      <c r="K174" s="494">
        <v>2660.2</v>
      </c>
      <c r="L174" s="494">
        <v>2508.65</v>
      </c>
      <c r="M174" s="494">
        <v>0.12558</v>
      </c>
    </row>
    <row r="175" spans="1:13">
      <c r="A175" s="254">
        <v>165</v>
      </c>
      <c r="B175" s="497" t="s">
        <v>241</v>
      </c>
      <c r="C175" s="494">
        <v>203.1</v>
      </c>
      <c r="D175" s="495">
        <v>202.16666666666666</v>
      </c>
      <c r="E175" s="495">
        <v>198.33333333333331</v>
      </c>
      <c r="F175" s="495">
        <v>193.56666666666666</v>
      </c>
      <c r="G175" s="495">
        <v>189.73333333333332</v>
      </c>
      <c r="H175" s="495">
        <v>206.93333333333331</v>
      </c>
      <c r="I175" s="495">
        <v>210.76666666666662</v>
      </c>
      <c r="J175" s="495">
        <v>215.5333333333333</v>
      </c>
      <c r="K175" s="494">
        <v>206</v>
      </c>
      <c r="L175" s="494">
        <v>197.4</v>
      </c>
      <c r="M175" s="494">
        <v>4.2304300000000001</v>
      </c>
    </row>
    <row r="176" spans="1:13">
      <c r="A176" s="254">
        <v>166</v>
      </c>
      <c r="B176" s="497" t="s">
        <v>364</v>
      </c>
      <c r="C176" s="494">
        <v>5463.5</v>
      </c>
      <c r="D176" s="495">
        <v>5456.8499999999995</v>
      </c>
      <c r="E176" s="495">
        <v>5406.6499999999987</v>
      </c>
      <c r="F176" s="495">
        <v>5349.7999999999993</v>
      </c>
      <c r="G176" s="495">
        <v>5299.5999999999985</v>
      </c>
      <c r="H176" s="495">
        <v>5513.6999999999989</v>
      </c>
      <c r="I176" s="495">
        <v>5563.9</v>
      </c>
      <c r="J176" s="495">
        <v>5620.7499999999991</v>
      </c>
      <c r="K176" s="494">
        <v>5507.05</v>
      </c>
      <c r="L176" s="494">
        <v>5400</v>
      </c>
      <c r="M176" s="494">
        <v>3.2539999999999999E-2</v>
      </c>
    </row>
    <row r="177" spans="1:13">
      <c r="A177" s="254">
        <v>167</v>
      </c>
      <c r="B177" s="497" t="s">
        <v>365</v>
      </c>
      <c r="C177" s="494">
        <v>1424.2</v>
      </c>
      <c r="D177" s="495">
        <v>1437.3999999999999</v>
      </c>
      <c r="E177" s="495">
        <v>1404.7999999999997</v>
      </c>
      <c r="F177" s="495">
        <v>1385.3999999999999</v>
      </c>
      <c r="G177" s="495">
        <v>1352.7999999999997</v>
      </c>
      <c r="H177" s="495">
        <v>1456.7999999999997</v>
      </c>
      <c r="I177" s="495">
        <v>1489.3999999999996</v>
      </c>
      <c r="J177" s="495">
        <v>1508.7999999999997</v>
      </c>
      <c r="K177" s="494">
        <v>1470</v>
      </c>
      <c r="L177" s="494">
        <v>1418</v>
      </c>
      <c r="M177" s="494">
        <v>1.11951</v>
      </c>
    </row>
    <row r="178" spans="1:13">
      <c r="A178" s="254">
        <v>168</v>
      </c>
      <c r="B178" s="497" t="s">
        <v>100</v>
      </c>
      <c r="C178" s="494">
        <v>578.9</v>
      </c>
      <c r="D178" s="495">
        <v>568.31666666666672</v>
      </c>
      <c r="E178" s="495">
        <v>549.03333333333342</v>
      </c>
      <c r="F178" s="495">
        <v>519.16666666666674</v>
      </c>
      <c r="G178" s="495">
        <v>499.88333333333344</v>
      </c>
      <c r="H178" s="495">
        <v>598.18333333333339</v>
      </c>
      <c r="I178" s="495">
        <v>617.4666666666667</v>
      </c>
      <c r="J178" s="495">
        <v>647.33333333333337</v>
      </c>
      <c r="K178" s="494">
        <v>587.6</v>
      </c>
      <c r="L178" s="494">
        <v>538.45000000000005</v>
      </c>
      <c r="M178" s="494">
        <v>136.15161000000001</v>
      </c>
    </row>
    <row r="179" spans="1:13">
      <c r="A179" s="254">
        <v>169</v>
      </c>
      <c r="B179" s="497" t="s">
        <v>366</v>
      </c>
      <c r="C179" s="494">
        <v>843.6</v>
      </c>
      <c r="D179" s="495">
        <v>850.69999999999993</v>
      </c>
      <c r="E179" s="495">
        <v>834.39999999999986</v>
      </c>
      <c r="F179" s="495">
        <v>825.19999999999993</v>
      </c>
      <c r="G179" s="495">
        <v>808.89999999999986</v>
      </c>
      <c r="H179" s="495">
        <v>859.89999999999986</v>
      </c>
      <c r="I179" s="495">
        <v>876.19999999999982</v>
      </c>
      <c r="J179" s="495">
        <v>885.39999999999986</v>
      </c>
      <c r="K179" s="494">
        <v>867</v>
      </c>
      <c r="L179" s="494">
        <v>841.5</v>
      </c>
      <c r="M179" s="494">
        <v>0.41852</v>
      </c>
    </row>
    <row r="180" spans="1:13">
      <c r="A180" s="254">
        <v>170</v>
      </c>
      <c r="B180" s="497" t="s">
        <v>242</v>
      </c>
      <c r="C180" s="494">
        <v>482.85</v>
      </c>
      <c r="D180" s="495">
        <v>485.95</v>
      </c>
      <c r="E180" s="495">
        <v>476.9</v>
      </c>
      <c r="F180" s="495">
        <v>470.95</v>
      </c>
      <c r="G180" s="495">
        <v>461.9</v>
      </c>
      <c r="H180" s="495">
        <v>491.9</v>
      </c>
      <c r="I180" s="495">
        <v>500.95000000000005</v>
      </c>
      <c r="J180" s="495">
        <v>506.9</v>
      </c>
      <c r="K180" s="494">
        <v>495</v>
      </c>
      <c r="L180" s="494">
        <v>480</v>
      </c>
      <c r="M180" s="494">
        <v>1.0134399999999999</v>
      </c>
    </row>
    <row r="181" spans="1:13">
      <c r="A181" s="254">
        <v>171</v>
      </c>
      <c r="B181" s="497" t="s">
        <v>103</v>
      </c>
      <c r="C181" s="494">
        <v>724.75</v>
      </c>
      <c r="D181" s="495">
        <v>721.2166666666667</v>
      </c>
      <c r="E181" s="495">
        <v>714.43333333333339</v>
      </c>
      <c r="F181" s="495">
        <v>704.11666666666667</v>
      </c>
      <c r="G181" s="495">
        <v>697.33333333333337</v>
      </c>
      <c r="H181" s="495">
        <v>731.53333333333342</v>
      </c>
      <c r="I181" s="495">
        <v>738.31666666666672</v>
      </c>
      <c r="J181" s="495">
        <v>748.63333333333344</v>
      </c>
      <c r="K181" s="494">
        <v>728</v>
      </c>
      <c r="L181" s="494">
        <v>710.9</v>
      </c>
      <c r="M181" s="494">
        <v>6.2748200000000001</v>
      </c>
    </row>
    <row r="182" spans="1:13">
      <c r="A182" s="254">
        <v>172</v>
      </c>
      <c r="B182" s="497" t="s">
        <v>243</v>
      </c>
      <c r="C182" s="494">
        <v>524.1</v>
      </c>
      <c r="D182" s="495">
        <v>521.36666666666667</v>
      </c>
      <c r="E182" s="495">
        <v>512.73333333333335</v>
      </c>
      <c r="F182" s="495">
        <v>501.36666666666667</v>
      </c>
      <c r="G182" s="495">
        <v>492.73333333333335</v>
      </c>
      <c r="H182" s="495">
        <v>532.73333333333335</v>
      </c>
      <c r="I182" s="495">
        <v>541.36666666666679</v>
      </c>
      <c r="J182" s="495">
        <v>552.73333333333335</v>
      </c>
      <c r="K182" s="494">
        <v>530</v>
      </c>
      <c r="L182" s="494">
        <v>510</v>
      </c>
      <c r="M182" s="494">
        <v>1.3821099999999999</v>
      </c>
    </row>
    <row r="183" spans="1:13">
      <c r="A183" s="254">
        <v>173</v>
      </c>
      <c r="B183" s="497" t="s">
        <v>244</v>
      </c>
      <c r="C183" s="494">
        <v>1302.95</v>
      </c>
      <c r="D183" s="495">
        <v>1300.8166666666666</v>
      </c>
      <c r="E183" s="495">
        <v>1282.1333333333332</v>
      </c>
      <c r="F183" s="495">
        <v>1261.3166666666666</v>
      </c>
      <c r="G183" s="495">
        <v>1242.6333333333332</v>
      </c>
      <c r="H183" s="495">
        <v>1321.6333333333332</v>
      </c>
      <c r="I183" s="495">
        <v>1340.3166666666666</v>
      </c>
      <c r="J183" s="495">
        <v>1361.1333333333332</v>
      </c>
      <c r="K183" s="494">
        <v>1319.5</v>
      </c>
      <c r="L183" s="494">
        <v>1280</v>
      </c>
      <c r="M183" s="494">
        <v>6.87636</v>
      </c>
    </row>
    <row r="184" spans="1:13">
      <c r="A184" s="254">
        <v>174</v>
      </c>
      <c r="B184" s="497" t="s">
        <v>367</v>
      </c>
      <c r="C184" s="494">
        <v>341.35</v>
      </c>
      <c r="D184" s="495">
        <v>335.13333333333338</v>
      </c>
      <c r="E184" s="495">
        <v>323.26666666666677</v>
      </c>
      <c r="F184" s="495">
        <v>305.18333333333339</v>
      </c>
      <c r="G184" s="495">
        <v>293.31666666666678</v>
      </c>
      <c r="H184" s="495">
        <v>353.21666666666675</v>
      </c>
      <c r="I184" s="495">
        <v>365.08333333333343</v>
      </c>
      <c r="J184" s="495">
        <v>383.16666666666674</v>
      </c>
      <c r="K184" s="494">
        <v>347</v>
      </c>
      <c r="L184" s="494">
        <v>317.05</v>
      </c>
      <c r="M184" s="494">
        <v>80.108029999999999</v>
      </c>
    </row>
    <row r="185" spans="1:13">
      <c r="A185" s="254">
        <v>175</v>
      </c>
      <c r="B185" s="497" t="s">
        <v>245</v>
      </c>
      <c r="C185" s="494">
        <v>628.6</v>
      </c>
      <c r="D185" s="495">
        <v>616.85</v>
      </c>
      <c r="E185" s="495">
        <v>601.90000000000009</v>
      </c>
      <c r="F185" s="495">
        <v>575.20000000000005</v>
      </c>
      <c r="G185" s="495">
        <v>560.25000000000011</v>
      </c>
      <c r="H185" s="495">
        <v>643.55000000000007</v>
      </c>
      <c r="I185" s="495">
        <v>658.50000000000011</v>
      </c>
      <c r="J185" s="495">
        <v>685.2</v>
      </c>
      <c r="K185" s="494">
        <v>631.79999999999995</v>
      </c>
      <c r="L185" s="494">
        <v>590.15</v>
      </c>
      <c r="M185" s="494">
        <v>28.177250000000001</v>
      </c>
    </row>
    <row r="186" spans="1:13">
      <c r="A186" s="254">
        <v>176</v>
      </c>
      <c r="B186" s="497" t="s">
        <v>104</v>
      </c>
      <c r="C186" s="494">
        <v>1324.7</v>
      </c>
      <c r="D186" s="495">
        <v>1322.9833333333333</v>
      </c>
      <c r="E186" s="495">
        <v>1306.9666666666667</v>
      </c>
      <c r="F186" s="495">
        <v>1289.2333333333333</v>
      </c>
      <c r="G186" s="495">
        <v>1273.2166666666667</v>
      </c>
      <c r="H186" s="495">
        <v>1340.7166666666667</v>
      </c>
      <c r="I186" s="495">
        <v>1356.7333333333336</v>
      </c>
      <c r="J186" s="495">
        <v>1374.4666666666667</v>
      </c>
      <c r="K186" s="494">
        <v>1339</v>
      </c>
      <c r="L186" s="494">
        <v>1305.25</v>
      </c>
      <c r="M186" s="494">
        <v>12.36979</v>
      </c>
    </row>
    <row r="187" spans="1:13">
      <c r="A187" s="254">
        <v>177</v>
      </c>
      <c r="B187" s="497" t="s">
        <v>368</v>
      </c>
      <c r="C187" s="494">
        <v>293.14999999999998</v>
      </c>
      <c r="D187" s="495">
        <v>293.31666666666666</v>
      </c>
      <c r="E187" s="495">
        <v>288.73333333333335</v>
      </c>
      <c r="F187" s="495">
        <v>284.31666666666666</v>
      </c>
      <c r="G187" s="495">
        <v>279.73333333333335</v>
      </c>
      <c r="H187" s="495">
        <v>297.73333333333335</v>
      </c>
      <c r="I187" s="495">
        <v>302.31666666666672</v>
      </c>
      <c r="J187" s="495">
        <v>306.73333333333335</v>
      </c>
      <c r="K187" s="494">
        <v>297.89999999999998</v>
      </c>
      <c r="L187" s="494">
        <v>288.89999999999998</v>
      </c>
      <c r="M187" s="494">
        <v>0.69550999999999996</v>
      </c>
    </row>
    <row r="188" spans="1:13">
      <c r="A188" s="254">
        <v>178</v>
      </c>
      <c r="B188" s="497" t="s">
        <v>369</v>
      </c>
      <c r="C188" s="494">
        <v>126.15</v>
      </c>
      <c r="D188" s="495">
        <v>124.35000000000001</v>
      </c>
      <c r="E188" s="495">
        <v>121.95000000000002</v>
      </c>
      <c r="F188" s="495">
        <v>117.75000000000001</v>
      </c>
      <c r="G188" s="495">
        <v>115.35000000000002</v>
      </c>
      <c r="H188" s="495">
        <v>128.55000000000001</v>
      </c>
      <c r="I188" s="495">
        <v>130.95000000000002</v>
      </c>
      <c r="J188" s="495">
        <v>135.15</v>
      </c>
      <c r="K188" s="494">
        <v>126.75</v>
      </c>
      <c r="L188" s="494">
        <v>120.15</v>
      </c>
      <c r="M188" s="494">
        <v>10.28623</v>
      </c>
    </row>
    <row r="189" spans="1:13">
      <c r="A189" s="254">
        <v>179</v>
      </c>
      <c r="B189" s="497" t="s">
        <v>370</v>
      </c>
      <c r="C189" s="494">
        <v>894.1</v>
      </c>
      <c r="D189" s="495">
        <v>896.04999999999984</v>
      </c>
      <c r="E189" s="495">
        <v>870.09999999999968</v>
      </c>
      <c r="F189" s="495">
        <v>846.0999999999998</v>
      </c>
      <c r="G189" s="495">
        <v>820.14999999999964</v>
      </c>
      <c r="H189" s="495">
        <v>920.04999999999973</v>
      </c>
      <c r="I189" s="495">
        <v>945.99999999999977</v>
      </c>
      <c r="J189" s="495">
        <v>969.99999999999977</v>
      </c>
      <c r="K189" s="494">
        <v>922</v>
      </c>
      <c r="L189" s="494">
        <v>872.05</v>
      </c>
      <c r="M189" s="494">
        <v>0.40266000000000002</v>
      </c>
    </row>
    <row r="190" spans="1:13">
      <c r="A190" s="254">
        <v>180</v>
      </c>
      <c r="B190" s="497" t="s">
        <v>371</v>
      </c>
      <c r="C190" s="494">
        <v>416.35</v>
      </c>
      <c r="D190" s="495">
        <v>410.90000000000003</v>
      </c>
      <c r="E190" s="495">
        <v>389.80000000000007</v>
      </c>
      <c r="F190" s="495">
        <v>363.25000000000006</v>
      </c>
      <c r="G190" s="495">
        <v>342.15000000000009</v>
      </c>
      <c r="H190" s="495">
        <v>437.45000000000005</v>
      </c>
      <c r="I190" s="495">
        <v>458.55000000000007</v>
      </c>
      <c r="J190" s="495">
        <v>485.1</v>
      </c>
      <c r="K190" s="494">
        <v>432</v>
      </c>
      <c r="L190" s="494">
        <v>384.35</v>
      </c>
      <c r="M190" s="494">
        <v>11.92154</v>
      </c>
    </row>
    <row r="191" spans="1:13">
      <c r="A191" s="254">
        <v>181</v>
      </c>
      <c r="B191" s="497" t="s">
        <v>743</v>
      </c>
      <c r="C191" s="494">
        <v>127.25</v>
      </c>
      <c r="D191" s="495">
        <v>127.83333333333333</v>
      </c>
      <c r="E191" s="495">
        <v>124.41666666666666</v>
      </c>
      <c r="F191" s="495">
        <v>121.58333333333333</v>
      </c>
      <c r="G191" s="495">
        <v>118.16666666666666</v>
      </c>
      <c r="H191" s="495">
        <v>130.66666666666666</v>
      </c>
      <c r="I191" s="495">
        <v>134.08333333333331</v>
      </c>
      <c r="J191" s="495">
        <v>136.91666666666666</v>
      </c>
      <c r="K191" s="494">
        <v>131.25</v>
      </c>
      <c r="L191" s="494">
        <v>125</v>
      </c>
      <c r="M191" s="494">
        <v>2.3476599999999999</v>
      </c>
    </row>
    <row r="192" spans="1:13">
      <c r="A192" s="254">
        <v>182</v>
      </c>
      <c r="B192" s="497" t="s">
        <v>773</v>
      </c>
      <c r="C192" s="494">
        <v>704.95</v>
      </c>
      <c r="D192" s="495">
        <v>707.4666666666667</v>
      </c>
      <c r="E192" s="495">
        <v>682.48333333333335</v>
      </c>
      <c r="F192" s="495">
        <v>660.01666666666665</v>
      </c>
      <c r="G192" s="495">
        <v>635.0333333333333</v>
      </c>
      <c r="H192" s="495">
        <v>729.93333333333339</v>
      </c>
      <c r="I192" s="495">
        <v>754.91666666666674</v>
      </c>
      <c r="J192" s="495">
        <v>777.38333333333344</v>
      </c>
      <c r="K192" s="494">
        <v>732.45</v>
      </c>
      <c r="L192" s="494">
        <v>685</v>
      </c>
      <c r="M192" s="494">
        <v>0.97740000000000005</v>
      </c>
    </row>
    <row r="193" spans="1:13">
      <c r="A193" s="254">
        <v>183</v>
      </c>
      <c r="B193" s="497" t="s">
        <v>372</v>
      </c>
      <c r="C193" s="494">
        <v>532.85</v>
      </c>
      <c r="D193" s="495">
        <v>529.01666666666677</v>
      </c>
      <c r="E193" s="495">
        <v>520.83333333333348</v>
      </c>
      <c r="F193" s="495">
        <v>508.81666666666672</v>
      </c>
      <c r="G193" s="495">
        <v>500.63333333333344</v>
      </c>
      <c r="H193" s="495">
        <v>541.03333333333353</v>
      </c>
      <c r="I193" s="495">
        <v>549.2166666666667</v>
      </c>
      <c r="J193" s="495">
        <v>561.23333333333358</v>
      </c>
      <c r="K193" s="494">
        <v>537.20000000000005</v>
      </c>
      <c r="L193" s="494">
        <v>517</v>
      </c>
      <c r="M193" s="494">
        <v>8.7582699999999996</v>
      </c>
    </row>
    <row r="194" spans="1:13">
      <c r="A194" s="254">
        <v>184</v>
      </c>
      <c r="B194" s="497" t="s">
        <v>373</v>
      </c>
      <c r="C194" s="494">
        <v>53.25</v>
      </c>
      <c r="D194" s="495">
        <v>53.133333333333333</v>
      </c>
      <c r="E194" s="495">
        <v>52.016666666666666</v>
      </c>
      <c r="F194" s="495">
        <v>50.783333333333331</v>
      </c>
      <c r="G194" s="495">
        <v>49.666666666666664</v>
      </c>
      <c r="H194" s="495">
        <v>54.366666666666667</v>
      </c>
      <c r="I194" s="495">
        <v>55.483333333333327</v>
      </c>
      <c r="J194" s="495">
        <v>56.716666666666669</v>
      </c>
      <c r="K194" s="494">
        <v>54.25</v>
      </c>
      <c r="L194" s="494">
        <v>51.9</v>
      </c>
      <c r="M194" s="494">
        <v>9.8226099999999992</v>
      </c>
    </row>
    <row r="195" spans="1:13">
      <c r="A195" s="254">
        <v>185</v>
      </c>
      <c r="B195" s="497" t="s">
        <v>374</v>
      </c>
      <c r="C195" s="494">
        <v>307.8</v>
      </c>
      <c r="D195" s="495">
        <v>309.98333333333329</v>
      </c>
      <c r="E195" s="495">
        <v>301.46666666666658</v>
      </c>
      <c r="F195" s="495">
        <v>295.13333333333327</v>
      </c>
      <c r="G195" s="495">
        <v>286.61666666666656</v>
      </c>
      <c r="H195" s="495">
        <v>316.31666666666661</v>
      </c>
      <c r="I195" s="495">
        <v>324.83333333333337</v>
      </c>
      <c r="J195" s="495">
        <v>331.16666666666663</v>
      </c>
      <c r="K195" s="494">
        <v>318.5</v>
      </c>
      <c r="L195" s="494">
        <v>303.64999999999998</v>
      </c>
      <c r="M195" s="494">
        <v>9.5835600000000003</v>
      </c>
    </row>
    <row r="196" spans="1:13">
      <c r="A196" s="254">
        <v>186</v>
      </c>
      <c r="B196" s="497" t="s">
        <v>375</v>
      </c>
      <c r="C196" s="494">
        <v>95.75</v>
      </c>
      <c r="D196" s="495">
        <v>94.75</v>
      </c>
      <c r="E196" s="495">
        <v>93.5</v>
      </c>
      <c r="F196" s="495">
        <v>91.25</v>
      </c>
      <c r="G196" s="495">
        <v>90</v>
      </c>
      <c r="H196" s="495">
        <v>97</v>
      </c>
      <c r="I196" s="495">
        <v>98.25</v>
      </c>
      <c r="J196" s="495">
        <v>100.5</v>
      </c>
      <c r="K196" s="494">
        <v>96</v>
      </c>
      <c r="L196" s="494">
        <v>92.5</v>
      </c>
      <c r="M196" s="494">
        <v>2.2031100000000001</v>
      </c>
    </row>
    <row r="197" spans="1:13">
      <c r="A197" s="254">
        <v>187</v>
      </c>
      <c r="B197" s="497" t="s">
        <v>376</v>
      </c>
      <c r="C197" s="494">
        <v>88.35</v>
      </c>
      <c r="D197" s="495">
        <v>87.866666666666674</v>
      </c>
      <c r="E197" s="495">
        <v>86.783333333333346</v>
      </c>
      <c r="F197" s="495">
        <v>85.216666666666669</v>
      </c>
      <c r="G197" s="495">
        <v>84.13333333333334</v>
      </c>
      <c r="H197" s="495">
        <v>89.433333333333351</v>
      </c>
      <c r="I197" s="495">
        <v>90.516666666666666</v>
      </c>
      <c r="J197" s="495">
        <v>92.083333333333357</v>
      </c>
      <c r="K197" s="494">
        <v>88.95</v>
      </c>
      <c r="L197" s="494">
        <v>86.3</v>
      </c>
      <c r="M197" s="494">
        <v>9.2785600000000006</v>
      </c>
    </row>
    <row r="198" spans="1:13">
      <c r="A198" s="254">
        <v>188</v>
      </c>
      <c r="B198" s="497" t="s">
        <v>246</v>
      </c>
      <c r="C198" s="494">
        <v>253.15</v>
      </c>
      <c r="D198" s="495">
        <v>243.96666666666667</v>
      </c>
      <c r="E198" s="495">
        <v>229.43333333333334</v>
      </c>
      <c r="F198" s="495">
        <v>205.71666666666667</v>
      </c>
      <c r="G198" s="495">
        <v>191.18333333333334</v>
      </c>
      <c r="H198" s="495">
        <v>267.68333333333334</v>
      </c>
      <c r="I198" s="495">
        <v>282.2166666666667</v>
      </c>
      <c r="J198" s="495">
        <v>305.93333333333334</v>
      </c>
      <c r="K198" s="494">
        <v>258.5</v>
      </c>
      <c r="L198" s="494">
        <v>220.25</v>
      </c>
      <c r="M198" s="494">
        <v>11.73354</v>
      </c>
    </row>
    <row r="199" spans="1:13">
      <c r="A199" s="254">
        <v>189</v>
      </c>
      <c r="B199" s="497" t="s">
        <v>377</v>
      </c>
      <c r="C199" s="494">
        <v>697.1</v>
      </c>
      <c r="D199" s="495">
        <v>702.0333333333333</v>
      </c>
      <c r="E199" s="495">
        <v>689.06666666666661</v>
      </c>
      <c r="F199" s="495">
        <v>681.0333333333333</v>
      </c>
      <c r="G199" s="495">
        <v>668.06666666666661</v>
      </c>
      <c r="H199" s="495">
        <v>710.06666666666661</v>
      </c>
      <c r="I199" s="495">
        <v>723.0333333333333</v>
      </c>
      <c r="J199" s="495">
        <v>731.06666666666661</v>
      </c>
      <c r="K199" s="494">
        <v>715</v>
      </c>
      <c r="L199" s="494">
        <v>694</v>
      </c>
      <c r="M199" s="494">
        <v>0.21371000000000001</v>
      </c>
    </row>
    <row r="200" spans="1:13">
      <c r="A200" s="254">
        <v>190</v>
      </c>
      <c r="B200" s="497" t="s">
        <v>247</v>
      </c>
      <c r="C200" s="494">
        <v>1999.75</v>
      </c>
      <c r="D200" s="495">
        <v>1992.5333333333335</v>
      </c>
      <c r="E200" s="495">
        <v>1937.2166666666672</v>
      </c>
      <c r="F200" s="495">
        <v>1874.6833333333336</v>
      </c>
      <c r="G200" s="495">
        <v>1819.3666666666672</v>
      </c>
      <c r="H200" s="495">
        <v>2055.0666666666671</v>
      </c>
      <c r="I200" s="495">
        <v>2110.3833333333332</v>
      </c>
      <c r="J200" s="495">
        <v>2172.916666666667</v>
      </c>
      <c r="K200" s="494">
        <v>2047.85</v>
      </c>
      <c r="L200" s="494">
        <v>1930</v>
      </c>
      <c r="M200" s="494">
        <v>5.7161499999999998</v>
      </c>
    </row>
    <row r="201" spans="1:13">
      <c r="A201" s="254">
        <v>191</v>
      </c>
      <c r="B201" s="497" t="s">
        <v>107</v>
      </c>
      <c r="C201" s="494">
        <v>994.6</v>
      </c>
      <c r="D201" s="495">
        <v>1003.6333333333333</v>
      </c>
      <c r="E201" s="495">
        <v>978.81666666666661</v>
      </c>
      <c r="F201" s="495">
        <v>963.0333333333333</v>
      </c>
      <c r="G201" s="495">
        <v>938.21666666666658</v>
      </c>
      <c r="H201" s="495">
        <v>1019.4166666666666</v>
      </c>
      <c r="I201" s="495">
        <v>1044.2333333333336</v>
      </c>
      <c r="J201" s="495">
        <v>1060.0166666666667</v>
      </c>
      <c r="K201" s="494">
        <v>1028.45</v>
      </c>
      <c r="L201" s="494">
        <v>987.85</v>
      </c>
      <c r="M201" s="494">
        <v>62.393430000000002</v>
      </c>
    </row>
    <row r="202" spans="1:13">
      <c r="A202" s="254">
        <v>192</v>
      </c>
      <c r="B202" s="497" t="s">
        <v>248</v>
      </c>
      <c r="C202" s="494">
        <v>2819.35</v>
      </c>
      <c r="D202" s="495">
        <v>2831.1166666666668</v>
      </c>
      <c r="E202" s="495">
        <v>2791.2333333333336</v>
      </c>
      <c r="F202" s="495">
        <v>2763.1166666666668</v>
      </c>
      <c r="G202" s="495">
        <v>2723.2333333333336</v>
      </c>
      <c r="H202" s="495">
        <v>2859.2333333333336</v>
      </c>
      <c r="I202" s="495">
        <v>2899.1166666666668</v>
      </c>
      <c r="J202" s="495">
        <v>2927.2333333333336</v>
      </c>
      <c r="K202" s="494">
        <v>2871</v>
      </c>
      <c r="L202" s="494">
        <v>2803</v>
      </c>
      <c r="M202" s="494">
        <v>2.1941999999999999</v>
      </c>
    </row>
    <row r="203" spans="1:13">
      <c r="A203" s="254">
        <v>193</v>
      </c>
      <c r="B203" s="497" t="s">
        <v>109</v>
      </c>
      <c r="C203" s="494">
        <v>1412.4</v>
      </c>
      <c r="D203" s="495">
        <v>1400.8000000000002</v>
      </c>
      <c r="E203" s="495">
        <v>1383.9000000000003</v>
      </c>
      <c r="F203" s="495">
        <v>1355.4</v>
      </c>
      <c r="G203" s="495">
        <v>1338.5000000000002</v>
      </c>
      <c r="H203" s="495">
        <v>1429.3000000000004</v>
      </c>
      <c r="I203" s="495">
        <v>1446.2</v>
      </c>
      <c r="J203" s="495">
        <v>1474.7000000000005</v>
      </c>
      <c r="K203" s="494">
        <v>1417.7</v>
      </c>
      <c r="L203" s="494">
        <v>1372.3</v>
      </c>
      <c r="M203" s="494">
        <v>120.34621</v>
      </c>
    </row>
    <row r="204" spans="1:13">
      <c r="A204" s="254">
        <v>194</v>
      </c>
      <c r="B204" s="497" t="s">
        <v>249</v>
      </c>
      <c r="C204" s="494">
        <v>665.95</v>
      </c>
      <c r="D204" s="495">
        <v>670.65</v>
      </c>
      <c r="E204" s="495">
        <v>656.84999999999991</v>
      </c>
      <c r="F204" s="495">
        <v>647.74999999999989</v>
      </c>
      <c r="G204" s="495">
        <v>633.94999999999982</v>
      </c>
      <c r="H204" s="495">
        <v>679.75</v>
      </c>
      <c r="I204" s="495">
        <v>693.55</v>
      </c>
      <c r="J204" s="495">
        <v>702.65000000000009</v>
      </c>
      <c r="K204" s="494">
        <v>684.45</v>
      </c>
      <c r="L204" s="494">
        <v>661.55</v>
      </c>
      <c r="M204" s="494">
        <v>49.366199999999999</v>
      </c>
    </row>
    <row r="205" spans="1:13">
      <c r="A205" s="254">
        <v>195</v>
      </c>
      <c r="B205" s="497" t="s">
        <v>382</v>
      </c>
      <c r="C205" s="494">
        <v>24.15</v>
      </c>
      <c r="D205" s="495">
        <v>24.383333333333336</v>
      </c>
      <c r="E205" s="495">
        <v>23.766666666666673</v>
      </c>
      <c r="F205" s="495">
        <v>23.383333333333336</v>
      </c>
      <c r="G205" s="495">
        <v>22.766666666666673</v>
      </c>
      <c r="H205" s="495">
        <v>24.766666666666673</v>
      </c>
      <c r="I205" s="495">
        <v>25.38333333333334</v>
      </c>
      <c r="J205" s="495">
        <v>25.766666666666673</v>
      </c>
      <c r="K205" s="494">
        <v>25</v>
      </c>
      <c r="L205" s="494">
        <v>24</v>
      </c>
      <c r="M205" s="494">
        <v>22.771550000000001</v>
      </c>
    </row>
    <row r="206" spans="1:13">
      <c r="A206" s="254">
        <v>196</v>
      </c>
      <c r="B206" s="497" t="s">
        <v>378</v>
      </c>
      <c r="C206" s="494">
        <v>22.3</v>
      </c>
      <c r="D206" s="495">
        <v>22.133333333333336</v>
      </c>
      <c r="E206" s="495">
        <v>21.266666666666673</v>
      </c>
      <c r="F206" s="495">
        <v>20.233333333333338</v>
      </c>
      <c r="G206" s="495">
        <v>19.366666666666674</v>
      </c>
      <c r="H206" s="495">
        <v>23.166666666666671</v>
      </c>
      <c r="I206" s="495">
        <v>24.033333333333339</v>
      </c>
      <c r="J206" s="495">
        <v>25.06666666666667</v>
      </c>
      <c r="K206" s="494">
        <v>23</v>
      </c>
      <c r="L206" s="494">
        <v>21.1</v>
      </c>
      <c r="M206" s="494">
        <v>9.5590700000000002</v>
      </c>
    </row>
    <row r="207" spans="1:13">
      <c r="A207" s="254">
        <v>197</v>
      </c>
      <c r="B207" s="497" t="s">
        <v>379</v>
      </c>
      <c r="C207" s="494">
        <v>741.4</v>
      </c>
      <c r="D207" s="495">
        <v>742.30000000000007</v>
      </c>
      <c r="E207" s="495">
        <v>734.10000000000014</v>
      </c>
      <c r="F207" s="495">
        <v>726.80000000000007</v>
      </c>
      <c r="G207" s="495">
        <v>718.60000000000014</v>
      </c>
      <c r="H207" s="495">
        <v>749.60000000000014</v>
      </c>
      <c r="I207" s="495">
        <v>757.80000000000018</v>
      </c>
      <c r="J207" s="495">
        <v>765.10000000000014</v>
      </c>
      <c r="K207" s="494">
        <v>750.5</v>
      </c>
      <c r="L207" s="494">
        <v>735</v>
      </c>
      <c r="M207" s="494">
        <v>0.32013999999999998</v>
      </c>
    </row>
    <row r="208" spans="1:13">
      <c r="A208" s="254">
        <v>198</v>
      </c>
      <c r="B208" s="497" t="s">
        <v>105</v>
      </c>
      <c r="C208" s="494">
        <v>1000.95</v>
      </c>
      <c r="D208" s="495">
        <v>992.85</v>
      </c>
      <c r="E208" s="495">
        <v>979.2</v>
      </c>
      <c r="F208" s="495">
        <v>957.45</v>
      </c>
      <c r="G208" s="495">
        <v>943.80000000000007</v>
      </c>
      <c r="H208" s="495">
        <v>1014.6</v>
      </c>
      <c r="I208" s="495">
        <v>1028.25</v>
      </c>
      <c r="J208" s="495">
        <v>1050</v>
      </c>
      <c r="K208" s="494">
        <v>1006.5</v>
      </c>
      <c r="L208" s="494">
        <v>971.1</v>
      </c>
      <c r="M208" s="494">
        <v>9.3504799999999992</v>
      </c>
    </row>
    <row r="209" spans="1:13">
      <c r="A209" s="254">
        <v>199</v>
      </c>
      <c r="B209" s="497" t="s">
        <v>380</v>
      </c>
      <c r="C209" s="494">
        <v>227.8</v>
      </c>
      <c r="D209" s="495">
        <v>228.38333333333333</v>
      </c>
      <c r="E209" s="495">
        <v>224.06666666666666</v>
      </c>
      <c r="F209" s="495">
        <v>220.33333333333334</v>
      </c>
      <c r="G209" s="495">
        <v>216.01666666666668</v>
      </c>
      <c r="H209" s="495">
        <v>232.11666666666665</v>
      </c>
      <c r="I209" s="495">
        <v>236.43333333333331</v>
      </c>
      <c r="J209" s="495">
        <v>240.16666666666663</v>
      </c>
      <c r="K209" s="494">
        <v>232.7</v>
      </c>
      <c r="L209" s="494">
        <v>224.65</v>
      </c>
      <c r="M209" s="494">
        <v>1.8284100000000001</v>
      </c>
    </row>
    <row r="210" spans="1:13">
      <c r="A210" s="254">
        <v>200</v>
      </c>
      <c r="B210" s="497" t="s">
        <v>381</v>
      </c>
      <c r="C210" s="494">
        <v>309.8</v>
      </c>
      <c r="D210" s="495">
        <v>309.33333333333331</v>
      </c>
      <c r="E210" s="495">
        <v>304.46666666666664</v>
      </c>
      <c r="F210" s="495">
        <v>299.13333333333333</v>
      </c>
      <c r="G210" s="495">
        <v>294.26666666666665</v>
      </c>
      <c r="H210" s="495">
        <v>314.66666666666663</v>
      </c>
      <c r="I210" s="495">
        <v>319.5333333333333</v>
      </c>
      <c r="J210" s="495">
        <v>324.86666666666662</v>
      </c>
      <c r="K210" s="494">
        <v>314.2</v>
      </c>
      <c r="L210" s="494">
        <v>304</v>
      </c>
      <c r="M210" s="494">
        <v>0.59111999999999998</v>
      </c>
    </row>
    <row r="211" spans="1:13">
      <c r="A211" s="254">
        <v>201</v>
      </c>
      <c r="B211" s="497" t="s">
        <v>110</v>
      </c>
      <c r="C211" s="494">
        <v>2785.55</v>
      </c>
      <c r="D211" s="495">
        <v>2783.7333333333336</v>
      </c>
      <c r="E211" s="495">
        <v>2744.916666666667</v>
      </c>
      <c r="F211" s="495">
        <v>2704.2833333333333</v>
      </c>
      <c r="G211" s="495">
        <v>2665.4666666666667</v>
      </c>
      <c r="H211" s="495">
        <v>2824.3666666666672</v>
      </c>
      <c r="I211" s="495">
        <v>2863.1833333333338</v>
      </c>
      <c r="J211" s="495">
        <v>2903.8166666666675</v>
      </c>
      <c r="K211" s="494">
        <v>2822.55</v>
      </c>
      <c r="L211" s="494">
        <v>2743.1</v>
      </c>
      <c r="M211" s="494">
        <v>7.4071400000000001</v>
      </c>
    </row>
    <row r="212" spans="1:13">
      <c r="A212" s="254">
        <v>202</v>
      </c>
      <c r="B212" s="497" t="s">
        <v>383</v>
      </c>
      <c r="C212" s="494">
        <v>41.55</v>
      </c>
      <c r="D212" s="495">
        <v>41.583333333333336</v>
      </c>
      <c r="E212" s="495">
        <v>41.06666666666667</v>
      </c>
      <c r="F212" s="495">
        <v>40.583333333333336</v>
      </c>
      <c r="G212" s="495">
        <v>40.06666666666667</v>
      </c>
      <c r="H212" s="495">
        <v>42.06666666666667</v>
      </c>
      <c r="I212" s="495">
        <v>42.583333333333336</v>
      </c>
      <c r="J212" s="495">
        <v>43.06666666666667</v>
      </c>
      <c r="K212" s="494">
        <v>42.1</v>
      </c>
      <c r="L212" s="494">
        <v>41.1</v>
      </c>
      <c r="M212" s="494">
        <v>50.724559999999997</v>
      </c>
    </row>
    <row r="213" spans="1:13">
      <c r="A213" s="254">
        <v>203</v>
      </c>
      <c r="B213" s="497" t="s">
        <v>112</v>
      </c>
      <c r="C213" s="494">
        <v>361.4</v>
      </c>
      <c r="D213" s="495">
        <v>360.41666666666669</v>
      </c>
      <c r="E213" s="495">
        <v>354.83333333333337</v>
      </c>
      <c r="F213" s="495">
        <v>348.26666666666671</v>
      </c>
      <c r="G213" s="495">
        <v>342.68333333333339</v>
      </c>
      <c r="H213" s="495">
        <v>366.98333333333335</v>
      </c>
      <c r="I213" s="495">
        <v>372.56666666666672</v>
      </c>
      <c r="J213" s="495">
        <v>379.13333333333333</v>
      </c>
      <c r="K213" s="494">
        <v>366</v>
      </c>
      <c r="L213" s="494">
        <v>353.85</v>
      </c>
      <c r="M213" s="494">
        <v>154.35944000000001</v>
      </c>
    </row>
    <row r="214" spans="1:13">
      <c r="A214" s="254">
        <v>204</v>
      </c>
      <c r="B214" s="497" t="s">
        <v>384</v>
      </c>
      <c r="C214" s="494">
        <v>940.2</v>
      </c>
      <c r="D214" s="495">
        <v>939.06666666666661</v>
      </c>
      <c r="E214" s="495">
        <v>930.13333333333321</v>
      </c>
      <c r="F214" s="495">
        <v>920.06666666666661</v>
      </c>
      <c r="G214" s="495">
        <v>911.13333333333321</v>
      </c>
      <c r="H214" s="495">
        <v>949.13333333333321</v>
      </c>
      <c r="I214" s="495">
        <v>958.06666666666661</v>
      </c>
      <c r="J214" s="495">
        <v>968.13333333333321</v>
      </c>
      <c r="K214" s="494">
        <v>948</v>
      </c>
      <c r="L214" s="494">
        <v>929</v>
      </c>
      <c r="M214" s="494">
        <v>2.0559699999999999</v>
      </c>
    </row>
    <row r="215" spans="1:13">
      <c r="A215" s="254">
        <v>205</v>
      </c>
      <c r="B215" s="497" t="s">
        <v>385</v>
      </c>
      <c r="C215" s="494">
        <v>139.85</v>
      </c>
      <c r="D215" s="495">
        <v>141.23333333333335</v>
      </c>
      <c r="E215" s="495">
        <v>135.9666666666667</v>
      </c>
      <c r="F215" s="495">
        <v>132.08333333333334</v>
      </c>
      <c r="G215" s="495">
        <v>126.81666666666669</v>
      </c>
      <c r="H215" s="495">
        <v>145.1166666666667</v>
      </c>
      <c r="I215" s="495">
        <v>150.38333333333335</v>
      </c>
      <c r="J215" s="495">
        <v>154.26666666666671</v>
      </c>
      <c r="K215" s="494">
        <v>146.5</v>
      </c>
      <c r="L215" s="494">
        <v>137.35</v>
      </c>
      <c r="M215" s="494">
        <v>96.690790000000007</v>
      </c>
    </row>
    <row r="216" spans="1:13">
      <c r="A216" s="254">
        <v>206</v>
      </c>
      <c r="B216" s="497" t="s">
        <v>113</v>
      </c>
      <c r="C216" s="494">
        <v>231.4</v>
      </c>
      <c r="D216" s="495">
        <v>231.31666666666669</v>
      </c>
      <c r="E216" s="495">
        <v>228.63333333333338</v>
      </c>
      <c r="F216" s="495">
        <v>225.8666666666667</v>
      </c>
      <c r="G216" s="495">
        <v>223.18333333333339</v>
      </c>
      <c r="H216" s="495">
        <v>234.08333333333337</v>
      </c>
      <c r="I216" s="495">
        <v>236.76666666666671</v>
      </c>
      <c r="J216" s="495">
        <v>239.53333333333336</v>
      </c>
      <c r="K216" s="494">
        <v>234</v>
      </c>
      <c r="L216" s="494">
        <v>228.55</v>
      </c>
      <c r="M216" s="494">
        <v>67.296719999999993</v>
      </c>
    </row>
    <row r="217" spans="1:13">
      <c r="A217" s="254">
        <v>207</v>
      </c>
      <c r="B217" s="497" t="s">
        <v>114</v>
      </c>
      <c r="C217" s="494">
        <v>2436.65</v>
      </c>
      <c r="D217" s="495">
        <v>2436.8000000000002</v>
      </c>
      <c r="E217" s="495">
        <v>2413.9000000000005</v>
      </c>
      <c r="F217" s="495">
        <v>2391.1500000000005</v>
      </c>
      <c r="G217" s="495">
        <v>2368.2500000000009</v>
      </c>
      <c r="H217" s="495">
        <v>2459.5500000000002</v>
      </c>
      <c r="I217" s="495">
        <v>2482.4499999999998</v>
      </c>
      <c r="J217" s="495">
        <v>2505.1999999999998</v>
      </c>
      <c r="K217" s="494">
        <v>2459.6999999999998</v>
      </c>
      <c r="L217" s="494">
        <v>2414.0500000000002</v>
      </c>
      <c r="M217" s="494">
        <v>17.463159999999998</v>
      </c>
    </row>
    <row r="218" spans="1:13">
      <c r="A218" s="254">
        <v>208</v>
      </c>
      <c r="B218" s="497" t="s">
        <v>250</v>
      </c>
      <c r="C218" s="494">
        <v>282.89999999999998</v>
      </c>
      <c r="D218" s="495">
        <v>283.84999999999997</v>
      </c>
      <c r="E218" s="495">
        <v>277.69999999999993</v>
      </c>
      <c r="F218" s="495">
        <v>272.49999999999994</v>
      </c>
      <c r="G218" s="495">
        <v>266.34999999999991</v>
      </c>
      <c r="H218" s="495">
        <v>289.04999999999995</v>
      </c>
      <c r="I218" s="495">
        <v>295.19999999999993</v>
      </c>
      <c r="J218" s="495">
        <v>300.39999999999998</v>
      </c>
      <c r="K218" s="494">
        <v>290</v>
      </c>
      <c r="L218" s="494">
        <v>278.64999999999998</v>
      </c>
      <c r="M218" s="494">
        <v>11.807919999999999</v>
      </c>
    </row>
    <row r="219" spans="1:13">
      <c r="A219" s="254">
        <v>209</v>
      </c>
      <c r="B219" s="497" t="s">
        <v>386</v>
      </c>
      <c r="C219" s="494">
        <v>43557.85</v>
      </c>
      <c r="D219" s="495">
        <v>43049.8</v>
      </c>
      <c r="E219" s="495">
        <v>42179.600000000006</v>
      </c>
      <c r="F219" s="495">
        <v>40801.350000000006</v>
      </c>
      <c r="G219" s="495">
        <v>39931.150000000009</v>
      </c>
      <c r="H219" s="495">
        <v>44428.05</v>
      </c>
      <c r="I219" s="495">
        <v>45298.25</v>
      </c>
      <c r="J219" s="495">
        <v>46676.5</v>
      </c>
      <c r="K219" s="494">
        <v>43920</v>
      </c>
      <c r="L219" s="494">
        <v>41671.550000000003</v>
      </c>
      <c r="M219" s="494">
        <v>3.9480000000000001E-2</v>
      </c>
    </row>
    <row r="220" spans="1:13">
      <c r="A220" s="254">
        <v>210</v>
      </c>
      <c r="B220" s="497" t="s">
        <v>251</v>
      </c>
      <c r="C220" s="494">
        <v>39.950000000000003</v>
      </c>
      <c r="D220" s="495">
        <v>40.033333333333331</v>
      </c>
      <c r="E220" s="495">
        <v>39.416666666666664</v>
      </c>
      <c r="F220" s="495">
        <v>38.883333333333333</v>
      </c>
      <c r="G220" s="495">
        <v>38.266666666666666</v>
      </c>
      <c r="H220" s="495">
        <v>40.566666666666663</v>
      </c>
      <c r="I220" s="495">
        <v>41.183333333333337</v>
      </c>
      <c r="J220" s="495">
        <v>41.716666666666661</v>
      </c>
      <c r="K220" s="494">
        <v>40.65</v>
      </c>
      <c r="L220" s="494">
        <v>39.5</v>
      </c>
      <c r="M220" s="494">
        <v>12.327909999999999</v>
      </c>
    </row>
    <row r="221" spans="1:13">
      <c r="A221" s="254">
        <v>211</v>
      </c>
      <c r="B221" s="497" t="s">
        <v>108</v>
      </c>
      <c r="C221" s="494">
        <v>2492.35</v>
      </c>
      <c r="D221" s="495">
        <v>2484.7833333333333</v>
      </c>
      <c r="E221" s="495">
        <v>2459.5666666666666</v>
      </c>
      <c r="F221" s="495">
        <v>2426.7833333333333</v>
      </c>
      <c r="G221" s="495">
        <v>2401.5666666666666</v>
      </c>
      <c r="H221" s="495">
        <v>2517.5666666666666</v>
      </c>
      <c r="I221" s="495">
        <v>2542.7833333333328</v>
      </c>
      <c r="J221" s="495">
        <v>2575.5666666666666</v>
      </c>
      <c r="K221" s="494">
        <v>2510</v>
      </c>
      <c r="L221" s="494">
        <v>2452</v>
      </c>
      <c r="M221" s="494">
        <v>35.508899999999997</v>
      </c>
    </row>
    <row r="222" spans="1:13">
      <c r="A222" s="254">
        <v>212</v>
      </c>
      <c r="B222" s="497" t="s">
        <v>835</v>
      </c>
      <c r="C222" s="494">
        <v>270.14999999999998</v>
      </c>
      <c r="D222" s="495">
        <v>269.84999999999997</v>
      </c>
      <c r="E222" s="495">
        <v>266.49999999999994</v>
      </c>
      <c r="F222" s="495">
        <v>262.84999999999997</v>
      </c>
      <c r="G222" s="495">
        <v>259.49999999999994</v>
      </c>
      <c r="H222" s="495">
        <v>273.49999999999994</v>
      </c>
      <c r="I222" s="495">
        <v>276.84999999999997</v>
      </c>
      <c r="J222" s="495">
        <v>280.49999999999994</v>
      </c>
      <c r="K222" s="494">
        <v>273.2</v>
      </c>
      <c r="L222" s="494">
        <v>266.2</v>
      </c>
      <c r="M222" s="494">
        <v>0.56891999999999998</v>
      </c>
    </row>
    <row r="223" spans="1:13">
      <c r="A223" s="254">
        <v>213</v>
      </c>
      <c r="B223" s="497" t="s">
        <v>116</v>
      </c>
      <c r="C223" s="494">
        <v>559.75</v>
      </c>
      <c r="D223" s="495">
        <v>552.15</v>
      </c>
      <c r="E223" s="495">
        <v>542</v>
      </c>
      <c r="F223" s="495">
        <v>524.25</v>
      </c>
      <c r="G223" s="495">
        <v>514.1</v>
      </c>
      <c r="H223" s="495">
        <v>569.9</v>
      </c>
      <c r="I223" s="495">
        <v>580.04999999999984</v>
      </c>
      <c r="J223" s="495">
        <v>597.79999999999995</v>
      </c>
      <c r="K223" s="494">
        <v>562.29999999999995</v>
      </c>
      <c r="L223" s="494">
        <v>534.4</v>
      </c>
      <c r="M223" s="494">
        <v>285.26175999999998</v>
      </c>
    </row>
    <row r="224" spans="1:13">
      <c r="A224" s="254">
        <v>214</v>
      </c>
      <c r="B224" s="497" t="s">
        <v>252</v>
      </c>
      <c r="C224" s="494">
        <v>1360.7</v>
      </c>
      <c r="D224" s="495">
        <v>1368.1166666666668</v>
      </c>
      <c r="E224" s="495">
        <v>1326.2333333333336</v>
      </c>
      <c r="F224" s="495">
        <v>1291.7666666666669</v>
      </c>
      <c r="G224" s="495">
        <v>1249.8833333333337</v>
      </c>
      <c r="H224" s="495">
        <v>1402.5833333333335</v>
      </c>
      <c r="I224" s="495">
        <v>1444.4666666666667</v>
      </c>
      <c r="J224" s="495">
        <v>1478.9333333333334</v>
      </c>
      <c r="K224" s="494">
        <v>1410</v>
      </c>
      <c r="L224" s="494">
        <v>1333.65</v>
      </c>
      <c r="M224" s="494">
        <v>11.74639</v>
      </c>
    </row>
    <row r="225" spans="1:13">
      <c r="A225" s="254">
        <v>215</v>
      </c>
      <c r="B225" s="497" t="s">
        <v>117</v>
      </c>
      <c r="C225" s="494">
        <v>452.05</v>
      </c>
      <c r="D225" s="495">
        <v>446.4666666666667</v>
      </c>
      <c r="E225" s="495">
        <v>438.43333333333339</v>
      </c>
      <c r="F225" s="495">
        <v>424.81666666666672</v>
      </c>
      <c r="G225" s="495">
        <v>416.78333333333342</v>
      </c>
      <c r="H225" s="495">
        <v>460.08333333333337</v>
      </c>
      <c r="I225" s="495">
        <v>468.11666666666667</v>
      </c>
      <c r="J225" s="495">
        <v>481.73333333333335</v>
      </c>
      <c r="K225" s="494">
        <v>454.5</v>
      </c>
      <c r="L225" s="494">
        <v>432.85</v>
      </c>
      <c r="M225" s="494">
        <v>13.780189999999999</v>
      </c>
    </row>
    <row r="226" spans="1:13">
      <c r="A226" s="254">
        <v>216</v>
      </c>
      <c r="B226" s="497" t="s">
        <v>387</v>
      </c>
      <c r="C226" s="494">
        <v>410.1</v>
      </c>
      <c r="D226" s="495">
        <v>408.33333333333331</v>
      </c>
      <c r="E226" s="495">
        <v>403.76666666666665</v>
      </c>
      <c r="F226" s="495">
        <v>397.43333333333334</v>
      </c>
      <c r="G226" s="495">
        <v>392.86666666666667</v>
      </c>
      <c r="H226" s="495">
        <v>414.66666666666663</v>
      </c>
      <c r="I226" s="495">
        <v>419.23333333333335</v>
      </c>
      <c r="J226" s="495">
        <v>425.56666666666661</v>
      </c>
      <c r="K226" s="494">
        <v>412.9</v>
      </c>
      <c r="L226" s="494">
        <v>402</v>
      </c>
      <c r="M226" s="494">
        <v>5.1396499999999996</v>
      </c>
    </row>
    <row r="227" spans="1:13">
      <c r="A227" s="254">
        <v>217</v>
      </c>
      <c r="B227" s="497" t="s">
        <v>388</v>
      </c>
      <c r="C227" s="494">
        <v>3224.8</v>
      </c>
      <c r="D227" s="495">
        <v>3248.3666666666668</v>
      </c>
      <c r="E227" s="495">
        <v>3156.4333333333334</v>
      </c>
      <c r="F227" s="495">
        <v>3088.0666666666666</v>
      </c>
      <c r="G227" s="495">
        <v>2996.1333333333332</v>
      </c>
      <c r="H227" s="495">
        <v>3316.7333333333336</v>
      </c>
      <c r="I227" s="495">
        <v>3408.666666666667</v>
      </c>
      <c r="J227" s="495">
        <v>3477.0333333333338</v>
      </c>
      <c r="K227" s="494">
        <v>3340.3</v>
      </c>
      <c r="L227" s="494">
        <v>3180</v>
      </c>
      <c r="M227" s="494">
        <v>7.5249999999999997E-2</v>
      </c>
    </row>
    <row r="228" spans="1:13">
      <c r="A228" s="254">
        <v>218</v>
      </c>
      <c r="B228" s="497" t="s">
        <v>253</v>
      </c>
      <c r="C228" s="494">
        <v>33.85</v>
      </c>
      <c r="D228" s="495">
        <v>33.933333333333337</v>
      </c>
      <c r="E228" s="495">
        <v>33.416666666666671</v>
      </c>
      <c r="F228" s="495">
        <v>32.983333333333334</v>
      </c>
      <c r="G228" s="495">
        <v>32.466666666666669</v>
      </c>
      <c r="H228" s="495">
        <v>34.366666666666674</v>
      </c>
      <c r="I228" s="495">
        <v>34.88333333333334</v>
      </c>
      <c r="J228" s="495">
        <v>35.316666666666677</v>
      </c>
      <c r="K228" s="494">
        <v>34.450000000000003</v>
      </c>
      <c r="L228" s="494">
        <v>33.5</v>
      </c>
      <c r="M228" s="494">
        <v>126.95067</v>
      </c>
    </row>
    <row r="229" spans="1:13">
      <c r="A229" s="254">
        <v>219</v>
      </c>
      <c r="B229" s="497" t="s">
        <v>119</v>
      </c>
      <c r="C229" s="494">
        <v>50.7</v>
      </c>
      <c r="D229" s="495">
        <v>50.416666666666664</v>
      </c>
      <c r="E229" s="495">
        <v>49.68333333333333</v>
      </c>
      <c r="F229" s="495">
        <v>48.666666666666664</v>
      </c>
      <c r="G229" s="495">
        <v>47.93333333333333</v>
      </c>
      <c r="H229" s="495">
        <v>51.43333333333333</v>
      </c>
      <c r="I229" s="495">
        <v>52.166666666666664</v>
      </c>
      <c r="J229" s="495">
        <v>53.18333333333333</v>
      </c>
      <c r="K229" s="494">
        <v>51.15</v>
      </c>
      <c r="L229" s="494">
        <v>49.4</v>
      </c>
      <c r="M229" s="494">
        <v>566.63463999999999</v>
      </c>
    </row>
    <row r="230" spans="1:13">
      <c r="A230" s="254">
        <v>220</v>
      </c>
      <c r="B230" s="497" t="s">
        <v>389</v>
      </c>
      <c r="C230" s="494">
        <v>44.75</v>
      </c>
      <c r="D230" s="495">
        <v>45.083333333333336</v>
      </c>
      <c r="E230" s="495">
        <v>44.166666666666671</v>
      </c>
      <c r="F230" s="495">
        <v>43.583333333333336</v>
      </c>
      <c r="G230" s="495">
        <v>42.666666666666671</v>
      </c>
      <c r="H230" s="495">
        <v>45.666666666666671</v>
      </c>
      <c r="I230" s="495">
        <v>46.583333333333343</v>
      </c>
      <c r="J230" s="495">
        <v>47.166666666666671</v>
      </c>
      <c r="K230" s="494">
        <v>46</v>
      </c>
      <c r="L230" s="494">
        <v>44.5</v>
      </c>
      <c r="M230" s="494">
        <v>38.506680000000003</v>
      </c>
    </row>
    <row r="231" spans="1:13">
      <c r="A231" s="254">
        <v>221</v>
      </c>
      <c r="B231" s="497" t="s">
        <v>390</v>
      </c>
      <c r="C231" s="494">
        <v>1052.8499999999999</v>
      </c>
      <c r="D231" s="495">
        <v>1055.4166666666667</v>
      </c>
      <c r="E231" s="495">
        <v>1027.4333333333334</v>
      </c>
      <c r="F231" s="495">
        <v>1002.0166666666667</v>
      </c>
      <c r="G231" s="495">
        <v>974.0333333333333</v>
      </c>
      <c r="H231" s="495">
        <v>1080.8333333333335</v>
      </c>
      <c r="I231" s="495">
        <v>1108.8166666666666</v>
      </c>
      <c r="J231" s="495">
        <v>1134.2333333333336</v>
      </c>
      <c r="K231" s="494">
        <v>1083.4000000000001</v>
      </c>
      <c r="L231" s="494">
        <v>1030</v>
      </c>
      <c r="M231" s="494">
        <v>0.36209000000000002</v>
      </c>
    </row>
    <row r="232" spans="1:13">
      <c r="A232" s="254">
        <v>222</v>
      </c>
      <c r="B232" s="497" t="s">
        <v>391</v>
      </c>
      <c r="C232" s="494">
        <v>261</v>
      </c>
      <c r="D232" s="495">
        <v>264.55</v>
      </c>
      <c r="E232" s="495">
        <v>256.10000000000002</v>
      </c>
      <c r="F232" s="495">
        <v>251.2</v>
      </c>
      <c r="G232" s="495">
        <v>242.75</v>
      </c>
      <c r="H232" s="495">
        <v>269.45000000000005</v>
      </c>
      <c r="I232" s="495">
        <v>277.89999999999998</v>
      </c>
      <c r="J232" s="495">
        <v>282.80000000000007</v>
      </c>
      <c r="K232" s="494">
        <v>273</v>
      </c>
      <c r="L232" s="494">
        <v>259.64999999999998</v>
      </c>
      <c r="M232" s="494">
        <v>2.3681000000000001</v>
      </c>
    </row>
    <row r="233" spans="1:13">
      <c r="A233" s="254">
        <v>223</v>
      </c>
      <c r="B233" s="497" t="s">
        <v>746</v>
      </c>
      <c r="C233" s="494">
        <v>1122.25</v>
      </c>
      <c r="D233" s="495">
        <v>1137.8833333333334</v>
      </c>
      <c r="E233" s="495">
        <v>1095.7666666666669</v>
      </c>
      <c r="F233" s="495">
        <v>1069.2833333333335</v>
      </c>
      <c r="G233" s="495">
        <v>1027.166666666667</v>
      </c>
      <c r="H233" s="495">
        <v>1164.3666666666668</v>
      </c>
      <c r="I233" s="495">
        <v>1206.4833333333331</v>
      </c>
      <c r="J233" s="495">
        <v>1232.9666666666667</v>
      </c>
      <c r="K233" s="494">
        <v>1180</v>
      </c>
      <c r="L233" s="494">
        <v>1111.4000000000001</v>
      </c>
      <c r="M233" s="494">
        <v>0.23005999999999999</v>
      </c>
    </row>
    <row r="234" spans="1:13">
      <c r="A234" s="254">
        <v>224</v>
      </c>
      <c r="B234" s="497" t="s">
        <v>750</v>
      </c>
      <c r="C234" s="494">
        <v>565.45000000000005</v>
      </c>
      <c r="D234" s="495">
        <v>565.11666666666667</v>
      </c>
      <c r="E234" s="495">
        <v>555.63333333333333</v>
      </c>
      <c r="F234" s="495">
        <v>545.81666666666661</v>
      </c>
      <c r="G234" s="495">
        <v>536.33333333333326</v>
      </c>
      <c r="H234" s="495">
        <v>574.93333333333339</v>
      </c>
      <c r="I234" s="495">
        <v>584.41666666666674</v>
      </c>
      <c r="J234" s="495">
        <v>594.23333333333346</v>
      </c>
      <c r="K234" s="494">
        <v>574.6</v>
      </c>
      <c r="L234" s="494">
        <v>555.29999999999995</v>
      </c>
      <c r="M234" s="494">
        <v>6.3071000000000002</v>
      </c>
    </row>
    <row r="235" spans="1:13">
      <c r="A235" s="254">
        <v>225</v>
      </c>
      <c r="B235" s="497" t="s">
        <v>392</v>
      </c>
      <c r="C235" s="494">
        <v>101.9</v>
      </c>
      <c r="D235" s="495">
        <v>102.8</v>
      </c>
      <c r="E235" s="495">
        <v>99.8</v>
      </c>
      <c r="F235" s="495">
        <v>97.7</v>
      </c>
      <c r="G235" s="495">
        <v>94.7</v>
      </c>
      <c r="H235" s="495">
        <v>104.89999999999999</v>
      </c>
      <c r="I235" s="495">
        <v>107.89999999999999</v>
      </c>
      <c r="J235" s="495">
        <v>109.99999999999999</v>
      </c>
      <c r="K235" s="494">
        <v>105.8</v>
      </c>
      <c r="L235" s="494">
        <v>100.7</v>
      </c>
      <c r="M235" s="494">
        <v>9.0461100000000005</v>
      </c>
    </row>
    <row r="236" spans="1:13">
      <c r="A236" s="254">
        <v>226</v>
      </c>
      <c r="B236" s="497" t="s">
        <v>393</v>
      </c>
      <c r="C236" s="494">
        <v>87</v>
      </c>
      <c r="D236" s="495">
        <v>86.5</v>
      </c>
      <c r="E236" s="495">
        <v>85.7</v>
      </c>
      <c r="F236" s="495">
        <v>84.4</v>
      </c>
      <c r="G236" s="495">
        <v>83.600000000000009</v>
      </c>
      <c r="H236" s="495">
        <v>87.8</v>
      </c>
      <c r="I236" s="495">
        <v>88.600000000000009</v>
      </c>
      <c r="J236" s="495">
        <v>89.899999999999991</v>
      </c>
      <c r="K236" s="494">
        <v>87.3</v>
      </c>
      <c r="L236" s="494">
        <v>85.2</v>
      </c>
      <c r="M236" s="494">
        <v>10.97247</v>
      </c>
    </row>
    <row r="237" spans="1:13">
      <c r="A237" s="254">
        <v>227</v>
      </c>
      <c r="B237" s="497" t="s">
        <v>126</v>
      </c>
      <c r="C237" s="494">
        <v>205.6</v>
      </c>
      <c r="D237" s="495">
        <v>205.15</v>
      </c>
      <c r="E237" s="495">
        <v>204.20000000000002</v>
      </c>
      <c r="F237" s="495">
        <v>202.8</v>
      </c>
      <c r="G237" s="495">
        <v>201.85000000000002</v>
      </c>
      <c r="H237" s="495">
        <v>206.55</v>
      </c>
      <c r="I237" s="495">
        <v>207.5</v>
      </c>
      <c r="J237" s="495">
        <v>208.9</v>
      </c>
      <c r="K237" s="494">
        <v>206.1</v>
      </c>
      <c r="L237" s="494">
        <v>203.75</v>
      </c>
      <c r="M237" s="494">
        <v>157.92299</v>
      </c>
    </row>
    <row r="238" spans="1:13">
      <c r="A238" s="254">
        <v>228</v>
      </c>
      <c r="B238" s="497" t="s">
        <v>395</v>
      </c>
      <c r="C238" s="494">
        <v>102.8</v>
      </c>
      <c r="D238" s="495">
        <v>103.89999999999999</v>
      </c>
      <c r="E238" s="495">
        <v>100.89999999999998</v>
      </c>
      <c r="F238" s="495">
        <v>98.999999999999986</v>
      </c>
      <c r="G238" s="495">
        <v>95.999999999999972</v>
      </c>
      <c r="H238" s="495">
        <v>105.79999999999998</v>
      </c>
      <c r="I238" s="495">
        <v>108.80000000000001</v>
      </c>
      <c r="J238" s="495">
        <v>110.69999999999999</v>
      </c>
      <c r="K238" s="494">
        <v>106.9</v>
      </c>
      <c r="L238" s="494">
        <v>102</v>
      </c>
      <c r="M238" s="494">
        <v>3.0039600000000002</v>
      </c>
    </row>
    <row r="239" spans="1:13">
      <c r="A239" s="254">
        <v>229</v>
      </c>
      <c r="B239" s="497" t="s">
        <v>396</v>
      </c>
      <c r="C239" s="494">
        <v>162.05000000000001</v>
      </c>
      <c r="D239" s="495">
        <v>162.68333333333334</v>
      </c>
      <c r="E239" s="495">
        <v>159.86666666666667</v>
      </c>
      <c r="F239" s="495">
        <v>157.68333333333334</v>
      </c>
      <c r="G239" s="495">
        <v>154.86666666666667</v>
      </c>
      <c r="H239" s="495">
        <v>164.86666666666667</v>
      </c>
      <c r="I239" s="495">
        <v>167.68333333333334</v>
      </c>
      <c r="J239" s="495">
        <v>169.86666666666667</v>
      </c>
      <c r="K239" s="494">
        <v>165.5</v>
      </c>
      <c r="L239" s="494">
        <v>160.5</v>
      </c>
      <c r="M239" s="494">
        <v>25.227810000000002</v>
      </c>
    </row>
    <row r="240" spans="1:13">
      <c r="A240" s="254">
        <v>230</v>
      </c>
      <c r="B240" s="497" t="s">
        <v>115</v>
      </c>
      <c r="C240" s="494">
        <v>160.85</v>
      </c>
      <c r="D240" s="495">
        <v>159.23333333333332</v>
      </c>
      <c r="E240" s="495">
        <v>155.81666666666663</v>
      </c>
      <c r="F240" s="495">
        <v>150.7833333333333</v>
      </c>
      <c r="G240" s="495">
        <v>147.36666666666662</v>
      </c>
      <c r="H240" s="495">
        <v>164.26666666666665</v>
      </c>
      <c r="I240" s="495">
        <v>167.68333333333334</v>
      </c>
      <c r="J240" s="495">
        <v>172.71666666666667</v>
      </c>
      <c r="K240" s="494">
        <v>162.65</v>
      </c>
      <c r="L240" s="494">
        <v>154.19999999999999</v>
      </c>
      <c r="M240" s="494">
        <v>194.49239</v>
      </c>
    </row>
    <row r="241" spans="1:13">
      <c r="A241" s="254">
        <v>231</v>
      </c>
      <c r="B241" s="497" t="s">
        <v>397</v>
      </c>
      <c r="C241" s="494">
        <v>73.95</v>
      </c>
      <c r="D241" s="495">
        <v>74.25</v>
      </c>
      <c r="E241" s="495">
        <v>72.2</v>
      </c>
      <c r="F241" s="495">
        <v>70.45</v>
      </c>
      <c r="G241" s="495">
        <v>68.400000000000006</v>
      </c>
      <c r="H241" s="495">
        <v>76</v>
      </c>
      <c r="I241" s="495">
        <v>78.050000000000011</v>
      </c>
      <c r="J241" s="495">
        <v>79.8</v>
      </c>
      <c r="K241" s="494">
        <v>76.3</v>
      </c>
      <c r="L241" s="494">
        <v>72.5</v>
      </c>
      <c r="M241" s="494">
        <v>59.471719999999998</v>
      </c>
    </row>
    <row r="242" spans="1:13">
      <c r="A242" s="254">
        <v>232</v>
      </c>
      <c r="B242" s="497" t="s">
        <v>747</v>
      </c>
      <c r="C242" s="494">
        <v>7746.8</v>
      </c>
      <c r="D242" s="495">
        <v>7765.5999999999995</v>
      </c>
      <c r="E242" s="495">
        <v>7641.1999999999989</v>
      </c>
      <c r="F242" s="495">
        <v>7535.5999999999995</v>
      </c>
      <c r="G242" s="495">
        <v>7411.1999999999989</v>
      </c>
      <c r="H242" s="495">
        <v>7871.1999999999989</v>
      </c>
      <c r="I242" s="495">
        <v>7995.5999999999985</v>
      </c>
      <c r="J242" s="495">
        <v>8101.1999999999989</v>
      </c>
      <c r="K242" s="494">
        <v>7890</v>
      </c>
      <c r="L242" s="494">
        <v>7660</v>
      </c>
      <c r="M242" s="494">
        <v>0.93674999999999997</v>
      </c>
    </row>
    <row r="243" spans="1:13">
      <c r="A243" s="254">
        <v>233</v>
      </c>
      <c r="B243" s="497" t="s">
        <v>254</v>
      </c>
      <c r="C243" s="494">
        <v>98.6</v>
      </c>
      <c r="D243" s="495">
        <v>98.2</v>
      </c>
      <c r="E243" s="495">
        <v>96.45</v>
      </c>
      <c r="F243" s="495">
        <v>94.3</v>
      </c>
      <c r="G243" s="495">
        <v>92.55</v>
      </c>
      <c r="H243" s="495">
        <v>100.35000000000001</v>
      </c>
      <c r="I243" s="495">
        <v>102.10000000000001</v>
      </c>
      <c r="J243" s="495">
        <v>104.25000000000001</v>
      </c>
      <c r="K243" s="494">
        <v>99.95</v>
      </c>
      <c r="L243" s="494">
        <v>96.05</v>
      </c>
      <c r="M243" s="494">
        <v>37.131259999999997</v>
      </c>
    </row>
    <row r="244" spans="1:13">
      <c r="A244" s="254">
        <v>234</v>
      </c>
      <c r="B244" s="497" t="s">
        <v>398</v>
      </c>
      <c r="C244" s="494">
        <v>352.35</v>
      </c>
      <c r="D244" s="495">
        <v>346.91666666666669</v>
      </c>
      <c r="E244" s="495">
        <v>337.48333333333335</v>
      </c>
      <c r="F244" s="495">
        <v>322.61666666666667</v>
      </c>
      <c r="G244" s="495">
        <v>313.18333333333334</v>
      </c>
      <c r="H244" s="495">
        <v>361.78333333333336</v>
      </c>
      <c r="I244" s="495">
        <v>371.21666666666664</v>
      </c>
      <c r="J244" s="495">
        <v>386.08333333333337</v>
      </c>
      <c r="K244" s="494">
        <v>356.35</v>
      </c>
      <c r="L244" s="494">
        <v>332.05</v>
      </c>
      <c r="M244" s="494">
        <v>32.546840000000003</v>
      </c>
    </row>
    <row r="245" spans="1:13">
      <c r="A245" s="254">
        <v>235</v>
      </c>
      <c r="B245" s="497" t="s">
        <v>255</v>
      </c>
      <c r="C245" s="494">
        <v>94.7</v>
      </c>
      <c r="D245" s="495">
        <v>95.983333333333334</v>
      </c>
      <c r="E245" s="495">
        <v>93.216666666666669</v>
      </c>
      <c r="F245" s="495">
        <v>91.733333333333334</v>
      </c>
      <c r="G245" s="495">
        <v>88.966666666666669</v>
      </c>
      <c r="H245" s="495">
        <v>97.466666666666669</v>
      </c>
      <c r="I245" s="495">
        <v>100.23333333333335</v>
      </c>
      <c r="J245" s="495">
        <v>101.71666666666667</v>
      </c>
      <c r="K245" s="494">
        <v>98.75</v>
      </c>
      <c r="L245" s="494">
        <v>94.5</v>
      </c>
      <c r="M245" s="494">
        <v>42.565939999999998</v>
      </c>
    </row>
    <row r="246" spans="1:13">
      <c r="A246" s="254">
        <v>236</v>
      </c>
      <c r="B246" s="497" t="s">
        <v>125</v>
      </c>
      <c r="C246" s="494">
        <v>88.1</v>
      </c>
      <c r="D246" s="495">
        <v>87.916666666666671</v>
      </c>
      <c r="E246" s="495">
        <v>87.033333333333346</v>
      </c>
      <c r="F246" s="495">
        <v>85.966666666666669</v>
      </c>
      <c r="G246" s="495">
        <v>85.083333333333343</v>
      </c>
      <c r="H246" s="495">
        <v>88.983333333333348</v>
      </c>
      <c r="I246" s="495">
        <v>89.866666666666674</v>
      </c>
      <c r="J246" s="495">
        <v>90.933333333333351</v>
      </c>
      <c r="K246" s="494">
        <v>88.8</v>
      </c>
      <c r="L246" s="494">
        <v>86.85</v>
      </c>
      <c r="M246" s="494">
        <v>152.68241</v>
      </c>
    </row>
    <row r="247" spans="1:13">
      <c r="A247" s="254">
        <v>237</v>
      </c>
      <c r="B247" s="497" t="s">
        <v>399</v>
      </c>
      <c r="C247" s="494">
        <v>16.149999999999999</v>
      </c>
      <c r="D247" s="495">
        <v>16.05</v>
      </c>
      <c r="E247" s="495">
        <v>15.850000000000001</v>
      </c>
      <c r="F247" s="495">
        <v>15.55</v>
      </c>
      <c r="G247" s="495">
        <v>15.350000000000001</v>
      </c>
      <c r="H247" s="495">
        <v>16.350000000000001</v>
      </c>
      <c r="I247" s="495">
        <v>16.549999999999997</v>
      </c>
      <c r="J247" s="495">
        <v>16.850000000000001</v>
      </c>
      <c r="K247" s="494">
        <v>16.25</v>
      </c>
      <c r="L247" s="494">
        <v>15.75</v>
      </c>
      <c r="M247" s="494">
        <v>186.69041000000001</v>
      </c>
    </row>
    <row r="248" spans="1:13">
      <c r="A248" s="254">
        <v>238</v>
      </c>
      <c r="B248" s="497" t="s">
        <v>772</v>
      </c>
      <c r="C248" s="494">
        <v>1612.7</v>
      </c>
      <c r="D248" s="495">
        <v>1594.2333333333333</v>
      </c>
      <c r="E248" s="495">
        <v>1568.4666666666667</v>
      </c>
      <c r="F248" s="495">
        <v>1524.2333333333333</v>
      </c>
      <c r="G248" s="495">
        <v>1498.4666666666667</v>
      </c>
      <c r="H248" s="495">
        <v>1638.4666666666667</v>
      </c>
      <c r="I248" s="495">
        <v>1664.2333333333336</v>
      </c>
      <c r="J248" s="495">
        <v>1708.4666666666667</v>
      </c>
      <c r="K248" s="494">
        <v>1620</v>
      </c>
      <c r="L248" s="494">
        <v>1550</v>
      </c>
      <c r="M248" s="494">
        <v>11.93238</v>
      </c>
    </row>
    <row r="249" spans="1:13">
      <c r="A249" s="254">
        <v>239</v>
      </c>
      <c r="B249" s="497" t="s">
        <v>748</v>
      </c>
      <c r="C249" s="494">
        <v>318.85000000000002</v>
      </c>
      <c r="D249" s="495">
        <v>314.63333333333338</v>
      </c>
      <c r="E249" s="495">
        <v>307.26666666666677</v>
      </c>
      <c r="F249" s="495">
        <v>295.68333333333339</v>
      </c>
      <c r="G249" s="495">
        <v>288.31666666666678</v>
      </c>
      <c r="H249" s="495">
        <v>326.21666666666675</v>
      </c>
      <c r="I249" s="495">
        <v>333.58333333333343</v>
      </c>
      <c r="J249" s="495">
        <v>345.16666666666674</v>
      </c>
      <c r="K249" s="494">
        <v>322</v>
      </c>
      <c r="L249" s="494">
        <v>303.05</v>
      </c>
      <c r="M249" s="494">
        <v>1.57568</v>
      </c>
    </row>
    <row r="250" spans="1:13">
      <c r="A250" s="254">
        <v>240</v>
      </c>
      <c r="B250" s="497" t="s">
        <v>120</v>
      </c>
      <c r="C250" s="494">
        <v>498.1</v>
      </c>
      <c r="D250" s="495">
        <v>496.40000000000003</v>
      </c>
      <c r="E250" s="495">
        <v>488.90000000000009</v>
      </c>
      <c r="F250" s="495">
        <v>479.70000000000005</v>
      </c>
      <c r="G250" s="495">
        <v>472.2000000000001</v>
      </c>
      <c r="H250" s="495">
        <v>505.60000000000008</v>
      </c>
      <c r="I250" s="495">
        <v>513.09999999999991</v>
      </c>
      <c r="J250" s="495">
        <v>522.30000000000007</v>
      </c>
      <c r="K250" s="494">
        <v>503.9</v>
      </c>
      <c r="L250" s="494">
        <v>487.2</v>
      </c>
      <c r="M250" s="494">
        <v>15.360720000000001</v>
      </c>
    </row>
    <row r="251" spans="1:13">
      <c r="A251" s="254">
        <v>241</v>
      </c>
      <c r="B251" s="497" t="s">
        <v>826</v>
      </c>
      <c r="C251" s="494">
        <v>253.05</v>
      </c>
      <c r="D251" s="495">
        <v>252.05000000000004</v>
      </c>
      <c r="E251" s="495">
        <v>249.30000000000007</v>
      </c>
      <c r="F251" s="495">
        <v>245.55000000000004</v>
      </c>
      <c r="G251" s="495">
        <v>242.80000000000007</v>
      </c>
      <c r="H251" s="495">
        <v>255.80000000000007</v>
      </c>
      <c r="I251" s="495">
        <v>258.55</v>
      </c>
      <c r="J251" s="495">
        <v>262.30000000000007</v>
      </c>
      <c r="K251" s="494">
        <v>254.8</v>
      </c>
      <c r="L251" s="494">
        <v>248.3</v>
      </c>
      <c r="M251" s="494">
        <v>23.45054</v>
      </c>
    </row>
    <row r="252" spans="1:13">
      <c r="A252" s="254">
        <v>242</v>
      </c>
      <c r="B252" s="497" t="s">
        <v>122</v>
      </c>
      <c r="C252" s="494">
        <v>832</v>
      </c>
      <c r="D252" s="495">
        <v>826.51666666666677</v>
      </c>
      <c r="E252" s="495">
        <v>816.48333333333358</v>
      </c>
      <c r="F252" s="495">
        <v>800.96666666666681</v>
      </c>
      <c r="G252" s="495">
        <v>790.93333333333362</v>
      </c>
      <c r="H252" s="495">
        <v>842.03333333333353</v>
      </c>
      <c r="I252" s="495">
        <v>852.06666666666661</v>
      </c>
      <c r="J252" s="495">
        <v>867.58333333333348</v>
      </c>
      <c r="K252" s="494">
        <v>836.55</v>
      </c>
      <c r="L252" s="494">
        <v>811</v>
      </c>
      <c r="M252" s="494">
        <v>85.501220000000004</v>
      </c>
    </row>
    <row r="253" spans="1:13">
      <c r="A253" s="254">
        <v>243</v>
      </c>
      <c r="B253" s="497" t="s">
        <v>256</v>
      </c>
      <c r="C253" s="494">
        <v>4696.5</v>
      </c>
      <c r="D253" s="495">
        <v>4645.3666666666668</v>
      </c>
      <c r="E253" s="495">
        <v>4502.7333333333336</v>
      </c>
      <c r="F253" s="495">
        <v>4308.9666666666672</v>
      </c>
      <c r="G253" s="495">
        <v>4166.3333333333339</v>
      </c>
      <c r="H253" s="495">
        <v>4839.1333333333332</v>
      </c>
      <c r="I253" s="495">
        <v>4981.7666666666664</v>
      </c>
      <c r="J253" s="495">
        <v>5175.5333333333328</v>
      </c>
      <c r="K253" s="494">
        <v>4788</v>
      </c>
      <c r="L253" s="494">
        <v>4451.6000000000004</v>
      </c>
      <c r="M253" s="494">
        <v>7.3704400000000003</v>
      </c>
    </row>
    <row r="254" spans="1:13">
      <c r="A254" s="254">
        <v>244</v>
      </c>
      <c r="B254" s="497" t="s">
        <v>124</v>
      </c>
      <c r="C254" s="494">
        <v>1362.55</v>
      </c>
      <c r="D254" s="495">
        <v>1358.2</v>
      </c>
      <c r="E254" s="495">
        <v>1336.7</v>
      </c>
      <c r="F254" s="495">
        <v>1310.85</v>
      </c>
      <c r="G254" s="495">
        <v>1289.3499999999999</v>
      </c>
      <c r="H254" s="495">
        <v>1384.0500000000002</v>
      </c>
      <c r="I254" s="495">
        <v>1405.5500000000002</v>
      </c>
      <c r="J254" s="495">
        <v>1431.4000000000003</v>
      </c>
      <c r="K254" s="494">
        <v>1379.7</v>
      </c>
      <c r="L254" s="494">
        <v>1332.35</v>
      </c>
      <c r="M254" s="494">
        <v>125.08028</v>
      </c>
    </row>
    <row r="255" spans="1:13">
      <c r="A255" s="254">
        <v>245</v>
      </c>
      <c r="B255" s="497" t="s">
        <v>749</v>
      </c>
      <c r="C255" s="494">
        <v>688.35</v>
      </c>
      <c r="D255" s="495">
        <v>686.26666666666677</v>
      </c>
      <c r="E255" s="495">
        <v>678.63333333333355</v>
      </c>
      <c r="F255" s="495">
        <v>668.91666666666674</v>
      </c>
      <c r="G255" s="495">
        <v>661.28333333333353</v>
      </c>
      <c r="H255" s="495">
        <v>695.98333333333358</v>
      </c>
      <c r="I255" s="495">
        <v>703.61666666666679</v>
      </c>
      <c r="J255" s="495">
        <v>713.3333333333336</v>
      </c>
      <c r="K255" s="494">
        <v>693.9</v>
      </c>
      <c r="L255" s="494">
        <v>676.55</v>
      </c>
      <c r="M255" s="494">
        <v>0.12512999999999999</v>
      </c>
    </row>
    <row r="256" spans="1:13">
      <c r="A256" s="254">
        <v>246</v>
      </c>
      <c r="B256" s="497" t="s">
        <v>400</v>
      </c>
      <c r="C256" s="494">
        <v>252.45</v>
      </c>
      <c r="D256" s="495">
        <v>250.46666666666667</v>
      </c>
      <c r="E256" s="495">
        <v>245.98333333333335</v>
      </c>
      <c r="F256" s="495">
        <v>239.51666666666668</v>
      </c>
      <c r="G256" s="495">
        <v>235.03333333333336</v>
      </c>
      <c r="H256" s="495">
        <v>256.93333333333334</v>
      </c>
      <c r="I256" s="495">
        <v>261.41666666666663</v>
      </c>
      <c r="J256" s="495">
        <v>267.88333333333333</v>
      </c>
      <c r="K256" s="494">
        <v>254.95</v>
      </c>
      <c r="L256" s="494">
        <v>244</v>
      </c>
      <c r="M256" s="494">
        <v>5.9927099999999998</v>
      </c>
    </row>
    <row r="257" spans="1:13">
      <c r="A257" s="254">
        <v>247</v>
      </c>
      <c r="B257" s="497" t="s">
        <v>121</v>
      </c>
      <c r="C257" s="494">
        <v>1527.9</v>
      </c>
      <c r="D257" s="495">
        <v>1534.1499999999999</v>
      </c>
      <c r="E257" s="495">
        <v>1510.2999999999997</v>
      </c>
      <c r="F257" s="495">
        <v>1492.6999999999998</v>
      </c>
      <c r="G257" s="495">
        <v>1468.8499999999997</v>
      </c>
      <c r="H257" s="495">
        <v>1551.7499999999998</v>
      </c>
      <c r="I257" s="495">
        <v>1575.5999999999997</v>
      </c>
      <c r="J257" s="495">
        <v>1593.1999999999998</v>
      </c>
      <c r="K257" s="494">
        <v>1558</v>
      </c>
      <c r="L257" s="494">
        <v>1516.55</v>
      </c>
      <c r="M257" s="494">
        <v>9.7145200000000003</v>
      </c>
    </row>
    <row r="258" spans="1:13">
      <c r="A258" s="254">
        <v>248</v>
      </c>
      <c r="B258" s="497" t="s">
        <v>257</v>
      </c>
      <c r="C258" s="494">
        <v>2173.5500000000002</v>
      </c>
      <c r="D258" s="495">
        <v>2164.5166666666669</v>
      </c>
      <c r="E258" s="495">
        <v>2109.0333333333338</v>
      </c>
      <c r="F258" s="495">
        <v>2044.5166666666669</v>
      </c>
      <c r="G258" s="495">
        <v>1989.0333333333338</v>
      </c>
      <c r="H258" s="495">
        <v>2229.0333333333338</v>
      </c>
      <c r="I258" s="495">
        <v>2284.5166666666664</v>
      </c>
      <c r="J258" s="495">
        <v>2349.0333333333338</v>
      </c>
      <c r="K258" s="494">
        <v>2220</v>
      </c>
      <c r="L258" s="494">
        <v>2100</v>
      </c>
      <c r="M258" s="494">
        <v>5.2093499999999997</v>
      </c>
    </row>
    <row r="259" spans="1:13">
      <c r="A259" s="254">
        <v>249</v>
      </c>
      <c r="B259" s="497" t="s">
        <v>401</v>
      </c>
      <c r="C259" s="494">
        <v>1264.45</v>
      </c>
      <c r="D259" s="495">
        <v>1247.4833333333333</v>
      </c>
      <c r="E259" s="495">
        <v>1224.9666666666667</v>
      </c>
      <c r="F259" s="495">
        <v>1185.4833333333333</v>
      </c>
      <c r="G259" s="495">
        <v>1162.9666666666667</v>
      </c>
      <c r="H259" s="495">
        <v>1286.9666666666667</v>
      </c>
      <c r="I259" s="495">
        <v>1309.4833333333336</v>
      </c>
      <c r="J259" s="495">
        <v>1348.9666666666667</v>
      </c>
      <c r="K259" s="494">
        <v>1270</v>
      </c>
      <c r="L259" s="494">
        <v>1208</v>
      </c>
      <c r="M259" s="494">
        <v>2.2754099999999999</v>
      </c>
    </row>
    <row r="260" spans="1:13">
      <c r="A260" s="254">
        <v>250</v>
      </c>
      <c r="B260" s="497" t="s">
        <v>402</v>
      </c>
      <c r="C260" s="494">
        <v>2901.45</v>
      </c>
      <c r="D260" s="495">
        <v>2848.8166666666671</v>
      </c>
      <c r="E260" s="495">
        <v>2777.6333333333341</v>
      </c>
      <c r="F260" s="495">
        <v>2653.8166666666671</v>
      </c>
      <c r="G260" s="495">
        <v>2582.6333333333341</v>
      </c>
      <c r="H260" s="495">
        <v>2972.6333333333341</v>
      </c>
      <c r="I260" s="495">
        <v>3043.8166666666675</v>
      </c>
      <c r="J260" s="495">
        <v>3167.6333333333341</v>
      </c>
      <c r="K260" s="494">
        <v>2920</v>
      </c>
      <c r="L260" s="494">
        <v>2725</v>
      </c>
      <c r="M260" s="494">
        <v>0.25595000000000001</v>
      </c>
    </row>
    <row r="261" spans="1:13">
      <c r="A261" s="254">
        <v>251</v>
      </c>
      <c r="B261" s="497" t="s">
        <v>403</v>
      </c>
      <c r="C261" s="494">
        <v>395.35</v>
      </c>
      <c r="D261" s="495">
        <v>394.65000000000003</v>
      </c>
      <c r="E261" s="495">
        <v>387.00000000000006</v>
      </c>
      <c r="F261" s="495">
        <v>378.65000000000003</v>
      </c>
      <c r="G261" s="495">
        <v>371.00000000000006</v>
      </c>
      <c r="H261" s="495">
        <v>403.00000000000006</v>
      </c>
      <c r="I261" s="495">
        <v>410.65000000000003</v>
      </c>
      <c r="J261" s="495">
        <v>419.00000000000006</v>
      </c>
      <c r="K261" s="494">
        <v>402.3</v>
      </c>
      <c r="L261" s="494">
        <v>386.3</v>
      </c>
      <c r="M261" s="494">
        <v>2.1657600000000001</v>
      </c>
    </row>
    <row r="262" spans="1:13">
      <c r="A262" s="254">
        <v>252</v>
      </c>
      <c r="B262" s="497" t="s">
        <v>404</v>
      </c>
      <c r="C262" s="494">
        <v>127.7</v>
      </c>
      <c r="D262" s="495">
        <v>128.91666666666666</v>
      </c>
      <c r="E262" s="495">
        <v>125.83333333333331</v>
      </c>
      <c r="F262" s="495">
        <v>123.96666666666665</v>
      </c>
      <c r="G262" s="495">
        <v>120.88333333333331</v>
      </c>
      <c r="H262" s="495">
        <v>130.7833333333333</v>
      </c>
      <c r="I262" s="495">
        <v>133.86666666666662</v>
      </c>
      <c r="J262" s="495">
        <v>135.73333333333332</v>
      </c>
      <c r="K262" s="494">
        <v>132</v>
      </c>
      <c r="L262" s="494">
        <v>127.05</v>
      </c>
      <c r="M262" s="494">
        <v>5.9775900000000002</v>
      </c>
    </row>
    <row r="263" spans="1:13">
      <c r="A263" s="254">
        <v>253</v>
      </c>
      <c r="B263" s="497" t="s">
        <v>405</v>
      </c>
      <c r="C263" s="494">
        <v>105.9</v>
      </c>
      <c r="D263" s="495">
        <v>105.21666666666665</v>
      </c>
      <c r="E263" s="495">
        <v>103.93333333333331</v>
      </c>
      <c r="F263" s="495">
        <v>101.96666666666665</v>
      </c>
      <c r="G263" s="495">
        <v>100.68333333333331</v>
      </c>
      <c r="H263" s="495">
        <v>107.18333333333331</v>
      </c>
      <c r="I263" s="495">
        <v>108.46666666666664</v>
      </c>
      <c r="J263" s="495">
        <v>110.43333333333331</v>
      </c>
      <c r="K263" s="494">
        <v>106.5</v>
      </c>
      <c r="L263" s="494">
        <v>103.25</v>
      </c>
      <c r="M263" s="494">
        <v>5.0668199999999999</v>
      </c>
    </row>
    <row r="264" spans="1:13">
      <c r="A264" s="254">
        <v>254</v>
      </c>
      <c r="B264" s="497" t="s">
        <v>406</v>
      </c>
      <c r="C264" s="494">
        <v>76.95</v>
      </c>
      <c r="D264" s="495">
        <v>77</v>
      </c>
      <c r="E264" s="495">
        <v>76</v>
      </c>
      <c r="F264" s="495">
        <v>75.05</v>
      </c>
      <c r="G264" s="495">
        <v>74.05</v>
      </c>
      <c r="H264" s="495">
        <v>77.95</v>
      </c>
      <c r="I264" s="495">
        <v>78.95</v>
      </c>
      <c r="J264" s="495">
        <v>79.900000000000006</v>
      </c>
      <c r="K264" s="494">
        <v>78</v>
      </c>
      <c r="L264" s="494">
        <v>76.05</v>
      </c>
      <c r="M264" s="494">
        <v>4.4824200000000003</v>
      </c>
    </row>
    <row r="265" spans="1:13">
      <c r="A265" s="254">
        <v>255</v>
      </c>
      <c r="B265" s="497" t="s">
        <v>258</v>
      </c>
      <c r="C265" s="494">
        <v>100.25</v>
      </c>
      <c r="D265" s="495">
        <v>98.666666666666671</v>
      </c>
      <c r="E265" s="495">
        <v>95.733333333333348</v>
      </c>
      <c r="F265" s="495">
        <v>91.216666666666683</v>
      </c>
      <c r="G265" s="495">
        <v>88.28333333333336</v>
      </c>
      <c r="H265" s="495">
        <v>103.18333333333334</v>
      </c>
      <c r="I265" s="495">
        <v>106.11666666666665</v>
      </c>
      <c r="J265" s="495">
        <v>110.63333333333333</v>
      </c>
      <c r="K265" s="494">
        <v>101.6</v>
      </c>
      <c r="L265" s="494">
        <v>94.15</v>
      </c>
      <c r="M265" s="494">
        <v>90.708280000000002</v>
      </c>
    </row>
    <row r="266" spans="1:13">
      <c r="A266" s="254">
        <v>256</v>
      </c>
      <c r="B266" s="497" t="s">
        <v>128</v>
      </c>
      <c r="C266" s="494">
        <v>615.79999999999995</v>
      </c>
      <c r="D266" s="495">
        <v>612.13333333333333</v>
      </c>
      <c r="E266" s="495">
        <v>598.76666666666665</v>
      </c>
      <c r="F266" s="495">
        <v>581.73333333333335</v>
      </c>
      <c r="G266" s="495">
        <v>568.36666666666667</v>
      </c>
      <c r="H266" s="495">
        <v>629.16666666666663</v>
      </c>
      <c r="I266" s="495">
        <v>642.53333333333319</v>
      </c>
      <c r="J266" s="495">
        <v>659.56666666666661</v>
      </c>
      <c r="K266" s="494">
        <v>625.5</v>
      </c>
      <c r="L266" s="494">
        <v>595.1</v>
      </c>
      <c r="M266" s="494">
        <v>170.44636</v>
      </c>
    </row>
    <row r="267" spans="1:13">
      <c r="A267" s="254">
        <v>257</v>
      </c>
      <c r="B267" s="497" t="s">
        <v>751</v>
      </c>
      <c r="C267" s="494">
        <v>82</v>
      </c>
      <c r="D267" s="495">
        <v>82.25</v>
      </c>
      <c r="E267" s="495">
        <v>81.3</v>
      </c>
      <c r="F267" s="495">
        <v>80.599999999999994</v>
      </c>
      <c r="G267" s="495">
        <v>79.649999999999991</v>
      </c>
      <c r="H267" s="495">
        <v>82.95</v>
      </c>
      <c r="I267" s="495">
        <v>83.899999999999991</v>
      </c>
      <c r="J267" s="495">
        <v>84.600000000000009</v>
      </c>
      <c r="K267" s="494">
        <v>83.2</v>
      </c>
      <c r="L267" s="494">
        <v>81.55</v>
      </c>
      <c r="M267" s="494">
        <v>0.98392999999999997</v>
      </c>
    </row>
    <row r="268" spans="1:13">
      <c r="A268" s="254">
        <v>258</v>
      </c>
      <c r="B268" s="497" t="s">
        <v>407</v>
      </c>
      <c r="C268" s="494">
        <v>57.2</v>
      </c>
      <c r="D268" s="495">
        <v>56.966666666666669</v>
      </c>
      <c r="E268" s="495">
        <v>55.433333333333337</v>
      </c>
      <c r="F268" s="495">
        <v>53.666666666666671</v>
      </c>
      <c r="G268" s="495">
        <v>52.13333333333334</v>
      </c>
      <c r="H268" s="495">
        <v>58.733333333333334</v>
      </c>
      <c r="I268" s="495">
        <v>60.266666666666666</v>
      </c>
      <c r="J268" s="495">
        <v>62.033333333333331</v>
      </c>
      <c r="K268" s="494">
        <v>58.5</v>
      </c>
      <c r="L268" s="494">
        <v>55.2</v>
      </c>
      <c r="M268" s="494">
        <v>5.89053</v>
      </c>
    </row>
    <row r="269" spans="1:13">
      <c r="A269" s="254">
        <v>259</v>
      </c>
      <c r="B269" s="497" t="s">
        <v>408</v>
      </c>
      <c r="C269" s="494">
        <v>81.3</v>
      </c>
      <c r="D269" s="495">
        <v>81.716666666666654</v>
      </c>
      <c r="E269" s="495">
        <v>80.033333333333303</v>
      </c>
      <c r="F269" s="495">
        <v>78.766666666666652</v>
      </c>
      <c r="G269" s="495">
        <v>77.0833333333333</v>
      </c>
      <c r="H269" s="495">
        <v>82.983333333333306</v>
      </c>
      <c r="I269" s="495">
        <v>84.666666666666671</v>
      </c>
      <c r="J269" s="495">
        <v>85.933333333333309</v>
      </c>
      <c r="K269" s="494">
        <v>83.4</v>
      </c>
      <c r="L269" s="494">
        <v>80.45</v>
      </c>
      <c r="M269" s="494">
        <v>4.4369399999999999</v>
      </c>
    </row>
    <row r="270" spans="1:13">
      <c r="A270" s="254">
        <v>260</v>
      </c>
      <c r="B270" s="497" t="s">
        <v>409</v>
      </c>
      <c r="C270" s="494">
        <v>22.95</v>
      </c>
      <c r="D270" s="495">
        <v>23.3</v>
      </c>
      <c r="E270" s="495">
        <v>22.35</v>
      </c>
      <c r="F270" s="495">
        <v>21.75</v>
      </c>
      <c r="G270" s="495">
        <v>20.8</v>
      </c>
      <c r="H270" s="495">
        <v>23.900000000000002</v>
      </c>
      <c r="I270" s="495">
        <v>24.849999999999998</v>
      </c>
      <c r="J270" s="495">
        <v>25.450000000000003</v>
      </c>
      <c r="K270" s="494">
        <v>24.25</v>
      </c>
      <c r="L270" s="494">
        <v>22.7</v>
      </c>
      <c r="M270" s="494">
        <v>20.982659999999999</v>
      </c>
    </row>
    <row r="271" spans="1:13">
      <c r="A271" s="254">
        <v>261</v>
      </c>
      <c r="B271" s="497" t="s">
        <v>410</v>
      </c>
      <c r="C271" s="494">
        <v>61.9</v>
      </c>
      <c r="D271" s="495">
        <v>62.199999999999996</v>
      </c>
      <c r="E271" s="495">
        <v>60.54999999999999</v>
      </c>
      <c r="F271" s="495">
        <v>59.199999999999996</v>
      </c>
      <c r="G271" s="495">
        <v>57.54999999999999</v>
      </c>
      <c r="H271" s="495">
        <v>63.54999999999999</v>
      </c>
      <c r="I271" s="495">
        <v>65.199999999999989</v>
      </c>
      <c r="J271" s="495">
        <v>66.549999999999983</v>
      </c>
      <c r="K271" s="494">
        <v>63.85</v>
      </c>
      <c r="L271" s="494">
        <v>60.85</v>
      </c>
      <c r="M271" s="494">
        <v>9.6157699999999995</v>
      </c>
    </row>
    <row r="272" spans="1:13">
      <c r="A272" s="254">
        <v>262</v>
      </c>
      <c r="B272" s="497" t="s">
        <v>411</v>
      </c>
      <c r="C272" s="494">
        <v>72.7</v>
      </c>
      <c r="D272" s="495">
        <v>73.2</v>
      </c>
      <c r="E272" s="495">
        <v>71.5</v>
      </c>
      <c r="F272" s="495">
        <v>70.3</v>
      </c>
      <c r="G272" s="495">
        <v>68.599999999999994</v>
      </c>
      <c r="H272" s="495">
        <v>74.400000000000006</v>
      </c>
      <c r="I272" s="495">
        <v>76.100000000000023</v>
      </c>
      <c r="J272" s="495">
        <v>77.300000000000011</v>
      </c>
      <c r="K272" s="494">
        <v>74.900000000000006</v>
      </c>
      <c r="L272" s="494">
        <v>72</v>
      </c>
      <c r="M272" s="494">
        <v>9.1014400000000002</v>
      </c>
    </row>
    <row r="273" spans="1:13">
      <c r="A273" s="254">
        <v>263</v>
      </c>
      <c r="B273" s="497" t="s">
        <v>412</v>
      </c>
      <c r="C273" s="494">
        <v>144.65</v>
      </c>
      <c r="D273" s="495">
        <v>140.29999999999998</v>
      </c>
      <c r="E273" s="495">
        <v>132.34999999999997</v>
      </c>
      <c r="F273" s="495">
        <v>120.04999999999998</v>
      </c>
      <c r="G273" s="495">
        <v>112.09999999999997</v>
      </c>
      <c r="H273" s="495">
        <v>152.59999999999997</v>
      </c>
      <c r="I273" s="495">
        <v>160.54999999999995</v>
      </c>
      <c r="J273" s="495">
        <v>172.84999999999997</v>
      </c>
      <c r="K273" s="494">
        <v>148.25</v>
      </c>
      <c r="L273" s="494">
        <v>128</v>
      </c>
      <c r="M273" s="494">
        <v>15.167730000000001</v>
      </c>
    </row>
    <row r="274" spans="1:13">
      <c r="A274" s="254">
        <v>264</v>
      </c>
      <c r="B274" s="497" t="s">
        <v>413</v>
      </c>
      <c r="C274" s="494">
        <v>74.8</v>
      </c>
      <c r="D274" s="495">
        <v>73.883333333333326</v>
      </c>
      <c r="E274" s="495">
        <v>71.916666666666657</v>
      </c>
      <c r="F274" s="495">
        <v>69.033333333333331</v>
      </c>
      <c r="G274" s="495">
        <v>67.066666666666663</v>
      </c>
      <c r="H274" s="495">
        <v>76.766666666666652</v>
      </c>
      <c r="I274" s="495">
        <v>78.73333333333332</v>
      </c>
      <c r="J274" s="495">
        <v>81.616666666666646</v>
      </c>
      <c r="K274" s="494">
        <v>75.849999999999994</v>
      </c>
      <c r="L274" s="494">
        <v>71</v>
      </c>
      <c r="M274" s="494">
        <v>9.3145399999999992</v>
      </c>
    </row>
    <row r="275" spans="1:13">
      <c r="A275" s="254">
        <v>265</v>
      </c>
      <c r="B275" s="497" t="s">
        <v>127</v>
      </c>
      <c r="C275" s="494">
        <v>413.8</v>
      </c>
      <c r="D275" s="495">
        <v>410.2</v>
      </c>
      <c r="E275" s="495">
        <v>401.7</v>
      </c>
      <c r="F275" s="495">
        <v>389.6</v>
      </c>
      <c r="G275" s="495">
        <v>381.1</v>
      </c>
      <c r="H275" s="495">
        <v>422.29999999999995</v>
      </c>
      <c r="I275" s="495">
        <v>430.79999999999995</v>
      </c>
      <c r="J275" s="495">
        <v>442.89999999999992</v>
      </c>
      <c r="K275" s="494">
        <v>418.7</v>
      </c>
      <c r="L275" s="494">
        <v>398.1</v>
      </c>
      <c r="M275" s="494">
        <v>107.72613</v>
      </c>
    </row>
    <row r="276" spans="1:13">
      <c r="A276" s="254">
        <v>266</v>
      </c>
      <c r="B276" s="497" t="s">
        <v>414</v>
      </c>
      <c r="C276" s="494">
        <v>2482.25</v>
      </c>
      <c r="D276" s="495">
        <v>2480.0333333333333</v>
      </c>
      <c r="E276" s="495">
        <v>2453.2166666666667</v>
      </c>
      <c r="F276" s="495">
        <v>2424.1833333333334</v>
      </c>
      <c r="G276" s="495">
        <v>2397.3666666666668</v>
      </c>
      <c r="H276" s="495">
        <v>2509.0666666666666</v>
      </c>
      <c r="I276" s="495">
        <v>2535.8833333333332</v>
      </c>
      <c r="J276" s="495">
        <v>2564.9166666666665</v>
      </c>
      <c r="K276" s="494">
        <v>2506.85</v>
      </c>
      <c r="L276" s="494">
        <v>2451</v>
      </c>
      <c r="M276" s="494">
        <v>4.641E-2</v>
      </c>
    </row>
    <row r="277" spans="1:13">
      <c r="A277" s="254">
        <v>267</v>
      </c>
      <c r="B277" s="497" t="s">
        <v>129</v>
      </c>
      <c r="C277" s="494">
        <v>2780.35</v>
      </c>
      <c r="D277" s="495">
        <v>2760</v>
      </c>
      <c r="E277" s="495">
        <v>2725.85</v>
      </c>
      <c r="F277" s="495">
        <v>2671.35</v>
      </c>
      <c r="G277" s="495">
        <v>2637.2</v>
      </c>
      <c r="H277" s="495">
        <v>2814.5</v>
      </c>
      <c r="I277" s="495">
        <v>2848.6499999999996</v>
      </c>
      <c r="J277" s="495">
        <v>2903.15</v>
      </c>
      <c r="K277" s="494">
        <v>2794.15</v>
      </c>
      <c r="L277" s="494">
        <v>2705.5</v>
      </c>
      <c r="M277" s="494">
        <v>3.3297699999999999</v>
      </c>
    </row>
    <row r="278" spans="1:13">
      <c r="A278" s="254">
        <v>268</v>
      </c>
      <c r="B278" s="497" t="s">
        <v>130</v>
      </c>
      <c r="C278" s="494">
        <v>867.25</v>
      </c>
      <c r="D278" s="495">
        <v>859.05000000000007</v>
      </c>
      <c r="E278" s="495">
        <v>828.20000000000016</v>
      </c>
      <c r="F278" s="495">
        <v>789.15000000000009</v>
      </c>
      <c r="G278" s="495">
        <v>758.30000000000018</v>
      </c>
      <c r="H278" s="495">
        <v>898.10000000000014</v>
      </c>
      <c r="I278" s="495">
        <v>928.95</v>
      </c>
      <c r="J278" s="495">
        <v>968.00000000000011</v>
      </c>
      <c r="K278" s="494">
        <v>889.9</v>
      </c>
      <c r="L278" s="494">
        <v>820</v>
      </c>
      <c r="M278" s="494">
        <v>17.310890000000001</v>
      </c>
    </row>
    <row r="279" spans="1:13">
      <c r="A279" s="254">
        <v>269</v>
      </c>
      <c r="B279" s="497" t="s">
        <v>415</v>
      </c>
      <c r="C279" s="494">
        <v>140.9</v>
      </c>
      <c r="D279" s="495">
        <v>139.71666666666667</v>
      </c>
      <c r="E279" s="495">
        <v>137.63333333333333</v>
      </c>
      <c r="F279" s="495">
        <v>134.36666666666665</v>
      </c>
      <c r="G279" s="495">
        <v>132.2833333333333</v>
      </c>
      <c r="H279" s="495">
        <v>142.98333333333335</v>
      </c>
      <c r="I279" s="495">
        <v>145.06666666666666</v>
      </c>
      <c r="J279" s="495">
        <v>148.33333333333337</v>
      </c>
      <c r="K279" s="494">
        <v>141.80000000000001</v>
      </c>
      <c r="L279" s="494">
        <v>136.44999999999999</v>
      </c>
      <c r="M279" s="494">
        <v>3.8947099999999999</v>
      </c>
    </row>
    <row r="280" spans="1:13">
      <c r="A280" s="254">
        <v>270</v>
      </c>
      <c r="B280" s="497" t="s">
        <v>417</v>
      </c>
      <c r="C280" s="494">
        <v>485.95</v>
      </c>
      <c r="D280" s="495">
        <v>486.48333333333335</v>
      </c>
      <c r="E280" s="495">
        <v>474.16666666666669</v>
      </c>
      <c r="F280" s="495">
        <v>462.38333333333333</v>
      </c>
      <c r="G280" s="495">
        <v>450.06666666666666</v>
      </c>
      <c r="H280" s="495">
        <v>498.26666666666671</v>
      </c>
      <c r="I280" s="495">
        <v>510.58333333333331</v>
      </c>
      <c r="J280" s="495">
        <v>522.36666666666679</v>
      </c>
      <c r="K280" s="494">
        <v>498.8</v>
      </c>
      <c r="L280" s="494">
        <v>474.7</v>
      </c>
      <c r="M280" s="494">
        <v>1.4838</v>
      </c>
    </row>
    <row r="281" spans="1:13">
      <c r="A281" s="254">
        <v>271</v>
      </c>
      <c r="B281" s="497" t="s">
        <v>418</v>
      </c>
      <c r="C281" s="494">
        <v>203.25</v>
      </c>
      <c r="D281" s="495">
        <v>201.19999999999996</v>
      </c>
      <c r="E281" s="495">
        <v>195.99999999999991</v>
      </c>
      <c r="F281" s="495">
        <v>188.74999999999994</v>
      </c>
      <c r="G281" s="495">
        <v>183.5499999999999</v>
      </c>
      <c r="H281" s="495">
        <v>208.44999999999993</v>
      </c>
      <c r="I281" s="495">
        <v>213.64999999999998</v>
      </c>
      <c r="J281" s="495">
        <v>220.89999999999995</v>
      </c>
      <c r="K281" s="494">
        <v>206.4</v>
      </c>
      <c r="L281" s="494">
        <v>193.95</v>
      </c>
      <c r="M281" s="494">
        <v>4.7876300000000001</v>
      </c>
    </row>
    <row r="282" spans="1:13">
      <c r="A282" s="254">
        <v>272</v>
      </c>
      <c r="B282" s="497" t="s">
        <v>419</v>
      </c>
      <c r="C282" s="494">
        <v>177.8</v>
      </c>
      <c r="D282" s="495">
        <v>178.75</v>
      </c>
      <c r="E282" s="495">
        <v>175.35</v>
      </c>
      <c r="F282" s="495">
        <v>172.9</v>
      </c>
      <c r="G282" s="495">
        <v>169.5</v>
      </c>
      <c r="H282" s="495">
        <v>181.2</v>
      </c>
      <c r="I282" s="495">
        <v>184.59999999999997</v>
      </c>
      <c r="J282" s="495">
        <v>187.04999999999998</v>
      </c>
      <c r="K282" s="494">
        <v>182.15</v>
      </c>
      <c r="L282" s="494">
        <v>176.3</v>
      </c>
      <c r="M282" s="494">
        <v>2.6358999999999999</v>
      </c>
    </row>
    <row r="283" spans="1:13">
      <c r="A283" s="254">
        <v>273</v>
      </c>
      <c r="B283" s="497" t="s">
        <v>752</v>
      </c>
      <c r="C283" s="494">
        <v>857.95</v>
      </c>
      <c r="D283" s="495">
        <v>850.38333333333333</v>
      </c>
      <c r="E283" s="495">
        <v>828.76666666666665</v>
      </c>
      <c r="F283" s="495">
        <v>799.58333333333337</v>
      </c>
      <c r="G283" s="495">
        <v>777.9666666666667</v>
      </c>
      <c r="H283" s="495">
        <v>879.56666666666661</v>
      </c>
      <c r="I283" s="495">
        <v>901.18333333333317</v>
      </c>
      <c r="J283" s="495">
        <v>930.36666666666656</v>
      </c>
      <c r="K283" s="494">
        <v>872</v>
      </c>
      <c r="L283" s="494">
        <v>821.2</v>
      </c>
      <c r="M283" s="494">
        <v>0.32999000000000001</v>
      </c>
    </row>
    <row r="284" spans="1:13">
      <c r="A284" s="254">
        <v>274</v>
      </c>
      <c r="B284" s="497" t="s">
        <v>420</v>
      </c>
      <c r="C284" s="494">
        <v>863.85</v>
      </c>
      <c r="D284" s="495">
        <v>870.29999999999984</v>
      </c>
      <c r="E284" s="495">
        <v>844.59999999999968</v>
      </c>
      <c r="F284" s="495">
        <v>825.3499999999998</v>
      </c>
      <c r="G284" s="495">
        <v>799.64999999999964</v>
      </c>
      <c r="H284" s="495">
        <v>889.54999999999973</v>
      </c>
      <c r="I284" s="495">
        <v>915.24999999999977</v>
      </c>
      <c r="J284" s="495">
        <v>934.49999999999977</v>
      </c>
      <c r="K284" s="494">
        <v>896</v>
      </c>
      <c r="L284" s="494">
        <v>851.05</v>
      </c>
      <c r="M284" s="494">
        <v>4.0782499999999997</v>
      </c>
    </row>
    <row r="285" spans="1:13">
      <c r="A285" s="254">
        <v>275</v>
      </c>
      <c r="B285" s="497" t="s">
        <v>421</v>
      </c>
      <c r="C285" s="494">
        <v>350.05</v>
      </c>
      <c r="D285" s="495">
        <v>350.33333333333331</v>
      </c>
      <c r="E285" s="495">
        <v>336.66666666666663</v>
      </c>
      <c r="F285" s="495">
        <v>323.2833333333333</v>
      </c>
      <c r="G285" s="495">
        <v>309.61666666666662</v>
      </c>
      <c r="H285" s="495">
        <v>363.71666666666664</v>
      </c>
      <c r="I285" s="495">
        <v>377.38333333333327</v>
      </c>
      <c r="J285" s="495">
        <v>390.76666666666665</v>
      </c>
      <c r="K285" s="494">
        <v>364</v>
      </c>
      <c r="L285" s="494">
        <v>336.95</v>
      </c>
      <c r="M285" s="494">
        <v>8.6487200000000009</v>
      </c>
    </row>
    <row r="286" spans="1:13">
      <c r="A286" s="254">
        <v>276</v>
      </c>
      <c r="B286" s="497" t="s">
        <v>422</v>
      </c>
      <c r="C286" s="494">
        <v>541.1</v>
      </c>
      <c r="D286" s="495">
        <v>547.5333333333333</v>
      </c>
      <c r="E286" s="495">
        <v>525.06666666666661</v>
      </c>
      <c r="F286" s="495">
        <v>509.0333333333333</v>
      </c>
      <c r="G286" s="495">
        <v>486.56666666666661</v>
      </c>
      <c r="H286" s="495">
        <v>563.56666666666661</v>
      </c>
      <c r="I286" s="495">
        <v>586.0333333333333</v>
      </c>
      <c r="J286" s="495">
        <v>602.06666666666661</v>
      </c>
      <c r="K286" s="494">
        <v>570</v>
      </c>
      <c r="L286" s="494">
        <v>531.5</v>
      </c>
      <c r="M286" s="494">
        <v>6.2841399999999998</v>
      </c>
    </row>
    <row r="287" spans="1:13">
      <c r="A287" s="254">
        <v>277</v>
      </c>
      <c r="B287" s="497" t="s">
        <v>423</v>
      </c>
      <c r="C287" s="494">
        <v>58.85</v>
      </c>
      <c r="D287" s="495">
        <v>59.316666666666663</v>
      </c>
      <c r="E287" s="495">
        <v>58.133333333333326</v>
      </c>
      <c r="F287" s="495">
        <v>57.416666666666664</v>
      </c>
      <c r="G287" s="495">
        <v>56.233333333333327</v>
      </c>
      <c r="H287" s="495">
        <v>60.033333333333324</v>
      </c>
      <c r="I287" s="495">
        <v>61.216666666666661</v>
      </c>
      <c r="J287" s="495">
        <v>61.933333333333323</v>
      </c>
      <c r="K287" s="494">
        <v>60.5</v>
      </c>
      <c r="L287" s="494">
        <v>58.6</v>
      </c>
      <c r="M287" s="494">
        <v>13.53181</v>
      </c>
    </row>
    <row r="288" spans="1:13">
      <c r="A288" s="254">
        <v>278</v>
      </c>
      <c r="B288" s="497" t="s">
        <v>424</v>
      </c>
      <c r="C288" s="494">
        <v>50.55</v>
      </c>
      <c r="D288" s="495">
        <v>51.283333333333331</v>
      </c>
      <c r="E288" s="495">
        <v>48.86666666666666</v>
      </c>
      <c r="F288" s="495">
        <v>47.18333333333333</v>
      </c>
      <c r="G288" s="495">
        <v>44.766666666666659</v>
      </c>
      <c r="H288" s="495">
        <v>52.966666666666661</v>
      </c>
      <c r="I288" s="495">
        <v>55.383333333333333</v>
      </c>
      <c r="J288" s="495">
        <v>57.066666666666663</v>
      </c>
      <c r="K288" s="494">
        <v>53.7</v>
      </c>
      <c r="L288" s="494">
        <v>49.6</v>
      </c>
      <c r="M288" s="494">
        <v>20.166679999999999</v>
      </c>
    </row>
    <row r="289" spans="1:13">
      <c r="A289" s="254">
        <v>279</v>
      </c>
      <c r="B289" s="497" t="s">
        <v>425</v>
      </c>
      <c r="C289" s="494">
        <v>574.9</v>
      </c>
      <c r="D289" s="495">
        <v>568.9666666666667</v>
      </c>
      <c r="E289" s="495">
        <v>555.93333333333339</v>
      </c>
      <c r="F289" s="495">
        <v>536.9666666666667</v>
      </c>
      <c r="G289" s="495">
        <v>523.93333333333339</v>
      </c>
      <c r="H289" s="495">
        <v>587.93333333333339</v>
      </c>
      <c r="I289" s="495">
        <v>600.9666666666667</v>
      </c>
      <c r="J289" s="495">
        <v>619.93333333333339</v>
      </c>
      <c r="K289" s="494">
        <v>582</v>
      </c>
      <c r="L289" s="494">
        <v>550</v>
      </c>
      <c r="M289" s="494">
        <v>3.2739699999999998</v>
      </c>
    </row>
    <row r="290" spans="1:13">
      <c r="A290" s="254">
        <v>280</v>
      </c>
      <c r="B290" s="497" t="s">
        <v>426</v>
      </c>
      <c r="C290" s="494">
        <v>418.1</v>
      </c>
      <c r="D290" s="495">
        <v>420.34999999999997</v>
      </c>
      <c r="E290" s="495">
        <v>413.24999999999994</v>
      </c>
      <c r="F290" s="495">
        <v>408.4</v>
      </c>
      <c r="G290" s="495">
        <v>401.29999999999995</v>
      </c>
      <c r="H290" s="495">
        <v>425.19999999999993</v>
      </c>
      <c r="I290" s="495">
        <v>432.29999999999995</v>
      </c>
      <c r="J290" s="495">
        <v>437.14999999999992</v>
      </c>
      <c r="K290" s="494">
        <v>427.45</v>
      </c>
      <c r="L290" s="494">
        <v>415.5</v>
      </c>
      <c r="M290" s="494">
        <v>4.73177</v>
      </c>
    </row>
    <row r="291" spans="1:13">
      <c r="A291" s="254">
        <v>281</v>
      </c>
      <c r="B291" s="497" t="s">
        <v>427</v>
      </c>
      <c r="C291" s="494">
        <v>219.95</v>
      </c>
      <c r="D291" s="495">
        <v>224.25</v>
      </c>
      <c r="E291" s="495">
        <v>211.5</v>
      </c>
      <c r="F291" s="495">
        <v>203.05</v>
      </c>
      <c r="G291" s="495">
        <v>190.3</v>
      </c>
      <c r="H291" s="495">
        <v>232.7</v>
      </c>
      <c r="I291" s="495">
        <v>245.45</v>
      </c>
      <c r="J291" s="495">
        <v>253.89999999999998</v>
      </c>
      <c r="K291" s="494">
        <v>237</v>
      </c>
      <c r="L291" s="494">
        <v>215.8</v>
      </c>
      <c r="M291" s="494">
        <v>2.5201500000000001</v>
      </c>
    </row>
    <row r="292" spans="1:13">
      <c r="A292" s="254">
        <v>282</v>
      </c>
      <c r="B292" s="497" t="s">
        <v>131</v>
      </c>
      <c r="C292" s="494">
        <v>1700.75</v>
      </c>
      <c r="D292" s="495">
        <v>1698.5833333333333</v>
      </c>
      <c r="E292" s="495">
        <v>1677.1666666666665</v>
      </c>
      <c r="F292" s="495">
        <v>1653.5833333333333</v>
      </c>
      <c r="G292" s="495">
        <v>1632.1666666666665</v>
      </c>
      <c r="H292" s="495">
        <v>1722.1666666666665</v>
      </c>
      <c r="I292" s="495">
        <v>1743.583333333333</v>
      </c>
      <c r="J292" s="495">
        <v>1767.1666666666665</v>
      </c>
      <c r="K292" s="494">
        <v>1720</v>
      </c>
      <c r="L292" s="494">
        <v>1675</v>
      </c>
      <c r="M292" s="494">
        <v>38.654229999999998</v>
      </c>
    </row>
    <row r="293" spans="1:13">
      <c r="A293" s="254">
        <v>283</v>
      </c>
      <c r="B293" s="497" t="s">
        <v>132</v>
      </c>
      <c r="C293" s="494">
        <v>88.55</v>
      </c>
      <c r="D293" s="495">
        <v>88.25</v>
      </c>
      <c r="E293" s="495">
        <v>87.25</v>
      </c>
      <c r="F293" s="495">
        <v>85.95</v>
      </c>
      <c r="G293" s="495">
        <v>84.95</v>
      </c>
      <c r="H293" s="495">
        <v>89.55</v>
      </c>
      <c r="I293" s="495">
        <v>90.55</v>
      </c>
      <c r="J293" s="495">
        <v>91.85</v>
      </c>
      <c r="K293" s="494">
        <v>89.25</v>
      </c>
      <c r="L293" s="494">
        <v>86.95</v>
      </c>
      <c r="M293" s="494">
        <v>119.94584999999999</v>
      </c>
    </row>
    <row r="294" spans="1:13">
      <c r="A294" s="254">
        <v>284</v>
      </c>
      <c r="B294" s="497" t="s">
        <v>259</v>
      </c>
      <c r="C294" s="494">
        <v>2686.95</v>
      </c>
      <c r="D294" s="495">
        <v>2708.65</v>
      </c>
      <c r="E294" s="495">
        <v>2633.3</v>
      </c>
      <c r="F294" s="495">
        <v>2579.65</v>
      </c>
      <c r="G294" s="495">
        <v>2504.3000000000002</v>
      </c>
      <c r="H294" s="495">
        <v>2762.3</v>
      </c>
      <c r="I294" s="495">
        <v>2837.6499999999996</v>
      </c>
      <c r="J294" s="495">
        <v>2891.3</v>
      </c>
      <c r="K294" s="494">
        <v>2784</v>
      </c>
      <c r="L294" s="494">
        <v>2655</v>
      </c>
      <c r="M294" s="494">
        <v>3.6825899999999998</v>
      </c>
    </row>
    <row r="295" spans="1:13">
      <c r="A295" s="254">
        <v>285</v>
      </c>
      <c r="B295" s="497" t="s">
        <v>133</v>
      </c>
      <c r="C295" s="494">
        <v>379.05</v>
      </c>
      <c r="D295" s="495">
        <v>378.88333333333338</v>
      </c>
      <c r="E295" s="495">
        <v>372.86666666666679</v>
      </c>
      <c r="F295" s="495">
        <v>366.68333333333339</v>
      </c>
      <c r="G295" s="495">
        <v>360.6666666666668</v>
      </c>
      <c r="H295" s="495">
        <v>385.06666666666678</v>
      </c>
      <c r="I295" s="495">
        <v>391.08333333333331</v>
      </c>
      <c r="J295" s="495">
        <v>397.26666666666677</v>
      </c>
      <c r="K295" s="494">
        <v>384.9</v>
      </c>
      <c r="L295" s="494">
        <v>372.7</v>
      </c>
      <c r="M295" s="494">
        <v>49.997999999999998</v>
      </c>
    </row>
    <row r="296" spans="1:13">
      <c r="A296" s="254">
        <v>286</v>
      </c>
      <c r="B296" s="497" t="s">
        <v>753</v>
      </c>
      <c r="C296" s="494">
        <v>206.4</v>
      </c>
      <c r="D296" s="495">
        <v>207.65</v>
      </c>
      <c r="E296" s="495">
        <v>203.45000000000002</v>
      </c>
      <c r="F296" s="495">
        <v>200.5</v>
      </c>
      <c r="G296" s="495">
        <v>196.3</v>
      </c>
      <c r="H296" s="495">
        <v>210.60000000000002</v>
      </c>
      <c r="I296" s="495">
        <v>214.8</v>
      </c>
      <c r="J296" s="495">
        <v>217.75000000000003</v>
      </c>
      <c r="K296" s="494">
        <v>211.85</v>
      </c>
      <c r="L296" s="494">
        <v>204.7</v>
      </c>
      <c r="M296" s="494">
        <v>0.56457999999999997</v>
      </c>
    </row>
    <row r="297" spans="1:13">
      <c r="A297" s="254">
        <v>287</v>
      </c>
      <c r="B297" s="497" t="s">
        <v>428</v>
      </c>
      <c r="C297" s="494">
        <v>6096.4</v>
      </c>
      <c r="D297" s="495">
        <v>6154.1500000000005</v>
      </c>
      <c r="E297" s="495">
        <v>6003.3000000000011</v>
      </c>
      <c r="F297" s="495">
        <v>5910.2000000000007</v>
      </c>
      <c r="G297" s="495">
        <v>5759.3500000000013</v>
      </c>
      <c r="H297" s="495">
        <v>6247.2500000000009</v>
      </c>
      <c r="I297" s="495">
        <v>6398.1000000000013</v>
      </c>
      <c r="J297" s="495">
        <v>6491.2000000000007</v>
      </c>
      <c r="K297" s="494">
        <v>6305</v>
      </c>
      <c r="L297" s="494">
        <v>6061.05</v>
      </c>
      <c r="M297" s="494">
        <v>5.28E-2</v>
      </c>
    </row>
    <row r="298" spans="1:13">
      <c r="A298" s="254">
        <v>288</v>
      </c>
      <c r="B298" s="497" t="s">
        <v>260</v>
      </c>
      <c r="C298" s="494">
        <v>4063.35</v>
      </c>
      <c r="D298" s="495">
        <v>4038.5500000000006</v>
      </c>
      <c r="E298" s="495">
        <v>3987.1000000000013</v>
      </c>
      <c r="F298" s="495">
        <v>3910.8500000000008</v>
      </c>
      <c r="G298" s="495">
        <v>3859.4000000000015</v>
      </c>
      <c r="H298" s="495">
        <v>4114.8000000000011</v>
      </c>
      <c r="I298" s="495">
        <v>4166.2500000000009</v>
      </c>
      <c r="J298" s="495">
        <v>4242.5000000000009</v>
      </c>
      <c r="K298" s="494">
        <v>4090</v>
      </c>
      <c r="L298" s="494">
        <v>3962.3</v>
      </c>
      <c r="M298" s="494">
        <v>1.7491699999999999</v>
      </c>
    </row>
    <row r="299" spans="1:13">
      <c r="A299" s="254">
        <v>289</v>
      </c>
      <c r="B299" s="497" t="s">
        <v>134</v>
      </c>
      <c r="C299" s="494">
        <v>1310.45</v>
      </c>
      <c r="D299" s="495">
        <v>1320.8833333333334</v>
      </c>
      <c r="E299" s="495">
        <v>1295.5666666666668</v>
      </c>
      <c r="F299" s="495">
        <v>1280.6833333333334</v>
      </c>
      <c r="G299" s="495">
        <v>1255.3666666666668</v>
      </c>
      <c r="H299" s="495">
        <v>1335.7666666666669</v>
      </c>
      <c r="I299" s="495">
        <v>1361.0833333333335</v>
      </c>
      <c r="J299" s="495">
        <v>1375.9666666666669</v>
      </c>
      <c r="K299" s="494">
        <v>1346.2</v>
      </c>
      <c r="L299" s="494">
        <v>1306</v>
      </c>
      <c r="M299" s="494">
        <v>41.570650000000001</v>
      </c>
    </row>
    <row r="300" spans="1:13">
      <c r="A300" s="254">
        <v>290</v>
      </c>
      <c r="B300" s="497" t="s">
        <v>429</v>
      </c>
      <c r="C300" s="494">
        <v>440.45</v>
      </c>
      <c r="D300" s="495">
        <v>441.40000000000003</v>
      </c>
      <c r="E300" s="495">
        <v>432.25000000000006</v>
      </c>
      <c r="F300" s="495">
        <v>424.05</v>
      </c>
      <c r="G300" s="495">
        <v>414.90000000000003</v>
      </c>
      <c r="H300" s="495">
        <v>449.60000000000008</v>
      </c>
      <c r="I300" s="495">
        <v>458.75000000000006</v>
      </c>
      <c r="J300" s="495">
        <v>466.9500000000001</v>
      </c>
      <c r="K300" s="494">
        <v>450.55</v>
      </c>
      <c r="L300" s="494">
        <v>433.2</v>
      </c>
      <c r="M300" s="494">
        <v>36.340870000000002</v>
      </c>
    </row>
    <row r="301" spans="1:13">
      <c r="A301" s="254">
        <v>291</v>
      </c>
      <c r="B301" s="497" t="s">
        <v>430</v>
      </c>
      <c r="C301" s="494">
        <v>28.6</v>
      </c>
      <c r="D301" s="495">
        <v>28.366666666666664</v>
      </c>
      <c r="E301" s="495">
        <v>27.233333333333327</v>
      </c>
      <c r="F301" s="495">
        <v>25.866666666666664</v>
      </c>
      <c r="G301" s="495">
        <v>24.733333333333327</v>
      </c>
      <c r="H301" s="495">
        <v>29.733333333333327</v>
      </c>
      <c r="I301" s="495">
        <v>30.86666666666666</v>
      </c>
      <c r="J301" s="495">
        <v>32.233333333333327</v>
      </c>
      <c r="K301" s="494">
        <v>29.5</v>
      </c>
      <c r="L301" s="494">
        <v>27</v>
      </c>
      <c r="M301" s="494">
        <v>26.224989999999998</v>
      </c>
    </row>
    <row r="302" spans="1:13">
      <c r="A302" s="254">
        <v>292</v>
      </c>
      <c r="B302" s="497" t="s">
        <v>431</v>
      </c>
      <c r="C302" s="494">
        <v>1895.85</v>
      </c>
      <c r="D302" s="495">
        <v>1950.2833333333335</v>
      </c>
      <c r="E302" s="495">
        <v>1826.5666666666671</v>
      </c>
      <c r="F302" s="495">
        <v>1757.2833333333335</v>
      </c>
      <c r="G302" s="495">
        <v>1633.5666666666671</v>
      </c>
      <c r="H302" s="495">
        <v>2019.5666666666671</v>
      </c>
      <c r="I302" s="495">
        <v>2143.2833333333338</v>
      </c>
      <c r="J302" s="495">
        <v>2212.5666666666671</v>
      </c>
      <c r="K302" s="494">
        <v>2074</v>
      </c>
      <c r="L302" s="494">
        <v>1881</v>
      </c>
      <c r="M302" s="494">
        <v>6.8265500000000001</v>
      </c>
    </row>
    <row r="303" spans="1:13">
      <c r="A303" s="254">
        <v>293</v>
      </c>
      <c r="B303" s="497" t="s">
        <v>135</v>
      </c>
      <c r="C303" s="494">
        <v>1064.6500000000001</v>
      </c>
      <c r="D303" s="495">
        <v>1055.3666666666668</v>
      </c>
      <c r="E303" s="495">
        <v>1037.9833333333336</v>
      </c>
      <c r="F303" s="495">
        <v>1011.3166666666668</v>
      </c>
      <c r="G303" s="495">
        <v>993.93333333333362</v>
      </c>
      <c r="H303" s="495">
        <v>1082.0333333333335</v>
      </c>
      <c r="I303" s="495">
        <v>1099.4166666666667</v>
      </c>
      <c r="J303" s="495">
        <v>1126.0833333333335</v>
      </c>
      <c r="K303" s="494">
        <v>1072.75</v>
      </c>
      <c r="L303" s="494">
        <v>1028.7</v>
      </c>
      <c r="M303" s="494">
        <v>22.414439999999999</v>
      </c>
    </row>
    <row r="304" spans="1:13">
      <c r="A304" s="254">
        <v>294</v>
      </c>
      <c r="B304" s="497" t="s">
        <v>432</v>
      </c>
      <c r="C304" s="494">
        <v>1896</v>
      </c>
      <c r="D304" s="495">
        <v>1887.3333333333333</v>
      </c>
      <c r="E304" s="495">
        <v>1818.6666666666665</v>
      </c>
      <c r="F304" s="495">
        <v>1741.3333333333333</v>
      </c>
      <c r="G304" s="495">
        <v>1672.6666666666665</v>
      </c>
      <c r="H304" s="495">
        <v>1964.6666666666665</v>
      </c>
      <c r="I304" s="495">
        <v>2033.333333333333</v>
      </c>
      <c r="J304" s="495">
        <v>2110.6666666666665</v>
      </c>
      <c r="K304" s="494">
        <v>1956</v>
      </c>
      <c r="L304" s="494">
        <v>1810</v>
      </c>
      <c r="M304" s="494">
        <v>0.42131000000000002</v>
      </c>
    </row>
    <row r="305" spans="1:13">
      <c r="A305" s="254">
        <v>295</v>
      </c>
      <c r="B305" s="497" t="s">
        <v>433</v>
      </c>
      <c r="C305" s="494">
        <v>770.4</v>
      </c>
      <c r="D305" s="495">
        <v>778.06666666666661</v>
      </c>
      <c r="E305" s="495">
        <v>755.13333333333321</v>
      </c>
      <c r="F305" s="495">
        <v>739.86666666666656</v>
      </c>
      <c r="G305" s="495">
        <v>716.93333333333317</v>
      </c>
      <c r="H305" s="495">
        <v>793.33333333333326</v>
      </c>
      <c r="I305" s="495">
        <v>816.26666666666665</v>
      </c>
      <c r="J305" s="495">
        <v>831.5333333333333</v>
      </c>
      <c r="K305" s="494">
        <v>801</v>
      </c>
      <c r="L305" s="494">
        <v>762.8</v>
      </c>
      <c r="M305" s="494">
        <v>0.28760000000000002</v>
      </c>
    </row>
    <row r="306" spans="1:13">
      <c r="A306" s="254">
        <v>296</v>
      </c>
      <c r="B306" s="497" t="s">
        <v>434</v>
      </c>
      <c r="C306" s="494">
        <v>38.799999999999997</v>
      </c>
      <c r="D306" s="495">
        <v>38.766666666666666</v>
      </c>
      <c r="E306" s="495">
        <v>37.983333333333334</v>
      </c>
      <c r="F306" s="495">
        <v>37.166666666666671</v>
      </c>
      <c r="G306" s="495">
        <v>36.38333333333334</v>
      </c>
      <c r="H306" s="495">
        <v>39.583333333333329</v>
      </c>
      <c r="I306" s="495">
        <v>40.36666666666666</v>
      </c>
      <c r="J306" s="495">
        <v>41.183333333333323</v>
      </c>
      <c r="K306" s="494">
        <v>39.549999999999997</v>
      </c>
      <c r="L306" s="494">
        <v>37.950000000000003</v>
      </c>
      <c r="M306" s="494">
        <v>36.95223</v>
      </c>
    </row>
    <row r="307" spans="1:13">
      <c r="A307" s="254">
        <v>297</v>
      </c>
      <c r="B307" s="497" t="s">
        <v>435</v>
      </c>
      <c r="C307" s="494">
        <v>154.05000000000001</v>
      </c>
      <c r="D307" s="495">
        <v>153.35</v>
      </c>
      <c r="E307" s="495">
        <v>150.69999999999999</v>
      </c>
      <c r="F307" s="495">
        <v>147.35</v>
      </c>
      <c r="G307" s="495">
        <v>144.69999999999999</v>
      </c>
      <c r="H307" s="495">
        <v>156.69999999999999</v>
      </c>
      <c r="I307" s="495">
        <v>159.35000000000002</v>
      </c>
      <c r="J307" s="495">
        <v>162.69999999999999</v>
      </c>
      <c r="K307" s="494">
        <v>156</v>
      </c>
      <c r="L307" s="494">
        <v>150</v>
      </c>
      <c r="M307" s="494">
        <v>3.0323600000000002</v>
      </c>
    </row>
    <row r="308" spans="1:13">
      <c r="A308" s="254">
        <v>298</v>
      </c>
      <c r="B308" s="497" t="s">
        <v>146</v>
      </c>
      <c r="C308" s="494">
        <v>79231.399999999994</v>
      </c>
      <c r="D308" s="495">
        <v>79481.133333333331</v>
      </c>
      <c r="E308" s="495">
        <v>78563.266666666663</v>
      </c>
      <c r="F308" s="495">
        <v>77895.133333333331</v>
      </c>
      <c r="G308" s="495">
        <v>76977.266666666663</v>
      </c>
      <c r="H308" s="495">
        <v>80149.266666666663</v>
      </c>
      <c r="I308" s="495">
        <v>81067.133333333331</v>
      </c>
      <c r="J308" s="495">
        <v>81735.266666666663</v>
      </c>
      <c r="K308" s="494">
        <v>80399</v>
      </c>
      <c r="L308" s="494">
        <v>78813</v>
      </c>
      <c r="M308" s="494">
        <v>0.26801000000000003</v>
      </c>
    </row>
    <row r="309" spans="1:13">
      <c r="A309" s="254">
        <v>299</v>
      </c>
      <c r="B309" s="497" t="s">
        <v>143</v>
      </c>
      <c r="C309" s="494">
        <v>1081.6500000000001</v>
      </c>
      <c r="D309" s="495">
        <v>1073.9833333333333</v>
      </c>
      <c r="E309" s="495">
        <v>1062.9666666666667</v>
      </c>
      <c r="F309" s="495">
        <v>1044.2833333333333</v>
      </c>
      <c r="G309" s="495">
        <v>1033.2666666666667</v>
      </c>
      <c r="H309" s="495">
        <v>1092.6666666666667</v>
      </c>
      <c r="I309" s="495">
        <v>1103.6833333333336</v>
      </c>
      <c r="J309" s="495">
        <v>1122.3666666666668</v>
      </c>
      <c r="K309" s="494">
        <v>1085</v>
      </c>
      <c r="L309" s="494">
        <v>1055.3</v>
      </c>
      <c r="M309" s="494">
        <v>1.9986900000000001</v>
      </c>
    </row>
    <row r="310" spans="1:13">
      <c r="A310" s="254">
        <v>300</v>
      </c>
      <c r="B310" s="497" t="s">
        <v>436</v>
      </c>
      <c r="C310" s="494">
        <v>3349.8</v>
      </c>
      <c r="D310" s="495">
        <v>3349.9500000000003</v>
      </c>
      <c r="E310" s="495">
        <v>3274.8500000000004</v>
      </c>
      <c r="F310" s="495">
        <v>3199.9</v>
      </c>
      <c r="G310" s="495">
        <v>3124.8</v>
      </c>
      <c r="H310" s="495">
        <v>3424.9000000000005</v>
      </c>
      <c r="I310" s="495">
        <v>3500</v>
      </c>
      <c r="J310" s="495">
        <v>3574.9500000000007</v>
      </c>
      <c r="K310" s="494">
        <v>3425.05</v>
      </c>
      <c r="L310" s="494">
        <v>3275</v>
      </c>
      <c r="M310" s="494">
        <v>0.12077</v>
      </c>
    </row>
    <row r="311" spans="1:13">
      <c r="A311" s="254">
        <v>301</v>
      </c>
      <c r="B311" s="497" t="s">
        <v>437</v>
      </c>
      <c r="C311" s="494">
        <v>269.64999999999998</v>
      </c>
      <c r="D311" s="495">
        <v>268.86666666666667</v>
      </c>
      <c r="E311" s="495">
        <v>266.88333333333333</v>
      </c>
      <c r="F311" s="495">
        <v>264.11666666666667</v>
      </c>
      <c r="G311" s="495">
        <v>262.13333333333333</v>
      </c>
      <c r="H311" s="495">
        <v>271.63333333333333</v>
      </c>
      <c r="I311" s="495">
        <v>273.61666666666667</v>
      </c>
      <c r="J311" s="495">
        <v>276.38333333333333</v>
      </c>
      <c r="K311" s="494">
        <v>270.85000000000002</v>
      </c>
      <c r="L311" s="494">
        <v>266.10000000000002</v>
      </c>
      <c r="M311" s="494">
        <v>0.77600999999999998</v>
      </c>
    </row>
    <row r="312" spans="1:13">
      <c r="A312" s="254">
        <v>302</v>
      </c>
      <c r="B312" s="497" t="s">
        <v>137</v>
      </c>
      <c r="C312" s="494">
        <v>165.5</v>
      </c>
      <c r="D312" s="495">
        <v>164.9</v>
      </c>
      <c r="E312" s="495">
        <v>162.95000000000002</v>
      </c>
      <c r="F312" s="495">
        <v>160.4</v>
      </c>
      <c r="G312" s="495">
        <v>158.45000000000002</v>
      </c>
      <c r="H312" s="495">
        <v>167.45000000000002</v>
      </c>
      <c r="I312" s="495">
        <v>169.4</v>
      </c>
      <c r="J312" s="495">
        <v>171.95000000000002</v>
      </c>
      <c r="K312" s="494">
        <v>166.85</v>
      </c>
      <c r="L312" s="494">
        <v>162.35</v>
      </c>
      <c r="M312" s="494">
        <v>71.490189999999998</v>
      </c>
    </row>
    <row r="313" spans="1:13">
      <c r="A313" s="254">
        <v>303</v>
      </c>
      <c r="B313" s="497" t="s">
        <v>136</v>
      </c>
      <c r="C313" s="494">
        <v>794.95</v>
      </c>
      <c r="D313" s="495">
        <v>795.68333333333339</v>
      </c>
      <c r="E313" s="495">
        <v>784.36666666666679</v>
      </c>
      <c r="F313" s="495">
        <v>773.78333333333342</v>
      </c>
      <c r="G313" s="495">
        <v>762.46666666666681</v>
      </c>
      <c r="H313" s="495">
        <v>806.26666666666677</v>
      </c>
      <c r="I313" s="495">
        <v>817.58333333333337</v>
      </c>
      <c r="J313" s="495">
        <v>828.16666666666674</v>
      </c>
      <c r="K313" s="494">
        <v>807</v>
      </c>
      <c r="L313" s="494">
        <v>785.1</v>
      </c>
      <c r="M313" s="494">
        <v>43.173409999999997</v>
      </c>
    </row>
    <row r="314" spans="1:13">
      <c r="A314" s="254">
        <v>304</v>
      </c>
      <c r="B314" s="497" t="s">
        <v>438</v>
      </c>
      <c r="C314" s="494">
        <v>154.69999999999999</v>
      </c>
      <c r="D314" s="495">
        <v>154.75</v>
      </c>
      <c r="E314" s="495">
        <v>152.5</v>
      </c>
      <c r="F314" s="495">
        <v>150.30000000000001</v>
      </c>
      <c r="G314" s="495">
        <v>148.05000000000001</v>
      </c>
      <c r="H314" s="495">
        <v>156.94999999999999</v>
      </c>
      <c r="I314" s="495">
        <v>159.19999999999999</v>
      </c>
      <c r="J314" s="495">
        <v>161.39999999999998</v>
      </c>
      <c r="K314" s="494">
        <v>157</v>
      </c>
      <c r="L314" s="494">
        <v>152.55000000000001</v>
      </c>
      <c r="M314" s="494">
        <v>1.5722400000000001</v>
      </c>
    </row>
    <row r="315" spans="1:13">
      <c r="A315" s="254">
        <v>305</v>
      </c>
      <c r="B315" s="497" t="s">
        <v>439</v>
      </c>
      <c r="C315" s="494">
        <v>197.65</v>
      </c>
      <c r="D315" s="495">
        <v>196.88333333333333</v>
      </c>
      <c r="E315" s="495">
        <v>193.86666666666665</v>
      </c>
      <c r="F315" s="495">
        <v>190.08333333333331</v>
      </c>
      <c r="G315" s="495">
        <v>187.06666666666663</v>
      </c>
      <c r="H315" s="495">
        <v>200.66666666666666</v>
      </c>
      <c r="I315" s="495">
        <v>203.68333333333331</v>
      </c>
      <c r="J315" s="495">
        <v>207.46666666666667</v>
      </c>
      <c r="K315" s="494">
        <v>199.9</v>
      </c>
      <c r="L315" s="494">
        <v>193.1</v>
      </c>
      <c r="M315" s="494">
        <v>0.91739000000000004</v>
      </c>
    </row>
    <row r="316" spans="1:13">
      <c r="A316" s="254">
        <v>306</v>
      </c>
      <c r="B316" s="497" t="s">
        <v>440</v>
      </c>
      <c r="C316" s="494">
        <v>529.20000000000005</v>
      </c>
      <c r="D316" s="495">
        <v>529.7833333333333</v>
      </c>
      <c r="E316" s="495">
        <v>519.31666666666661</v>
      </c>
      <c r="F316" s="495">
        <v>509.43333333333328</v>
      </c>
      <c r="G316" s="495">
        <v>498.96666666666658</v>
      </c>
      <c r="H316" s="495">
        <v>539.66666666666663</v>
      </c>
      <c r="I316" s="495">
        <v>550.13333333333333</v>
      </c>
      <c r="J316" s="495">
        <v>560.01666666666665</v>
      </c>
      <c r="K316" s="494">
        <v>540.25</v>
      </c>
      <c r="L316" s="494">
        <v>519.9</v>
      </c>
      <c r="M316" s="494">
        <v>1.80226</v>
      </c>
    </row>
    <row r="317" spans="1:13">
      <c r="A317" s="254">
        <v>307</v>
      </c>
      <c r="B317" s="497" t="s">
        <v>138</v>
      </c>
      <c r="C317" s="494">
        <v>141.94999999999999</v>
      </c>
      <c r="D317" s="495">
        <v>142.31666666666666</v>
      </c>
      <c r="E317" s="495">
        <v>139.63333333333333</v>
      </c>
      <c r="F317" s="495">
        <v>137.31666666666666</v>
      </c>
      <c r="G317" s="495">
        <v>134.63333333333333</v>
      </c>
      <c r="H317" s="495">
        <v>144.63333333333333</v>
      </c>
      <c r="I317" s="495">
        <v>147.31666666666666</v>
      </c>
      <c r="J317" s="495">
        <v>149.63333333333333</v>
      </c>
      <c r="K317" s="494">
        <v>145</v>
      </c>
      <c r="L317" s="494">
        <v>140</v>
      </c>
      <c r="M317" s="494">
        <v>50.838389999999997</v>
      </c>
    </row>
    <row r="318" spans="1:13">
      <c r="A318" s="254">
        <v>308</v>
      </c>
      <c r="B318" s="497" t="s">
        <v>261</v>
      </c>
      <c r="C318" s="494">
        <v>35.700000000000003</v>
      </c>
      <c r="D318" s="495">
        <v>35.966666666666661</v>
      </c>
      <c r="E318" s="495">
        <v>35.033333333333324</v>
      </c>
      <c r="F318" s="495">
        <v>34.36666666666666</v>
      </c>
      <c r="G318" s="495">
        <v>33.433333333333323</v>
      </c>
      <c r="H318" s="495">
        <v>36.633333333333326</v>
      </c>
      <c r="I318" s="495">
        <v>37.566666666666663</v>
      </c>
      <c r="J318" s="495">
        <v>38.233333333333327</v>
      </c>
      <c r="K318" s="494">
        <v>36.9</v>
      </c>
      <c r="L318" s="494">
        <v>35.299999999999997</v>
      </c>
      <c r="M318" s="494">
        <v>6.5673300000000001</v>
      </c>
    </row>
    <row r="319" spans="1:13">
      <c r="A319" s="254">
        <v>309</v>
      </c>
      <c r="B319" s="497" t="s">
        <v>139</v>
      </c>
      <c r="C319" s="494">
        <v>419.9</v>
      </c>
      <c r="D319" s="495">
        <v>419.43333333333334</v>
      </c>
      <c r="E319" s="495">
        <v>414.91666666666669</v>
      </c>
      <c r="F319" s="495">
        <v>409.93333333333334</v>
      </c>
      <c r="G319" s="495">
        <v>405.41666666666669</v>
      </c>
      <c r="H319" s="495">
        <v>424.41666666666669</v>
      </c>
      <c r="I319" s="495">
        <v>428.93333333333334</v>
      </c>
      <c r="J319" s="495">
        <v>433.91666666666669</v>
      </c>
      <c r="K319" s="494">
        <v>423.95</v>
      </c>
      <c r="L319" s="494">
        <v>414.45</v>
      </c>
      <c r="M319" s="494">
        <v>11.70059</v>
      </c>
    </row>
    <row r="320" spans="1:13">
      <c r="A320" s="254">
        <v>310</v>
      </c>
      <c r="B320" s="497" t="s">
        <v>140</v>
      </c>
      <c r="C320" s="494">
        <v>6511.75</v>
      </c>
      <c r="D320" s="495">
        <v>6485.583333333333</v>
      </c>
      <c r="E320" s="495">
        <v>6441.1666666666661</v>
      </c>
      <c r="F320" s="495">
        <v>6370.583333333333</v>
      </c>
      <c r="G320" s="495">
        <v>6326.1666666666661</v>
      </c>
      <c r="H320" s="495">
        <v>6556.1666666666661</v>
      </c>
      <c r="I320" s="495">
        <v>6600.5833333333321</v>
      </c>
      <c r="J320" s="495">
        <v>6671.1666666666661</v>
      </c>
      <c r="K320" s="494">
        <v>6530</v>
      </c>
      <c r="L320" s="494">
        <v>6415</v>
      </c>
      <c r="M320" s="494">
        <v>7.7221900000000003</v>
      </c>
    </row>
    <row r="321" spans="1:13">
      <c r="A321" s="254">
        <v>311</v>
      </c>
      <c r="B321" s="497" t="s">
        <v>142</v>
      </c>
      <c r="C321" s="494">
        <v>858.2</v>
      </c>
      <c r="D321" s="495">
        <v>855.98333333333346</v>
      </c>
      <c r="E321" s="495">
        <v>847.8666666666669</v>
      </c>
      <c r="F321" s="495">
        <v>837.53333333333342</v>
      </c>
      <c r="G321" s="495">
        <v>829.41666666666686</v>
      </c>
      <c r="H321" s="495">
        <v>866.31666666666695</v>
      </c>
      <c r="I321" s="495">
        <v>874.43333333333351</v>
      </c>
      <c r="J321" s="495">
        <v>884.76666666666699</v>
      </c>
      <c r="K321" s="494">
        <v>864.1</v>
      </c>
      <c r="L321" s="494">
        <v>845.65</v>
      </c>
      <c r="M321" s="494">
        <v>3.5603899999999999</v>
      </c>
    </row>
    <row r="322" spans="1:13">
      <c r="A322" s="254">
        <v>312</v>
      </c>
      <c r="B322" s="497" t="s">
        <v>441</v>
      </c>
      <c r="C322" s="494">
        <v>2486.35</v>
      </c>
      <c r="D322" s="495">
        <v>2477.6666666666665</v>
      </c>
      <c r="E322" s="495">
        <v>2421.333333333333</v>
      </c>
      <c r="F322" s="495">
        <v>2356.3166666666666</v>
      </c>
      <c r="G322" s="495">
        <v>2299.9833333333331</v>
      </c>
      <c r="H322" s="495">
        <v>2542.6833333333329</v>
      </c>
      <c r="I322" s="495">
        <v>2599.016666666666</v>
      </c>
      <c r="J322" s="495">
        <v>2664.0333333333328</v>
      </c>
      <c r="K322" s="494">
        <v>2534</v>
      </c>
      <c r="L322" s="494">
        <v>2412.65</v>
      </c>
      <c r="M322" s="494">
        <v>1.19068</v>
      </c>
    </row>
    <row r="323" spans="1:13">
      <c r="A323" s="254">
        <v>313</v>
      </c>
      <c r="B323" s="497" t="s">
        <v>144</v>
      </c>
      <c r="C323" s="494">
        <v>2092.8000000000002</v>
      </c>
      <c r="D323" s="495">
        <v>2078.6833333333334</v>
      </c>
      <c r="E323" s="495">
        <v>2012.3666666666668</v>
      </c>
      <c r="F323" s="495">
        <v>1931.9333333333334</v>
      </c>
      <c r="G323" s="495">
        <v>1865.6166666666668</v>
      </c>
      <c r="H323" s="495">
        <v>2159.1166666666668</v>
      </c>
      <c r="I323" s="495">
        <v>2225.4333333333334</v>
      </c>
      <c r="J323" s="495">
        <v>2305.8666666666668</v>
      </c>
      <c r="K323" s="494">
        <v>2145</v>
      </c>
      <c r="L323" s="494">
        <v>1998.25</v>
      </c>
      <c r="M323" s="494">
        <v>50.481450000000002</v>
      </c>
    </row>
    <row r="324" spans="1:13">
      <c r="A324" s="254">
        <v>314</v>
      </c>
      <c r="B324" s="497" t="s">
        <v>442</v>
      </c>
      <c r="C324" s="494">
        <v>94.2</v>
      </c>
      <c r="D324" s="495">
        <v>93.5</v>
      </c>
      <c r="E324" s="495">
        <v>92.05</v>
      </c>
      <c r="F324" s="495">
        <v>89.899999999999991</v>
      </c>
      <c r="G324" s="495">
        <v>88.449999999999989</v>
      </c>
      <c r="H324" s="495">
        <v>95.65</v>
      </c>
      <c r="I324" s="495">
        <v>97.1</v>
      </c>
      <c r="J324" s="495">
        <v>99.250000000000014</v>
      </c>
      <c r="K324" s="494">
        <v>94.95</v>
      </c>
      <c r="L324" s="494">
        <v>91.35</v>
      </c>
      <c r="M324" s="494">
        <v>3.4956</v>
      </c>
    </row>
    <row r="325" spans="1:13">
      <c r="A325" s="254">
        <v>315</v>
      </c>
      <c r="B325" s="497" t="s">
        <v>443</v>
      </c>
      <c r="C325" s="494">
        <v>530.45000000000005</v>
      </c>
      <c r="D325" s="495">
        <v>508.75</v>
      </c>
      <c r="E325" s="495">
        <v>480.75</v>
      </c>
      <c r="F325" s="495">
        <v>431.05</v>
      </c>
      <c r="G325" s="495">
        <v>403.05</v>
      </c>
      <c r="H325" s="495">
        <v>558.45000000000005</v>
      </c>
      <c r="I325" s="495">
        <v>586.45000000000005</v>
      </c>
      <c r="J325" s="495">
        <v>636.15</v>
      </c>
      <c r="K325" s="494">
        <v>536.75</v>
      </c>
      <c r="L325" s="494">
        <v>459.05</v>
      </c>
      <c r="M325" s="494">
        <v>9.6250999999999998</v>
      </c>
    </row>
    <row r="326" spans="1:13">
      <c r="A326" s="254">
        <v>316</v>
      </c>
      <c r="B326" s="497" t="s">
        <v>754</v>
      </c>
      <c r="C326" s="494">
        <v>178.2</v>
      </c>
      <c r="D326" s="495">
        <v>178.91666666666666</v>
      </c>
      <c r="E326" s="495">
        <v>176.0333333333333</v>
      </c>
      <c r="F326" s="495">
        <v>173.86666666666665</v>
      </c>
      <c r="G326" s="495">
        <v>170.98333333333329</v>
      </c>
      <c r="H326" s="495">
        <v>181.08333333333331</v>
      </c>
      <c r="I326" s="495">
        <v>183.9666666666667</v>
      </c>
      <c r="J326" s="495">
        <v>186.13333333333333</v>
      </c>
      <c r="K326" s="494">
        <v>181.8</v>
      </c>
      <c r="L326" s="494">
        <v>176.75</v>
      </c>
      <c r="M326" s="494">
        <v>2.2500599999999999</v>
      </c>
    </row>
    <row r="327" spans="1:13">
      <c r="A327" s="254">
        <v>317</v>
      </c>
      <c r="B327" s="497" t="s">
        <v>145</v>
      </c>
      <c r="C327" s="494">
        <v>204.5</v>
      </c>
      <c r="D327" s="495">
        <v>203.35</v>
      </c>
      <c r="E327" s="495">
        <v>199.75</v>
      </c>
      <c r="F327" s="495">
        <v>195</v>
      </c>
      <c r="G327" s="495">
        <v>191.4</v>
      </c>
      <c r="H327" s="495">
        <v>208.1</v>
      </c>
      <c r="I327" s="495">
        <v>211.69999999999996</v>
      </c>
      <c r="J327" s="495">
        <v>216.45</v>
      </c>
      <c r="K327" s="494">
        <v>206.95</v>
      </c>
      <c r="L327" s="494">
        <v>198.6</v>
      </c>
      <c r="M327" s="494">
        <v>101.09627</v>
      </c>
    </row>
    <row r="328" spans="1:13">
      <c r="A328" s="254">
        <v>318</v>
      </c>
      <c r="B328" s="497" t="s">
        <v>444</v>
      </c>
      <c r="C328" s="494">
        <v>583.79999999999995</v>
      </c>
      <c r="D328" s="495">
        <v>589.68333333333328</v>
      </c>
      <c r="E328" s="495">
        <v>575.61666666666656</v>
      </c>
      <c r="F328" s="495">
        <v>567.43333333333328</v>
      </c>
      <c r="G328" s="495">
        <v>553.36666666666656</v>
      </c>
      <c r="H328" s="495">
        <v>597.86666666666656</v>
      </c>
      <c r="I328" s="495">
        <v>611.93333333333339</v>
      </c>
      <c r="J328" s="495">
        <v>620.11666666666656</v>
      </c>
      <c r="K328" s="494">
        <v>603.75</v>
      </c>
      <c r="L328" s="494">
        <v>581.5</v>
      </c>
      <c r="M328" s="494">
        <v>1.5215399999999999</v>
      </c>
    </row>
    <row r="329" spans="1:13">
      <c r="A329" s="254">
        <v>319</v>
      </c>
      <c r="B329" s="497" t="s">
        <v>262</v>
      </c>
      <c r="C329" s="494">
        <v>1703.15</v>
      </c>
      <c r="D329" s="495">
        <v>1689.5666666666668</v>
      </c>
      <c r="E329" s="495">
        <v>1657.6833333333336</v>
      </c>
      <c r="F329" s="495">
        <v>1612.2166666666667</v>
      </c>
      <c r="G329" s="495">
        <v>1580.3333333333335</v>
      </c>
      <c r="H329" s="495">
        <v>1735.0333333333338</v>
      </c>
      <c r="I329" s="495">
        <v>1766.916666666667</v>
      </c>
      <c r="J329" s="495">
        <v>1812.3833333333339</v>
      </c>
      <c r="K329" s="494">
        <v>1721.45</v>
      </c>
      <c r="L329" s="494">
        <v>1644.1</v>
      </c>
      <c r="M329" s="494">
        <v>3.9944199999999999</v>
      </c>
    </row>
    <row r="330" spans="1:13">
      <c r="A330" s="254">
        <v>320</v>
      </c>
      <c r="B330" s="497" t="s">
        <v>445</v>
      </c>
      <c r="C330" s="494">
        <v>1491.85</v>
      </c>
      <c r="D330" s="495">
        <v>1485.3</v>
      </c>
      <c r="E330" s="495">
        <v>1462.6</v>
      </c>
      <c r="F330" s="495">
        <v>1433.35</v>
      </c>
      <c r="G330" s="495">
        <v>1410.6499999999999</v>
      </c>
      <c r="H330" s="495">
        <v>1514.55</v>
      </c>
      <c r="I330" s="495">
        <v>1537.2500000000002</v>
      </c>
      <c r="J330" s="495">
        <v>1566.5</v>
      </c>
      <c r="K330" s="494">
        <v>1508</v>
      </c>
      <c r="L330" s="494">
        <v>1456.05</v>
      </c>
      <c r="M330" s="494">
        <v>2.5947499999999999</v>
      </c>
    </row>
    <row r="331" spans="1:13">
      <c r="A331" s="254">
        <v>321</v>
      </c>
      <c r="B331" s="497" t="s">
        <v>147</v>
      </c>
      <c r="C331" s="494">
        <v>1142.75</v>
      </c>
      <c r="D331" s="495">
        <v>1137.25</v>
      </c>
      <c r="E331" s="495">
        <v>1126.5</v>
      </c>
      <c r="F331" s="495">
        <v>1110.25</v>
      </c>
      <c r="G331" s="495">
        <v>1099.5</v>
      </c>
      <c r="H331" s="495">
        <v>1153.5</v>
      </c>
      <c r="I331" s="495">
        <v>1164.25</v>
      </c>
      <c r="J331" s="495">
        <v>1180.5</v>
      </c>
      <c r="K331" s="494">
        <v>1148</v>
      </c>
      <c r="L331" s="494">
        <v>1121</v>
      </c>
      <c r="M331" s="494">
        <v>12.28823</v>
      </c>
    </row>
    <row r="332" spans="1:13">
      <c r="A332" s="254">
        <v>322</v>
      </c>
      <c r="B332" s="497" t="s">
        <v>263</v>
      </c>
      <c r="C332" s="494">
        <v>900.4</v>
      </c>
      <c r="D332" s="495">
        <v>905.88333333333333</v>
      </c>
      <c r="E332" s="495">
        <v>889.91666666666663</v>
      </c>
      <c r="F332" s="495">
        <v>879.43333333333328</v>
      </c>
      <c r="G332" s="495">
        <v>863.46666666666658</v>
      </c>
      <c r="H332" s="495">
        <v>916.36666666666667</v>
      </c>
      <c r="I332" s="495">
        <v>932.33333333333337</v>
      </c>
      <c r="J332" s="495">
        <v>942.81666666666672</v>
      </c>
      <c r="K332" s="494">
        <v>921.85</v>
      </c>
      <c r="L332" s="494">
        <v>895.4</v>
      </c>
      <c r="M332" s="494">
        <v>2.5621</v>
      </c>
    </row>
    <row r="333" spans="1:13">
      <c r="A333" s="254">
        <v>323</v>
      </c>
      <c r="B333" s="497" t="s">
        <v>149</v>
      </c>
      <c r="C333" s="494">
        <v>39.15</v>
      </c>
      <c r="D333" s="495">
        <v>39.133333333333333</v>
      </c>
      <c r="E333" s="495">
        <v>38.216666666666669</v>
      </c>
      <c r="F333" s="495">
        <v>37.283333333333339</v>
      </c>
      <c r="G333" s="495">
        <v>36.366666666666674</v>
      </c>
      <c r="H333" s="495">
        <v>40.066666666666663</v>
      </c>
      <c r="I333" s="495">
        <v>40.983333333333334</v>
      </c>
      <c r="J333" s="495">
        <v>41.916666666666657</v>
      </c>
      <c r="K333" s="494">
        <v>40.049999999999997</v>
      </c>
      <c r="L333" s="494">
        <v>38.200000000000003</v>
      </c>
      <c r="M333" s="494">
        <v>144.88550000000001</v>
      </c>
    </row>
    <row r="334" spans="1:13">
      <c r="A334" s="254">
        <v>324</v>
      </c>
      <c r="B334" s="497" t="s">
        <v>150</v>
      </c>
      <c r="C334" s="494">
        <v>76.7</v>
      </c>
      <c r="D334" s="495">
        <v>74.583333333333329</v>
      </c>
      <c r="E334" s="495">
        <v>71.316666666666663</v>
      </c>
      <c r="F334" s="495">
        <v>65.933333333333337</v>
      </c>
      <c r="G334" s="495">
        <v>62.666666666666671</v>
      </c>
      <c r="H334" s="495">
        <v>79.966666666666654</v>
      </c>
      <c r="I334" s="495">
        <v>83.233333333333334</v>
      </c>
      <c r="J334" s="495">
        <v>88.616666666666646</v>
      </c>
      <c r="K334" s="494">
        <v>77.849999999999994</v>
      </c>
      <c r="L334" s="494">
        <v>69.2</v>
      </c>
      <c r="M334" s="494">
        <v>114.08813000000001</v>
      </c>
    </row>
    <row r="335" spans="1:13">
      <c r="A335" s="254">
        <v>325</v>
      </c>
      <c r="B335" s="497" t="s">
        <v>446</v>
      </c>
      <c r="C335" s="494">
        <v>472.7</v>
      </c>
      <c r="D335" s="495">
        <v>475.43333333333339</v>
      </c>
      <c r="E335" s="495">
        <v>465.86666666666679</v>
      </c>
      <c r="F335" s="495">
        <v>459.03333333333342</v>
      </c>
      <c r="G335" s="495">
        <v>449.46666666666681</v>
      </c>
      <c r="H335" s="495">
        <v>482.26666666666677</v>
      </c>
      <c r="I335" s="495">
        <v>491.83333333333337</v>
      </c>
      <c r="J335" s="495">
        <v>498.66666666666674</v>
      </c>
      <c r="K335" s="494">
        <v>485</v>
      </c>
      <c r="L335" s="494">
        <v>468.6</v>
      </c>
      <c r="M335" s="494">
        <v>0.61051999999999995</v>
      </c>
    </row>
    <row r="336" spans="1:13">
      <c r="A336" s="254">
        <v>326</v>
      </c>
      <c r="B336" s="497" t="s">
        <v>264</v>
      </c>
      <c r="C336" s="494">
        <v>23.55</v>
      </c>
      <c r="D336" s="495">
        <v>23.633333333333336</v>
      </c>
      <c r="E336" s="495">
        <v>23.316666666666674</v>
      </c>
      <c r="F336" s="495">
        <v>23.083333333333336</v>
      </c>
      <c r="G336" s="495">
        <v>22.766666666666673</v>
      </c>
      <c r="H336" s="495">
        <v>23.866666666666674</v>
      </c>
      <c r="I336" s="495">
        <v>24.183333333333337</v>
      </c>
      <c r="J336" s="495">
        <v>24.416666666666675</v>
      </c>
      <c r="K336" s="494">
        <v>23.95</v>
      </c>
      <c r="L336" s="494">
        <v>23.4</v>
      </c>
      <c r="M336" s="494">
        <v>21.280190000000001</v>
      </c>
    </row>
    <row r="337" spans="1:13">
      <c r="A337" s="254">
        <v>327</v>
      </c>
      <c r="B337" s="497" t="s">
        <v>447</v>
      </c>
      <c r="C337" s="494">
        <v>46.6</v>
      </c>
      <c r="D337" s="495">
        <v>46.766666666666673</v>
      </c>
      <c r="E337" s="495">
        <v>46.033333333333346</v>
      </c>
      <c r="F337" s="495">
        <v>45.466666666666676</v>
      </c>
      <c r="G337" s="495">
        <v>44.733333333333348</v>
      </c>
      <c r="H337" s="495">
        <v>47.333333333333343</v>
      </c>
      <c r="I337" s="495">
        <v>48.066666666666677</v>
      </c>
      <c r="J337" s="495">
        <v>48.63333333333334</v>
      </c>
      <c r="K337" s="494">
        <v>47.5</v>
      </c>
      <c r="L337" s="494">
        <v>46.2</v>
      </c>
      <c r="M337" s="494">
        <v>10.36023</v>
      </c>
    </row>
    <row r="338" spans="1:13">
      <c r="A338" s="254">
        <v>328</v>
      </c>
      <c r="B338" s="497" t="s">
        <v>152</v>
      </c>
      <c r="C338" s="494">
        <v>137.9</v>
      </c>
      <c r="D338" s="495">
        <v>138.1</v>
      </c>
      <c r="E338" s="495">
        <v>135.94999999999999</v>
      </c>
      <c r="F338" s="495">
        <v>134</v>
      </c>
      <c r="G338" s="495">
        <v>131.85</v>
      </c>
      <c r="H338" s="495">
        <v>140.04999999999998</v>
      </c>
      <c r="I338" s="495">
        <v>142.20000000000002</v>
      </c>
      <c r="J338" s="495">
        <v>144.14999999999998</v>
      </c>
      <c r="K338" s="494">
        <v>140.25</v>
      </c>
      <c r="L338" s="494">
        <v>136.15</v>
      </c>
      <c r="M338" s="494">
        <v>62.34272</v>
      </c>
    </row>
    <row r="339" spans="1:13">
      <c r="A339" s="254">
        <v>329</v>
      </c>
      <c r="B339" s="497" t="s">
        <v>694</v>
      </c>
      <c r="C339" s="494">
        <v>171.95</v>
      </c>
      <c r="D339" s="495">
        <v>171.61666666666667</v>
      </c>
      <c r="E339" s="495">
        <v>167.73333333333335</v>
      </c>
      <c r="F339" s="495">
        <v>163.51666666666668</v>
      </c>
      <c r="G339" s="495">
        <v>159.63333333333335</v>
      </c>
      <c r="H339" s="495">
        <v>175.83333333333334</v>
      </c>
      <c r="I339" s="495">
        <v>179.71666666666667</v>
      </c>
      <c r="J339" s="495">
        <v>183.93333333333334</v>
      </c>
      <c r="K339" s="494">
        <v>175.5</v>
      </c>
      <c r="L339" s="494">
        <v>167.4</v>
      </c>
      <c r="M339" s="494">
        <v>7.5945900000000002</v>
      </c>
    </row>
    <row r="340" spans="1:13">
      <c r="A340" s="254">
        <v>330</v>
      </c>
      <c r="B340" s="497" t="s">
        <v>153</v>
      </c>
      <c r="C340" s="494">
        <v>99.05</v>
      </c>
      <c r="D340" s="495">
        <v>99.366666666666674</v>
      </c>
      <c r="E340" s="495">
        <v>98.333333333333343</v>
      </c>
      <c r="F340" s="495">
        <v>97.616666666666674</v>
      </c>
      <c r="G340" s="495">
        <v>96.583333333333343</v>
      </c>
      <c r="H340" s="495">
        <v>100.08333333333334</v>
      </c>
      <c r="I340" s="495">
        <v>101.11666666666667</v>
      </c>
      <c r="J340" s="495">
        <v>101.83333333333334</v>
      </c>
      <c r="K340" s="494">
        <v>100.4</v>
      </c>
      <c r="L340" s="494">
        <v>98.65</v>
      </c>
      <c r="M340" s="494">
        <v>116.52043</v>
      </c>
    </row>
    <row r="341" spans="1:13">
      <c r="A341" s="254">
        <v>331</v>
      </c>
      <c r="B341" s="497" t="s">
        <v>448</v>
      </c>
      <c r="C341" s="494">
        <v>390.55</v>
      </c>
      <c r="D341" s="495">
        <v>393.16666666666669</v>
      </c>
      <c r="E341" s="495">
        <v>385.38333333333338</v>
      </c>
      <c r="F341" s="495">
        <v>380.2166666666667</v>
      </c>
      <c r="G341" s="495">
        <v>372.43333333333339</v>
      </c>
      <c r="H341" s="495">
        <v>398.33333333333337</v>
      </c>
      <c r="I341" s="495">
        <v>406.11666666666667</v>
      </c>
      <c r="J341" s="495">
        <v>411.28333333333336</v>
      </c>
      <c r="K341" s="494">
        <v>400.95</v>
      </c>
      <c r="L341" s="494">
        <v>388</v>
      </c>
      <c r="M341" s="494">
        <v>3.0704600000000002</v>
      </c>
    </row>
    <row r="342" spans="1:13">
      <c r="A342" s="254">
        <v>332</v>
      </c>
      <c r="B342" s="497" t="s">
        <v>148</v>
      </c>
      <c r="C342" s="494">
        <v>57.3</v>
      </c>
      <c r="D342" s="495">
        <v>57.166666666666664</v>
      </c>
      <c r="E342" s="495">
        <v>56.133333333333326</v>
      </c>
      <c r="F342" s="495">
        <v>54.966666666666661</v>
      </c>
      <c r="G342" s="495">
        <v>53.933333333333323</v>
      </c>
      <c r="H342" s="495">
        <v>58.333333333333329</v>
      </c>
      <c r="I342" s="495">
        <v>59.366666666666674</v>
      </c>
      <c r="J342" s="495">
        <v>60.533333333333331</v>
      </c>
      <c r="K342" s="494">
        <v>58.2</v>
      </c>
      <c r="L342" s="494">
        <v>56</v>
      </c>
      <c r="M342" s="494">
        <v>212.41427999999999</v>
      </c>
    </row>
    <row r="343" spans="1:13">
      <c r="A343" s="254">
        <v>333</v>
      </c>
      <c r="B343" s="497" t="s">
        <v>449</v>
      </c>
      <c r="C343" s="494">
        <v>51.95</v>
      </c>
      <c r="D343" s="495">
        <v>52.333333333333336</v>
      </c>
      <c r="E343" s="495">
        <v>50.766666666666673</v>
      </c>
      <c r="F343" s="495">
        <v>49.583333333333336</v>
      </c>
      <c r="G343" s="495">
        <v>48.016666666666673</v>
      </c>
      <c r="H343" s="495">
        <v>53.516666666666673</v>
      </c>
      <c r="I343" s="495">
        <v>55.083333333333336</v>
      </c>
      <c r="J343" s="495">
        <v>56.266666666666673</v>
      </c>
      <c r="K343" s="494">
        <v>53.9</v>
      </c>
      <c r="L343" s="494">
        <v>51.15</v>
      </c>
      <c r="M343" s="494">
        <v>15.52683</v>
      </c>
    </row>
    <row r="344" spans="1:13">
      <c r="A344" s="254">
        <v>334</v>
      </c>
      <c r="B344" s="497" t="s">
        <v>450</v>
      </c>
      <c r="C344" s="494">
        <v>3076.4</v>
      </c>
      <c r="D344" s="495">
        <v>3070.9666666666667</v>
      </c>
      <c r="E344" s="495">
        <v>3017.9333333333334</v>
      </c>
      <c r="F344" s="495">
        <v>2959.4666666666667</v>
      </c>
      <c r="G344" s="495">
        <v>2906.4333333333334</v>
      </c>
      <c r="H344" s="495">
        <v>3129.4333333333334</v>
      </c>
      <c r="I344" s="495">
        <v>3182.4666666666672</v>
      </c>
      <c r="J344" s="495">
        <v>3240.9333333333334</v>
      </c>
      <c r="K344" s="494">
        <v>3124</v>
      </c>
      <c r="L344" s="494">
        <v>3012.5</v>
      </c>
      <c r="M344" s="494">
        <v>1.6431100000000001</v>
      </c>
    </row>
    <row r="345" spans="1:13">
      <c r="A345" s="254">
        <v>335</v>
      </c>
      <c r="B345" s="497" t="s">
        <v>755</v>
      </c>
      <c r="C345" s="494">
        <v>74.55</v>
      </c>
      <c r="D345" s="495">
        <v>74.883333333333326</v>
      </c>
      <c r="E345" s="495">
        <v>73.666666666666657</v>
      </c>
      <c r="F345" s="495">
        <v>72.783333333333331</v>
      </c>
      <c r="G345" s="495">
        <v>71.566666666666663</v>
      </c>
      <c r="H345" s="495">
        <v>75.766666666666652</v>
      </c>
      <c r="I345" s="495">
        <v>76.98333333333332</v>
      </c>
      <c r="J345" s="495">
        <v>77.866666666666646</v>
      </c>
      <c r="K345" s="494">
        <v>76.099999999999994</v>
      </c>
      <c r="L345" s="494">
        <v>74</v>
      </c>
      <c r="M345" s="494">
        <v>0.87394000000000005</v>
      </c>
    </row>
    <row r="346" spans="1:13">
      <c r="A346" s="254">
        <v>336</v>
      </c>
      <c r="B346" s="497" t="s">
        <v>151</v>
      </c>
      <c r="C346" s="494">
        <v>17089.95</v>
      </c>
      <c r="D346" s="495">
        <v>17093.316666666666</v>
      </c>
      <c r="E346" s="495">
        <v>16946.633333333331</v>
      </c>
      <c r="F346" s="495">
        <v>16803.316666666666</v>
      </c>
      <c r="G346" s="495">
        <v>16656.633333333331</v>
      </c>
      <c r="H346" s="495">
        <v>17236.633333333331</v>
      </c>
      <c r="I346" s="495">
        <v>17383.316666666666</v>
      </c>
      <c r="J346" s="495">
        <v>17526.633333333331</v>
      </c>
      <c r="K346" s="494">
        <v>17240</v>
      </c>
      <c r="L346" s="494">
        <v>16950</v>
      </c>
      <c r="M346" s="494">
        <v>0.50938000000000005</v>
      </c>
    </row>
    <row r="347" spans="1:13">
      <c r="A347" s="254">
        <v>337</v>
      </c>
      <c r="B347" s="497" t="s">
        <v>791</v>
      </c>
      <c r="C347" s="494">
        <v>37.25</v>
      </c>
      <c r="D347" s="495">
        <v>36.616666666666667</v>
      </c>
      <c r="E347" s="495">
        <v>35.733333333333334</v>
      </c>
      <c r="F347" s="495">
        <v>34.216666666666669</v>
      </c>
      <c r="G347" s="495">
        <v>33.333333333333336</v>
      </c>
      <c r="H347" s="495">
        <v>38.133333333333333</v>
      </c>
      <c r="I347" s="495">
        <v>39.016666666666673</v>
      </c>
      <c r="J347" s="495">
        <v>40.533333333333331</v>
      </c>
      <c r="K347" s="494">
        <v>37.5</v>
      </c>
      <c r="L347" s="494">
        <v>35.1</v>
      </c>
      <c r="M347" s="494">
        <v>8.9831900000000005</v>
      </c>
    </row>
    <row r="348" spans="1:13">
      <c r="A348" s="254">
        <v>338</v>
      </c>
      <c r="B348" s="497" t="s">
        <v>451</v>
      </c>
      <c r="C348" s="494">
        <v>1897.55</v>
      </c>
      <c r="D348" s="495">
        <v>1875.8</v>
      </c>
      <c r="E348" s="495">
        <v>1835.6</v>
      </c>
      <c r="F348" s="495">
        <v>1773.6499999999999</v>
      </c>
      <c r="G348" s="495">
        <v>1733.4499999999998</v>
      </c>
      <c r="H348" s="495">
        <v>1937.75</v>
      </c>
      <c r="I348" s="495">
        <v>1977.9500000000003</v>
      </c>
      <c r="J348" s="495">
        <v>2039.9</v>
      </c>
      <c r="K348" s="494">
        <v>1916</v>
      </c>
      <c r="L348" s="494">
        <v>1813.85</v>
      </c>
      <c r="M348" s="494">
        <v>0.11419</v>
      </c>
    </row>
    <row r="349" spans="1:13">
      <c r="A349" s="254">
        <v>339</v>
      </c>
      <c r="B349" s="497" t="s">
        <v>790</v>
      </c>
      <c r="C349" s="494">
        <v>325.2</v>
      </c>
      <c r="D349" s="495">
        <v>326.75</v>
      </c>
      <c r="E349" s="495">
        <v>321.75</v>
      </c>
      <c r="F349" s="495">
        <v>318.3</v>
      </c>
      <c r="G349" s="495">
        <v>313.3</v>
      </c>
      <c r="H349" s="495">
        <v>330.2</v>
      </c>
      <c r="I349" s="495">
        <v>335.2</v>
      </c>
      <c r="J349" s="495">
        <v>338.65</v>
      </c>
      <c r="K349" s="494">
        <v>331.75</v>
      </c>
      <c r="L349" s="494">
        <v>323.3</v>
      </c>
      <c r="M349" s="494">
        <v>3.9224700000000001</v>
      </c>
    </row>
    <row r="350" spans="1:13">
      <c r="A350" s="254">
        <v>340</v>
      </c>
      <c r="B350" s="497" t="s">
        <v>265</v>
      </c>
      <c r="C350" s="494">
        <v>538.4</v>
      </c>
      <c r="D350" s="495">
        <v>537.7833333333333</v>
      </c>
      <c r="E350" s="495">
        <v>527.66666666666663</v>
      </c>
      <c r="F350" s="495">
        <v>516.93333333333328</v>
      </c>
      <c r="G350" s="495">
        <v>506.81666666666661</v>
      </c>
      <c r="H350" s="495">
        <v>548.51666666666665</v>
      </c>
      <c r="I350" s="495">
        <v>558.63333333333344</v>
      </c>
      <c r="J350" s="495">
        <v>569.36666666666667</v>
      </c>
      <c r="K350" s="494">
        <v>547.9</v>
      </c>
      <c r="L350" s="494">
        <v>527.04999999999995</v>
      </c>
      <c r="M350" s="494">
        <v>1.6176699999999999</v>
      </c>
    </row>
    <row r="351" spans="1:13">
      <c r="A351" s="254">
        <v>341</v>
      </c>
      <c r="B351" s="497" t="s">
        <v>155</v>
      </c>
      <c r="C351" s="494">
        <v>103.05</v>
      </c>
      <c r="D351" s="495">
        <v>103.63333333333333</v>
      </c>
      <c r="E351" s="495">
        <v>101.31666666666665</v>
      </c>
      <c r="F351" s="495">
        <v>99.583333333333329</v>
      </c>
      <c r="G351" s="495">
        <v>97.266666666666652</v>
      </c>
      <c r="H351" s="495">
        <v>105.36666666666665</v>
      </c>
      <c r="I351" s="495">
        <v>107.68333333333331</v>
      </c>
      <c r="J351" s="495">
        <v>109.41666666666664</v>
      </c>
      <c r="K351" s="494">
        <v>105.95</v>
      </c>
      <c r="L351" s="494">
        <v>101.9</v>
      </c>
      <c r="M351" s="494">
        <v>191.66492</v>
      </c>
    </row>
    <row r="352" spans="1:13">
      <c r="A352" s="254">
        <v>342</v>
      </c>
      <c r="B352" s="497" t="s">
        <v>154</v>
      </c>
      <c r="C352" s="494">
        <v>116.8</v>
      </c>
      <c r="D352" s="495">
        <v>116.58333333333333</v>
      </c>
      <c r="E352" s="495">
        <v>115.31666666666666</v>
      </c>
      <c r="F352" s="495">
        <v>113.83333333333333</v>
      </c>
      <c r="G352" s="495">
        <v>112.56666666666666</v>
      </c>
      <c r="H352" s="495">
        <v>118.06666666666666</v>
      </c>
      <c r="I352" s="495">
        <v>119.33333333333334</v>
      </c>
      <c r="J352" s="495">
        <v>120.81666666666666</v>
      </c>
      <c r="K352" s="494">
        <v>117.85</v>
      </c>
      <c r="L352" s="494">
        <v>115.1</v>
      </c>
      <c r="M352" s="494">
        <v>8.4024900000000002</v>
      </c>
    </row>
    <row r="353" spans="1:13">
      <c r="A353" s="254">
        <v>343</v>
      </c>
      <c r="B353" s="497" t="s">
        <v>452</v>
      </c>
      <c r="C353" s="494">
        <v>66.099999999999994</v>
      </c>
      <c r="D353" s="495">
        <v>66.11666666666666</v>
      </c>
      <c r="E353" s="495">
        <v>64.98333333333332</v>
      </c>
      <c r="F353" s="495">
        <v>63.86666666666666</v>
      </c>
      <c r="G353" s="495">
        <v>62.73333333333332</v>
      </c>
      <c r="H353" s="495">
        <v>67.23333333333332</v>
      </c>
      <c r="I353" s="495">
        <v>68.366666666666674</v>
      </c>
      <c r="J353" s="495">
        <v>69.48333333333332</v>
      </c>
      <c r="K353" s="494">
        <v>67.25</v>
      </c>
      <c r="L353" s="494">
        <v>65</v>
      </c>
      <c r="M353" s="494">
        <v>2.3161800000000001</v>
      </c>
    </row>
    <row r="354" spans="1:13">
      <c r="A354" s="254">
        <v>344</v>
      </c>
      <c r="B354" s="497" t="s">
        <v>266</v>
      </c>
      <c r="C354" s="494">
        <v>3381.25</v>
      </c>
      <c r="D354" s="495">
        <v>3331.75</v>
      </c>
      <c r="E354" s="495">
        <v>3259.5</v>
      </c>
      <c r="F354" s="495">
        <v>3137.75</v>
      </c>
      <c r="G354" s="495">
        <v>3065.5</v>
      </c>
      <c r="H354" s="495">
        <v>3453.5</v>
      </c>
      <c r="I354" s="495">
        <v>3525.75</v>
      </c>
      <c r="J354" s="495">
        <v>3647.5</v>
      </c>
      <c r="K354" s="494">
        <v>3404</v>
      </c>
      <c r="L354" s="494">
        <v>3210</v>
      </c>
      <c r="M354" s="494">
        <v>0.73168999999999995</v>
      </c>
    </row>
    <row r="355" spans="1:13">
      <c r="A355" s="254">
        <v>345</v>
      </c>
      <c r="B355" s="497" t="s">
        <v>453</v>
      </c>
      <c r="C355" s="494">
        <v>103.7</v>
      </c>
      <c r="D355" s="495">
        <v>104.56666666666668</v>
      </c>
      <c r="E355" s="495">
        <v>101.23333333333335</v>
      </c>
      <c r="F355" s="495">
        <v>98.766666666666666</v>
      </c>
      <c r="G355" s="495">
        <v>95.433333333333337</v>
      </c>
      <c r="H355" s="495">
        <v>107.03333333333336</v>
      </c>
      <c r="I355" s="495">
        <v>110.3666666666667</v>
      </c>
      <c r="J355" s="495">
        <v>112.83333333333337</v>
      </c>
      <c r="K355" s="494">
        <v>107.9</v>
      </c>
      <c r="L355" s="494">
        <v>102.1</v>
      </c>
      <c r="M355" s="494">
        <v>18.141210000000001</v>
      </c>
    </row>
    <row r="356" spans="1:13">
      <c r="A356" s="254">
        <v>346</v>
      </c>
      <c r="B356" s="497" t="s">
        <v>454</v>
      </c>
      <c r="C356" s="494">
        <v>288.95</v>
      </c>
      <c r="D356" s="495">
        <v>284.61666666666662</v>
      </c>
      <c r="E356" s="495">
        <v>278.83333333333326</v>
      </c>
      <c r="F356" s="495">
        <v>268.71666666666664</v>
      </c>
      <c r="G356" s="495">
        <v>262.93333333333328</v>
      </c>
      <c r="H356" s="495">
        <v>294.73333333333323</v>
      </c>
      <c r="I356" s="495">
        <v>300.51666666666665</v>
      </c>
      <c r="J356" s="495">
        <v>310.63333333333321</v>
      </c>
      <c r="K356" s="494">
        <v>290.39999999999998</v>
      </c>
      <c r="L356" s="494">
        <v>274.5</v>
      </c>
      <c r="M356" s="494">
        <v>4.16873</v>
      </c>
    </row>
    <row r="357" spans="1:13">
      <c r="A357" s="254">
        <v>347</v>
      </c>
      <c r="B357" s="497" t="s">
        <v>455</v>
      </c>
      <c r="C357" s="494">
        <v>276.60000000000002</v>
      </c>
      <c r="D357" s="495">
        <v>272.59999999999997</v>
      </c>
      <c r="E357" s="495">
        <v>265.19999999999993</v>
      </c>
      <c r="F357" s="495">
        <v>253.79999999999995</v>
      </c>
      <c r="G357" s="495">
        <v>246.39999999999992</v>
      </c>
      <c r="H357" s="495">
        <v>283.99999999999994</v>
      </c>
      <c r="I357" s="495">
        <v>291.39999999999992</v>
      </c>
      <c r="J357" s="495">
        <v>302.79999999999995</v>
      </c>
      <c r="K357" s="494">
        <v>280</v>
      </c>
      <c r="L357" s="494">
        <v>261.2</v>
      </c>
      <c r="M357" s="494">
        <v>1.3202499999999999</v>
      </c>
    </row>
    <row r="358" spans="1:13">
      <c r="A358" s="254">
        <v>348</v>
      </c>
      <c r="B358" s="497" t="s">
        <v>267</v>
      </c>
      <c r="C358" s="494">
        <v>2477.9</v>
      </c>
      <c r="D358" s="495">
        <v>2460.6333333333332</v>
      </c>
      <c r="E358" s="495">
        <v>2421.2666666666664</v>
      </c>
      <c r="F358" s="495">
        <v>2364.6333333333332</v>
      </c>
      <c r="G358" s="495">
        <v>2325.2666666666664</v>
      </c>
      <c r="H358" s="495">
        <v>2517.2666666666664</v>
      </c>
      <c r="I358" s="495">
        <v>2556.6333333333332</v>
      </c>
      <c r="J358" s="495">
        <v>2613.2666666666664</v>
      </c>
      <c r="K358" s="494">
        <v>2500</v>
      </c>
      <c r="L358" s="494">
        <v>2404</v>
      </c>
      <c r="M358" s="494">
        <v>2.09267</v>
      </c>
    </row>
    <row r="359" spans="1:13">
      <c r="A359" s="254">
        <v>349</v>
      </c>
      <c r="B359" s="497" t="s">
        <v>268</v>
      </c>
      <c r="C359" s="494">
        <v>358.7</v>
      </c>
      <c r="D359" s="495">
        <v>360.18333333333334</v>
      </c>
      <c r="E359" s="495">
        <v>354.9666666666667</v>
      </c>
      <c r="F359" s="495">
        <v>351.23333333333335</v>
      </c>
      <c r="G359" s="495">
        <v>346.01666666666671</v>
      </c>
      <c r="H359" s="495">
        <v>363.91666666666669</v>
      </c>
      <c r="I359" s="495">
        <v>369.13333333333327</v>
      </c>
      <c r="J359" s="495">
        <v>372.86666666666667</v>
      </c>
      <c r="K359" s="494">
        <v>365.4</v>
      </c>
      <c r="L359" s="494">
        <v>356.45</v>
      </c>
      <c r="M359" s="494">
        <v>1.45973</v>
      </c>
    </row>
    <row r="360" spans="1:13">
      <c r="A360" s="254">
        <v>350</v>
      </c>
      <c r="B360" s="497" t="s">
        <v>456</v>
      </c>
      <c r="C360" s="494">
        <v>230.25</v>
      </c>
      <c r="D360" s="495">
        <v>229.98333333333335</v>
      </c>
      <c r="E360" s="495">
        <v>225.26666666666671</v>
      </c>
      <c r="F360" s="495">
        <v>220.28333333333336</v>
      </c>
      <c r="G360" s="495">
        <v>215.56666666666672</v>
      </c>
      <c r="H360" s="495">
        <v>234.9666666666667</v>
      </c>
      <c r="I360" s="495">
        <v>239.68333333333334</v>
      </c>
      <c r="J360" s="495">
        <v>244.66666666666669</v>
      </c>
      <c r="K360" s="494">
        <v>234.7</v>
      </c>
      <c r="L360" s="494">
        <v>225</v>
      </c>
      <c r="M360" s="494">
        <v>2.4097900000000001</v>
      </c>
    </row>
    <row r="361" spans="1:13">
      <c r="A361" s="254">
        <v>351</v>
      </c>
      <c r="B361" s="497" t="s">
        <v>758</v>
      </c>
      <c r="C361" s="494">
        <v>407.2</v>
      </c>
      <c r="D361" s="495">
        <v>407.40000000000003</v>
      </c>
      <c r="E361" s="495">
        <v>400.80000000000007</v>
      </c>
      <c r="F361" s="495">
        <v>394.40000000000003</v>
      </c>
      <c r="G361" s="495">
        <v>387.80000000000007</v>
      </c>
      <c r="H361" s="495">
        <v>413.80000000000007</v>
      </c>
      <c r="I361" s="495">
        <v>420.40000000000009</v>
      </c>
      <c r="J361" s="495">
        <v>426.80000000000007</v>
      </c>
      <c r="K361" s="494">
        <v>414</v>
      </c>
      <c r="L361" s="494">
        <v>401</v>
      </c>
      <c r="M361" s="494">
        <v>0.21476000000000001</v>
      </c>
    </row>
    <row r="362" spans="1:13">
      <c r="A362" s="254">
        <v>352</v>
      </c>
      <c r="B362" s="497" t="s">
        <v>457</v>
      </c>
      <c r="C362" s="494">
        <v>81.05</v>
      </c>
      <c r="D362" s="495">
        <v>81.533333333333346</v>
      </c>
      <c r="E362" s="495">
        <v>80.066666666666691</v>
      </c>
      <c r="F362" s="495">
        <v>79.083333333333343</v>
      </c>
      <c r="G362" s="495">
        <v>77.616666666666688</v>
      </c>
      <c r="H362" s="495">
        <v>82.516666666666694</v>
      </c>
      <c r="I362" s="495">
        <v>83.983333333333363</v>
      </c>
      <c r="J362" s="495">
        <v>84.966666666666697</v>
      </c>
      <c r="K362" s="494">
        <v>83</v>
      </c>
      <c r="L362" s="494">
        <v>80.55</v>
      </c>
      <c r="M362" s="494">
        <v>13.048249999999999</v>
      </c>
    </row>
    <row r="363" spans="1:13">
      <c r="A363" s="254">
        <v>353</v>
      </c>
      <c r="B363" s="497" t="s">
        <v>163</v>
      </c>
      <c r="C363" s="494">
        <v>1009.65</v>
      </c>
      <c r="D363" s="495">
        <v>1007</v>
      </c>
      <c r="E363" s="495">
        <v>991</v>
      </c>
      <c r="F363" s="495">
        <v>972.35</v>
      </c>
      <c r="G363" s="495">
        <v>956.35</v>
      </c>
      <c r="H363" s="495">
        <v>1025.6500000000001</v>
      </c>
      <c r="I363" s="495">
        <v>1041.6500000000001</v>
      </c>
      <c r="J363" s="495">
        <v>1060.3</v>
      </c>
      <c r="K363" s="494">
        <v>1023</v>
      </c>
      <c r="L363" s="494">
        <v>988.35</v>
      </c>
      <c r="M363" s="494">
        <v>23.156389999999998</v>
      </c>
    </row>
    <row r="364" spans="1:13">
      <c r="A364" s="254">
        <v>354</v>
      </c>
      <c r="B364" s="497" t="s">
        <v>156</v>
      </c>
      <c r="C364" s="494">
        <v>29899.200000000001</v>
      </c>
      <c r="D364" s="495">
        <v>29723.816666666666</v>
      </c>
      <c r="E364" s="495">
        <v>29347.633333333331</v>
      </c>
      <c r="F364" s="495">
        <v>28796.066666666666</v>
      </c>
      <c r="G364" s="495">
        <v>28419.883333333331</v>
      </c>
      <c r="H364" s="495">
        <v>30275.383333333331</v>
      </c>
      <c r="I364" s="495">
        <v>30651.566666666666</v>
      </c>
      <c r="J364" s="495">
        <v>31203.133333333331</v>
      </c>
      <c r="K364" s="494">
        <v>30100</v>
      </c>
      <c r="L364" s="494">
        <v>29172.25</v>
      </c>
      <c r="M364" s="494">
        <v>0.20891999999999999</v>
      </c>
    </row>
    <row r="365" spans="1:13">
      <c r="A365" s="254">
        <v>355</v>
      </c>
      <c r="B365" s="497" t="s">
        <v>458</v>
      </c>
      <c r="C365" s="494">
        <v>1931</v>
      </c>
      <c r="D365" s="495">
        <v>1921.3166666666666</v>
      </c>
      <c r="E365" s="495">
        <v>1886.6833333333332</v>
      </c>
      <c r="F365" s="495">
        <v>1842.3666666666666</v>
      </c>
      <c r="G365" s="495">
        <v>1807.7333333333331</v>
      </c>
      <c r="H365" s="495">
        <v>1965.6333333333332</v>
      </c>
      <c r="I365" s="495">
        <v>2000.2666666666664</v>
      </c>
      <c r="J365" s="495">
        <v>2044.5833333333333</v>
      </c>
      <c r="K365" s="494">
        <v>1955.95</v>
      </c>
      <c r="L365" s="494">
        <v>1877</v>
      </c>
      <c r="M365" s="494">
        <v>0.62461</v>
      </c>
    </row>
    <row r="366" spans="1:13">
      <c r="A366" s="254">
        <v>356</v>
      </c>
      <c r="B366" s="497" t="s">
        <v>158</v>
      </c>
      <c r="C366" s="494">
        <v>215</v>
      </c>
      <c r="D366" s="495">
        <v>215.83333333333334</v>
      </c>
      <c r="E366" s="495">
        <v>213.66666666666669</v>
      </c>
      <c r="F366" s="495">
        <v>212.33333333333334</v>
      </c>
      <c r="G366" s="495">
        <v>210.16666666666669</v>
      </c>
      <c r="H366" s="495">
        <v>217.16666666666669</v>
      </c>
      <c r="I366" s="495">
        <v>219.33333333333337</v>
      </c>
      <c r="J366" s="495">
        <v>220.66666666666669</v>
      </c>
      <c r="K366" s="494">
        <v>218</v>
      </c>
      <c r="L366" s="494">
        <v>214.5</v>
      </c>
      <c r="M366" s="494">
        <v>33.535260000000001</v>
      </c>
    </row>
    <row r="367" spans="1:13">
      <c r="A367" s="254">
        <v>357</v>
      </c>
      <c r="B367" s="497" t="s">
        <v>269</v>
      </c>
      <c r="C367" s="494">
        <v>5329</v>
      </c>
      <c r="D367" s="495">
        <v>5286</v>
      </c>
      <c r="E367" s="495">
        <v>5173</v>
      </c>
      <c r="F367" s="495">
        <v>5017</v>
      </c>
      <c r="G367" s="495">
        <v>4904</v>
      </c>
      <c r="H367" s="495">
        <v>5442</v>
      </c>
      <c r="I367" s="495">
        <v>5555</v>
      </c>
      <c r="J367" s="495">
        <v>5711</v>
      </c>
      <c r="K367" s="494">
        <v>5399</v>
      </c>
      <c r="L367" s="494">
        <v>5130</v>
      </c>
      <c r="M367" s="494">
        <v>3.2762099999999998</v>
      </c>
    </row>
    <row r="368" spans="1:13">
      <c r="A368" s="254">
        <v>358</v>
      </c>
      <c r="B368" s="497" t="s">
        <v>459</v>
      </c>
      <c r="C368" s="494">
        <v>200.4</v>
      </c>
      <c r="D368" s="495">
        <v>200.63333333333333</v>
      </c>
      <c r="E368" s="495">
        <v>194.76666666666665</v>
      </c>
      <c r="F368" s="495">
        <v>189.13333333333333</v>
      </c>
      <c r="G368" s="495">
        <v>183.26666666666665</v>
      </c>
      <c r="H368" s="495">
        <v>206.26666666666665</v>
      </c>
      <c r="I368" s="495">
        <v>212.13333333333333</v>
      </c>
      <c r="J368" s="495">
        <v>217.76666666666665</v>
      </c>
      <c r="K368" s="494">
        <v>206.5</v>
      </c>
      <c r="L368" s="494">
        <v>195</v>
      </c>
      <c r="M368" s="494">
        <v>13.134449999999999</v>
      </c>
    </row>
    <row r="369" spans="1:13">
      <c r="A369" s="254">
        <v>359</v>
      </c>
      <c r="B369" s="497" t="s">
        <v>460</v>
      </c>
      <c r="C369" s="494">
        <v>686.85</v>
      </c>
      <c r="D369" s="495">
        <v>690.94999999999993</v>
      </c>
      <c r="E369" s="495">
        <v>677.89999999999986</v>
      </c>
      <c r="F369" s="495">
        <v>668.94999999999993</v>
      </c>
      <c r="G369" s="495">
        <v>655.89999999999986</v>
      </c>
      <c r="H369" s="495">
        <v>699.89999999999986</v>
      </c>
      <c r="I369" s="495">
        <v>712.94999999999982</v>
      </c>
      <c r="J369" s="495">
        <v>721.89999999999986</v>
      </c>
      <c r="K369" s="494">
        <v>704</v>
      </c>
      <c r="L369" s="494">
        <v>682</v>
      </c>
      <c r="M369" s="494">
        <v>2.0281699999999998</v>
      </c>
    </row>
    <row r="370" spans="1:13">
      <c r="A370" s="254">
        <v>360</v>
      </c>
      <c r="B370" s="497" t="s">
        <v>160</v>
      </c>
      <c r="C370" s="494">
        <v>1770.7</v>
      </c>
      <c r="D370" s="495">
        <v>1780.8666666666668</v>
      </c>
      <c r="E370" s="495">
        <v>1753.8333333333335</v>
      </c>
      <c r="F370" s="495">
        <v>1736.9666666666667</v>
      </c>
      <c r="G370" s="495">
        <v>1709.9333333333334</v>
      </c>
      <c r="H370" s="495">
        <v>1797.7333333333336</v>
      </c>
      <c r="I370" s="495">
        <v>1824.7666666666669</v>
      </c>
      <c r="J370" s="495">
        <v>1841.6333333333337</v>
      </c>
      <c r="K370" s="494">
        <v>1807.9</v>
      </c>
      <c r="L370" s="494">
        <v>1764</v>
      </c>
      <c r="M370" s="494">
        <v>4.6190899999999999</v>
      </c>
    </row>
    <row r="371" spans="1:13">
      <c r="A371" s="254">
        <v>361</v>
      </c>
      <c r="B371" s="497" t="s">
        <v>157</v>
      </c>
      <c r="C371" s="494">
        <v>1663</v>
      </c>
      <c r="D371" s="495">
        <v>1658.7</v>
      </c>
      <c r="E371" s="495">
        <v>1630.5500000000002</v>
      </c>
      <c r="F371" s="495">
        <v>1598.1000000000001</v>
      </c>
      <c r="G371" s="495">
        <v>1569.9500000000003</v>
      </c>
      <c r="H371" s="495">
        <v>1691.15</v>
      </c>
      <c r="I371" s="495">
        <v>1719.3000000000002</v>
      </c>
      <c r="J371" s="495">
        <v>1751.75</v>
      </c>
      <c r="K371" s="494">
        <v>1686.85</v>
      </c>
      <c r="L371" s="494">
        <v>1626.25</v>
      </c>
      <c r="M371" s="494">
        <v>6.1864600000000003</v>
      </c>
    </row>
    <row r="372" spans="1:13">
      <c r="A372" s="254">
        <v>362</v>
      </c>
      <c r="B372" s="497" t="s">
        <v>756</v>
      </c>
      <c r="C372" s="494">
        <v>883.05</v>
      </c>
      <c r="D372" s="495">
        <v>900.26666666666677</v>
      </c>
      <c r="E372" s="495">
        <v>855.83333333333348</v>
      </c>
      <c r="F372" s="495">
        <v>828.61666666666667</v>
      </c>
      <c r="G372" s="495">
        <v>784.18333333333339</v>
      </c>
      <c r="H372" s="495">
        <v>927.48333333333358</v>
      </c>
      <c r="I372" s="495">
        <v>971.91666666666674</v>
      </c>
      <c r="J372" s="495">
        <v>999.13333333333367</v>
      </c>
      <c r="K372" s="494">
        <v>944.7</v>
      </c>
      <c r="L372" s="494">
        <v>873.05</v>
      </c>
      <c r="M372" s="494">
        <v>2.2793000000000001</v>
      </c>
    </row>
    <row r="373" spans="1:13">
      <c r="A373" s="254">
        <v>363</v>
      </c>
      <c r="B373" s="497" t="s">
        <v>461</v>
      </c>
      <c r="C373" s="494">
        <v>1366.2</v>
      </c>
      <c r="D373" s="495">
        <v>1360.0833333333333</v>
      </c>
      <c r="E373" s="495">
        <v>1330.1666666666665</v>
      </c>
      <c r="F373" s="495">
        <v>1294.1333333333332</v>
      </c>
      <c r="G373" s="495">
        <v>1264.2166666666665</v>
      </c>
      <c r="H373" s="495">
        <v>1396.1166666666666</v>
      </c>
      <c r="I373" s="495">
        <v>1426.0333333333331</v>
      </c>
      <c r="J373" s="495">
        <v>1462.0666666666666</v>
      </c>
      <c r="K373" s="494">
        <v>1390</v>
      </c>
      <c r="L373" s="494">
        <v>1324.05</v>
      </c>
      <c r="M373" s="494">
        <v>2.1219999999999999</v>
      </c>
    </row>
    <row r="374" spans="1:13">
      <c r="A374" s="254">
        <v>364</v>
      </c>
      <c r="B374" s="497" t="s">
        <v>757</v>
      </c>
      <c r="C374" s="494">
        <v>888.65</v>
      </c>
      <c r="D374" s="495">
        <v>878.93333333333328</v>
      </c>
      <c r="E374" s="495">
        <v>859.81666666666661</v>
      </c>
      <c r="F374" s="495">
        <v>830.98333333333335</v>
      </c>
      <c r="G374" s="495">
        <v>811.86666666666667</v>
      </c>
      <c r="H374" s="495">
        <v>907.76666666666654</v>
      </c>
      <c r="I374" s="495">
        <v>926.8833333333331</v>
      </c>
      <c r="J374" s="495">
        <v>955.71666666666647</v>
      </c>
      <c r="K374" s="494">
        <v>898.05</v>
      </c>
      <c r="L374" s="494">
        <v>850.1</v>
      </c>
      <c r="M374" s="494">
        <v>0.94094</v>
      </c>
    </row>
    <row r="375" spans="1:13">
      <c r="A375" s="254">
        <v>365</v>
      </c>
      <c r="B375" s="497" t="s">
        <v>159</v>
      </c>
      <c r="C375" s="494">
        <v>105.1</v>
      </c>
      <c r="D375" s="495">
        <v>105.3</v>
      </c>
      <c r="E375" s="495">
        <v>104.19999999999999</v>
      </c>
      <c r="F375" s="495">
        <v>103.3</v>
      </c>
      <c r="G375" s="495">
        <v>102.19999999999999</v>
      </c>
      <c r="H375" s="495">
        <v>106.19999999999999</v>
      </c>
      <c r="I375" s="495">
        <v>107.29999999999998</v>
      </c>
      <c r="J375" s="495">
        <v>108.19999999999999</v>
      </c>
      <c r="K375" s="494">
        <v>106.4</v>
      </c>
      <c r="L375" s="494">
        <v>104.4</v>
      </c>
      <c r="M375" s="494">
        <v>31.545909999999999</v>
      </c>
    </row>
    <row r="376" spans="1:13">
      <c r="A376" s="254">
        <v>366</v>
      </c>
      <c r="B376" s="497" t="s">
        <v>162</v>
      </c>
      <c r="C376" s="494">
        <v>201.2</v>
      </c>
      <c r="D376" s="495">
        <v>202.73333333333335</v>
      </c>
      <c r="E376" s="495">
        <v>198.4666666666667</v>
      </c>
      <c r="F376" s="495">
        <v>195.73333333333335</v>
      </c>
      <c r="G376" s="495">
        <v>191.4666666666667</v>
      </c>
      <c r="H376" s="495">
        <v>205.4666666666667</v>
      </c>
      <c r="I376" s="495">
        <v>209.73333333333335</v>
      </c>
      <c r="J376" s="495">
        <v>212.4666666666667</v>
      </c>
      <c r="K376" s="494">
        <v>207</v>
      </c>
      <c r="L376" s="494">
        <v>200</v>
      </c>
      <c r="M376" s="494">
        <v>103.52809999999999</v>
      </c>
    </row>
    <row r="377" spans="1:13">
      <c r="A377" s="254">
        <v>367</v>
      </c>
      <c r="B377" s="497" t="s">
        <v>462</v>
      </c>
      <c r="C377" s="494">
        <v>225.35</v>
      </c>
      <c r="D377" s="495">
        <v>229.48333333333332</v>
      </c>
      <c r="E377" s="495">
        <v>217.01666666666665</v>
      </c>
      <c r="F377" s="495">
        <v>208.68333333333334</v>
      </c>
      <c r="G377" s="495">
        <v>196.21666666666667</v>
      </c>
      <c r="H377" s="495">
        <v>237.81666666666663</v>
      </c>
      <c r="I377" s="495">
        <v>250.28333333333327</v>
      </c>
      <c r="J377" s="495">
        <v>258.61666666666662</v>
      </c>
      <c r="K377" s="494">
        <v>241.95</v>
      </c>
      <c r="L377" s="494">
        <v>221.15</v>
      </c>
      <c r="M377" s="494">
        <v>70.713170000000005</v>
      </c>
    </row>
    <row r="378" spans="1:13">
      <c r="A378" s="254">
        <v>368</v>
      </c>
      <c r="B378" s="497" t="s">
        <v>270</v>
      </c>
      <c r="C378" s="494">
        <v>278.64999999999998</v>
      </c>
      <c r="D378" s="495">
        <v>281.08333333333331</v>
      </c>
      <c r="E378" s="495">
        <v>274.16666666666663</v>
      </c>
      <c r="F378" s="495">
        <v>269.68333333333334</v>
      </c>
      <c r="G378" s="495">
        <v>262.76666666666665</v>
      </c>
      <c r="H378" s="495">
        <v>285.56666666666661</v>
      </c>
      <c r="I378" s="495">
        <v>292.48333333333323</v>
      </c>
      <c r="J378" s="495">
        <v>296.96666666666658</v>
      </c>
      <c r="K378" s="494">
        <v>288</v>
      </c>
      <c r="L378" s="494">
        <v>276.60000000000002</v>
      </c>
      <c r="M378" s="494">
        <v>3.8944800000000002</v>
      </c>
    </row>
    <row r="379" spans="1:13">
      <c r="A379" s="254">
        <v>369</v>
      </c>
      <c r="B379" s="497" t="s">
        <v>463</v>
      </c>
      <c r="C379" s="494">
        <v>127.35</v>
      </c>
      <c r="D379" s="495">
        <v>124.73333333333335</v>
      </c>
      <c r="E379" s="495">
        <v>120.4666666666667</v>
      </c>
      <c r="F379" s="495">
        <v>113.58333333333334</v>
      </c>
      <c r="G379" s="495">
        <v>109.31666666666669</v>
      </c>
      <c r="H379" s="495">
        <v>131.6166666666667</v>
      </c>
      <c r="I379" s="495">
        <v>135.88333333333335</v>
      </c>
      <c r="J379" s="495">
        <v>142.76666666666671</v>
      </c>
      <c r="K379" s="494">
        <v>129</v>
      </c>
      <c r="L379" s="494">
        <v>117.85</v>
      </c>
      <c r="M379" s="494">
        <v>2.7338399999999998</v>
      </c>
    </row>
    <row r="380" spans="1:13">
      <c r="A380" s="254">
        <v>370</v>
      </c>
      <c r="B380" s="497" t="s">
        <v>464</v>
      </c>
      <c r="C380" s="494">
        <v>6339.35</v>
      </c>
      <c r="D380" s="495">
        <v>6353.1833333333334</v>
      </c>
      <c r="E380" s="495">
        <v>6250.4666666666672</v>
      </c>
      <c r="F380" s="495">
        <v>6161.5833333333339</v>
      </c>
      <c r="G380" s="495">
        <v>6058.8666666666677</v>
      </c>
      <c r="H380" s="495">
        <v>6442.0666666666666</v>
      </c>
      <c r="I380" s="495">
        <v>6544.7833333333319</v>
      </c>
      <c r="J380" s="495">
        <v>6633.6666666666661</v>
      </c>
      <c r="K380" s="494">
        <v>6455.9</v>
      </c>
      <c r="L380" s="494">
        <v>6264.3</v>
      </c>
      <c r="M380" s="494">
        <v>0.12794</v>
      </c>
    </row>
    <row r="381" spans="1:13">
      <c r="A381" s="254">
        <v>371</v>
      </c>
      <c r="B381" s="497" t="s">
        <v>271</v>
      </c>
      <c r="C381" s="494">
        <v>13669.95</v>
      </c>
      <c r="D381" s="495">
        <v>13703.65</v>
      </c>
      <c r="E381" s="495">
        <v>13467.3</v>
      </c>
      <c r="F381" s="495">
        <v>13264.65</v>
      </c>
      <c r="G381" s="495">
        <v>13028.3</v>
      </c>
      <c r="H381" s="495">
        <v>13906.3</v>
      </c>
      <c r="I381" s="495">
        <v>14142.650000000001</v>
      </c>
      <c r="J381" s="495">
        <v>14345.3</v>
      </c>
      <c r="K381" s="494">
        <v>13940</v>
      </c>
      <c r="L381" s="494">
        <v>13501</v>
      </c>
      <c r="M381" s="494">
        <v>3.0890000000000001E-2</v>
      </c>
    </row>
    <row r="382" spans="1:13">
      <c r="A382" s="254">
        <v>372</v>
      </c>
      <c r="B382" s="497" t="s">
        <v>161</v>
      </c>
      <c r="C382" s="494">
        <v>33.15</v>
      </c>
      <c r="D382" s="495">
        <v>33.15</v>
      </c>
      <c r="E382" s="495">
        <v>32.5</v>
      </c>
      <c r="F382" s="495">
        <v>31.85</v>
      </c>
      <c r="G382" s="495">
        <v>31.200000000000003</v>
      </c>
      <c r="H382" s="495">
        <v>33.799999999999997</v>
      </c>
      <c r="I382" s="495">
        <v>34.449999999999989</v>
      </c>
      <c r="J382" s="495">
        <v>35.099999999999994</v>
      </c>
      <c r="K382" s="494">
        <v>33.799999999999997</v>
      </c>
      <c r="L382" s="494">
        <v>32.5</v>
      </c>
      <c r="M382" s="494">
        <v>1223.01341</v>
      </c>
    </row>
    <row r="383" spans="1:13">
      <c r="A383" s="254">
        <v>373</v>
      </c>
      <c r="B383" s="497" t="s">
        <v>272</v>
      </c>
      <c r="C383" s="494">
        <v>553.70000000000005</v>
      </c>
      <c r="D383" s="495">
        <v>558.66666666666663</v>
      </c>
      <c r="E383" s="495">
        <v>542.33333333333326</v>
      </c>
      <c r="F383" s="495">
        <v>530.96666666666658</v>
      </c>
      <c r="G383" s="495">
        <v>514.63333333333321</v>
      </c>
      <c r="H383" s="495">
        <v>570.0333333333333</v>
      </c>
      <c r="I383" s="495">
        <v>586.36666666666656</v>
      </c>
      <c r="J383" s="495">
        <v>597.73333333333335</v>
      </c>
      <c r="K383" s="494">
        <v>575</v>
      </c>
      <c r="L383" s="494">
        <v>547.29999999999995</v>
      </c>
      <c r="M383" s="494">
        <v>1.89619</v>
      </c>
    </row>
    <row r="384" spans="1:13">
      <c r="A384" s="254">
        <v>374</v>
      </c>
      <c r="B384" s="497" t="s">
        <v>165</v>
      </c>
      <c r="C384" s="494">
        <v>175.6</v>
      </c>
      <c r="D384" s="495">
        <v>176.63333333333335</v>
      </c>
      <c r="E384" s="495">
        <v>172.26666666666671</v>
      </c>
      <c r="F384" s="495">
        <v>168.93333333333337</v>
      </c>
      <c r="G384" s="495">
        <v>164.56666666666672</v>
      </c>
      <c r="H384" s="495">
        <v>179.9666666666667</v>
      </c>
      <c r="I384" s="495">
        <v>184.33333333333331</v>
      </c>
      <c r="J384" s="495">
        <v>187.66666666666669</v>
      </c>
      <c r="K384" s="494">
        <v>181</v>
      </c>
      <c r="L384" s="494">
        <v>173.3</v>
      </c>
      <c r="M384" s="494">
        <v>251.27670000000001</v>
      </c>
    </row>
    <row r="385" spans="1:13">
      <c r="A385" s="254">
        <v>375</v>
      </c>
      <c r="B385" s="497" t="s">
        <v>166</v>
      </c>
      <c r="C385" s="494">
        <v>125.55</v>
      </c>
      <c r="D385" s="495">
        <v>125.21666666666665</v>
      </c>
      <c r="E385" s="495">
        <v>124.43333333333331</v>
      </c>
      <c r="F385" s="495">
        <v>123.31666666666665</v>
      </c>
      <c r="G385" s="495">
        <v>122.5333333333333</v>
      </c>
      <c r="H385" s="495">
        <v>126.33333333333331</v>
      </c>
      <c r="I385" s="495">
        <v>127.11666666666665</v>
      </c>
      <c r="J385" s="495">
        <v>128.23333333333332</v>
      </c>
      <c r="K385" s="494">
        <v>126</v>
      </c>
      <c r="L385" s="494">
        <v>124.1</v>
      </c>
      <c r="M385" s="494">
        <v>51.914749999999998</v>
      </c>
    </row>
    <row r="386" spans="1:13">
      <c r="A386" s="254">
        <v>376</v>
      </c>
      <c r="B386" s="497" t="s">
        <v>465</v>
      </c>
      <c r="C386" s="494">
        <v>235.7</v>
      </c>
      <c r="D386" s="495">
        <v>235.13333333333333</v>
      </c>
      <c r="E386" s="495">
        <v>232.76666666666665</v>
      </c>
      <c r="F386" s="495">
        <v>229.83333333333331</v>
      </c>
      <c r="G386" s="495">
        <v>227.46666666666664</v>
      </c>
      <c r="H386" s="495">
        <v>238.06666666666666</v>
      </c>
      <c r="I386" s="495">
        <v>240.43333333333334</v>
      </c>
      <c r="J386" s="495">
        <v>243.36666666666667</v>
      </c>
      <c r="K386" s="494">
        <v>237.5</v>
      </c>
      <c r="L386" s="494">
        <v>232.2</v>
      </c>
      <c r="M386" s="494">
        <v>1.92008</v>
      </c>
    </row>
    <row r="387" spans="1:13">
      <c r="A387" s="254">
        <v>377</v>
      </c>
      <c r="B387" s="497" t="s">
        <v>466</v>
      </c>
      <c r="C387" s="494">
        <v>500.25</v>
      </c>
      <c r="D387" s="495">
        <v>503.08333333333331</v>
      </c>
      <c r="E387" s="495">
        <v>491.16666666666663</v>
      </c>
      <c r="F387" s="495">
        <v>482.08333333333331</v>
      </c>
      <c r="G387" s="495">
        <v>470.16666666666663</v>
      </c>
      <c r="H387" s="495">
        <v>512.16666666666663</v>
      </c>
      <c r="I387" s="495">
        <v>524.08333333333326</v>
      </c>
      <c r="J387" s="495">
        <v>533.16666666666663</v>
      </c>
      <c r="K387" s="494">
        <v>515</v>
      </c>
      <c r="L387" s="494">
        <v>494</v>
      </c>
      <c r="M387" s="494">
        <v>1.94564</v>
      </c>
    </row>
    <row r="388" spans="1:13">
      <c r="A388" s="254">
        <v>378</v>
      </c>
      <c r="B388" s="497" t="s">
        <v>467</v>
      </c>
      <c r="C388" s="494">
        <v>26.75</v>
      </c>
      <c r="D388" s="495">
        <v>26.7</v>
      </c>
      <c r="E388" s="495">
        <v>26.4</v>
      </c>
      <c r="F388" s="495">
        <v>26.05</v>
      </c>
      <c r="G388" s="495">
        <v>25.75</v>
      </c>
      <c r="H388" s="495">
        <v>27.049999999999997</v>
      </c>
      <c r="I388" s="495">
        <v>27.35</v>
      </c>
      <c r="J388" s="495">
        <v>27.699999999999996</v>
      </c>
      <c r="K388" s="494">
        <v>27</v>
      </c>
      <c r="L388" s="494">
        <v>26.35</v>
      </c>
      <c r="M388" s="494">
        <v>51.721919999999997</v>
      </c>
    </row>
    <row r="389" spans="1:13">
      <c r="A389" s="254">
        <v>379</v>
      </c>
      <c r="B389" s="497" t="s">
        <v>468</v>
      </c>
      <c r="C389" s="494">
        <v>162.25</v>
      </c>
      <c r="D389" s="495">
        <v>159.81666666666669</v>
      </c>
      <c r="E389" s="495">
        <v>155.53333333333339</v>
      </c>
      <c r="F389" s="495">
        <v>148.81666666666669</v>
      </c>
      <c r="G389" s="495">
        <v>144.53333333333339</v>
      </c>
      <c r="H389" s="495">
        <v>166.53333333333339</v>
      </c>
      <c r="I389" s="495">
        <v>170.81666666666669</v>
      </c>
      <c r="J389" s="495">
        <v>177.53333333333339</v>
      </c>
      <c r="K389" s="494">
        <v>164.1</v>
      </c>
      <c r="L389" s="494">
        <v>153.1</v>
      </c>
      <c r="M389" s="494">
        <v>37.941299999999998</v>
      </c>
    </row>
    <row r="390" spans="1:13">
      <c r="A390" s="254">
        <v>380</v>
      </c>
      <c r="B390" s="497" t="s">
        <v>273</v>
      </c>
      <c r="C390" s="494">
        <v>492.3</v>
      </c>
      <c r="D390" s="495">
        <v>491.95</v>
      </c>
      <c r="E390" s="495">
        <v>485.4</v>
      </c>
      <c r="F390" s="495">
        <v>478.5</v>
      </c>
      <c r="G390" s="495">
        <v>471.95</v>
      </c>
      <c r="H390" s="495">
        <v>498.84999999999997</v>
      </c>
      <c r="I390" s="495">
        <v>505.40000000000003</v>
      </c>
      <c r="J390" s="495">
        <v>512.29999999999995</v>
      </c>
      <c r="K390" s="494">
        <v>498.5</v>
      </c>
      <c r="L390" s="494">
        <v>485.05</v>
      </c>
      <c r="M390" s="494">
        <v>1.1352100000000001</v>
      </c>
    </row>
    <row r="391" spans="1:13">
      <c r="A391" s="254">
        <v>381</v>
      </c>
      <c r="B391" s="497" t="s">
        <v>469</v>
      </c>
      <c r="C391" s="494">
        <v>269.05</v>
      </c>
      <c r="D391" s="495">
        <v>267.16666666666669</v>
      </c>
      <c r="E391" s="495">
        <v>262.88333333333338</v>
      </c>
      <c r="F391" s="495">
        <v>256.7166666666667</v>
      </c>
      <c r="G391" s="495">
        <v>252.43333333333339</v>
      </c>
      <c r="H391" s="495">
        <v>273.33333333333337</v>
      </c>
      <c r="I391" s="495">
        <v>277.61666666666667</v>
      </c>
      <c r="J391" s="495">
        <v>283.78333333333336</v>
      </c>
      <c r="K391" s="494">
        <v>271.45</v>
      </c>
      <c r="L391" s="494">
        <v>261</v>
      </c>
      <c r="M391" s="494">
        <v>6.7897100000000004</v>
      </c>
    </row>
    <row r="392" spans="1:13">
      <c r="A392" s="254">
        <v>382</v>
      </c>
      <c r="B392" s="497" t="s">
        <v>470</v>
      </c>
      <c r="C392" s="494">
        <v>70.3</v>
      </c>
      <c r="D392" s="495">
        <v>70.083333333333329</v>
      </c>
      <c r="E392" s="495">
        <v>69.166666666666657</v>
      </c>
      <c r="F392" s="495">
        <v>68.033333333333331</v>
      </c>
      <c r="G392" s="495">
        <v>67.11666666666666</v>
      </c>
      <c r="H392" s="495">
        <v>71.216666666666654</v>
      </c>
      <c r="I392" s="495">
        <v>72.133333333333312</v>
      </c>
      <c r="J392" s="495">
        <v>73.266666666666652</v>
      </c>
      <c r="K392" s="494">
        <v>71</v>
      </c>
      <c r="L392" s="494">
        <v>68.95</v>
      </c>
      <c r="M392" s="494">
        <v>22.25384</v>
      </c>
    </row>
    <row r="393" spans="1:13">
      <c r="A393" s="254">
        <v>383</v>
      </c>
      <c r="B393" s="497" t="s">
        <v>471</v>
      </c>
      <c r="C393" s="494">
        <v>1973.5</v>
      </c>
      <c r="D393" s="495">
        <v>1953.3500000000001</v>
      </c>
      <c r="E393" s="495">
        <v>1926.7000000000003</v>
      </c>
      <c r="F393" s="495">
        <v>1879.9</v>
      </c>
      <c r="G393" s="495">
        <v>1853.2500000000002</v>
      </c>
      <c r="H393" s="495">
        <v>2000.1500000000003</v>
      </c>
      <c r="I393" s="495">
        <v>2026.8000000000004</v>
      </c>
      <c r="J393" s="495">
        <v>2073.6000000000004</v>
      </c>
      <c r="K393" s="494">
        <v>1980</v>
      </c>
      <c r="L393" s="494">
        <v>1906.55</v>
      </c>
      <c r="M393" s="494">
        <v>7.3090000000000002E-2</v>
      </c>
    </row>
    <row r="394" spans="1:13">
      <c r="A394" s="254">
        <v>384</v>
      </c>
      <c r="B394" s="497" t="s">
        <v>472</v>
      </c>
      <c r="C394" s="494">
        <v>315.89999999999998</v>
      </c>
      <c r="D394" s="495">
        <v>319.96666666666664</v>
      </c>
      <c r="E394" s="495">
        <v>310.93333333333328</v>
      </c>
      <c r="F394" s="495">
        <v>305.96666666666664</v>
      </c>
      <c r="G394" s="495">
        <v>296.93333333333328</v>
      </c>
      <c r="H394" s="495">
        <v>324.93333333333328</v>
      </c>
      <c r="I394" s="495">
        <v>333.9666666666667</v>
      </c>
      <c r="J394" s="495">
        <v>338.93333333333328</v>
      </c>
      <c r="K394" s="494">
        <v>329</v>
      </c>
      <c r="L394" s="494">
        <v>315</v>
      </c>
      <c r="M394" s="494">
        <v>5.1920799999999998</v>
      </c>
    </row>
    <row r="395" spans="1:13">
      <c r="A395" s="254">
        <v>385</v>
      </c>
      <c r="B395" s="497" t="s">
        <v>473</v>
      </c>
      <c r="C395" s="494">
        <v>171.7</v>
      </c>
      <c r="D395" s="495">
        <v>172.71666666666667</v>
      </c>
      <c r="E395" s="495">
        <v>165.93333333333334</v>
      </c>
      <c r="F395" s="495">
        <v>160.16666666666666</v>
      </c>
      <c r="G395" s="495">
        <v>153.38333333333333</v>
      </c>
      <c r="H395" s="495">
        <v>178.48333333333335</v>
      </c>
      <c r="I395" s="495">
        <v>185.26666666666671</v>
      </c>
      <c r="J395" s="495">
        <v>191.03333333333336</v>
      </c>
      <c r="K395" s="494">
        <v>179.5</v>
      </c>
      <c r="L395" s="494">
        <v>166.95</v>
      </c>
      <c r="M395" s="494">
        <v>4.5617400000000004</v>
      </c>
    </row>
    <row r="396" spans="1:13">
      <c r="A396" s="254">
        <v>386</v>
      </c>
      <c r="B396" s="497" t="s">
        <v>474</v>
      </c>
      <c r="C396" s="494">
        <v>876</v>
      </c>
      <c r="D396" s="495">
        <v>868.81666666666661</v>
      </c>
      <c r="E396" s="495">
        <v>848.18333333333317</v>
      </c>
      <c r="F396" s="495">
        <v>820.36666666666656</v>
      </c>
      <c r="G396" s="495">
        <v>799.73333333333312</v>
      </c>
      <c r="H396" s="495">
        <v>896.63333333333321</v>
      </c>
      <c r="I396" s="495">
        <v>917.26666666666665</v>
      </c>
      <c r="J396" s="495">
        <v>945.08333333333326</v>
      </c>
      <c r="K396" s="494">
        <v>889.45</v>
      </c>
      <c r="L396" s="494">
        <v>841</v>
      </c>
      <c r="M396" s="494">
        <v>2.23183</v>
      </c>
    </row>
    <row r="397" spans="1:13">
      <c r="A397" s="254">
        <v>387</v>
      </c>
      <c r="B397" s="497" t="s">
        <v>167</v>
      </c>
      <c r="C397" s="494">
        <v>1901.7</v>
      </c>
      <c r="D397" s="495">
        <v>1902.7</v>
      </c>
      <c r="E397" s="495">
        <v>1889</v>
      </c>
      <c r="F397" s="495">
        <v>1876.3</v>
      </c>
      <c r="G397" s="495">
        <v>1862.6</v>
      </c>
      <c r="H397" s="495">
        <v>1915.4</v>
      </c>
      <c r="I397" s="495">
        <v>1929.1000000000004</v>
      </c>
      <c r="J397" s="495">
        <v>1941.8000000000002</v>
      </c>
      <c r="K397" s="494">
        <v>1916.4</v>
      </c>
      <c r="L397" s="494">
        <v>1890</v>
      </c>
      <c r="M397" s="494">
        <v>85.279669999999996</v>
      </c>
    </row>
    <row r="398" spans="1:13">
      <c r="A398" s="254">
        <v>388</v>
      </c>
      <c r="B398" s="497" t="s">
        <v>815</v>
      </c>
      <c r="C398" s="494">
        <v>943.15</v>
      </c>
      <c r="D398" s="495">
        <v>937.78333333333342</v>
      </c>
      <c r="E398" s="495">
        <v>927.56666666666683</v>
      </c>
      <c r="F398" s="495">
        <v>911.98333333333346</v>
      </c>
      <c r="G398" s="495">
        <v>901.76666666666688</v>
      </c>
      <c r="H398" s="495">
        <v>953.36666666666679</v>
      </c>
      <c r="I398" s="495">
        <v>963.58333333333326</v>
      </c>
      <c r="J398" s="495">
        <v>979.16666666666674</v>
      </c>
      <c r="K398" s="494">
        <v>948</v>
      </c>
      <c r="L398" s="494">
        <v>922.2</v>
      </c>
      <c r="M398" s="494">
        <v>21.11834</v>
      </c>
    </row>
    <row r="399" spans="1:13">
      <c r="A399" s="254">
        <v>389</v>
      </c>
      <c r="B399" s="497" t="s">
        <v>274</v>
      </c>
      <c r="C399" s="494">
        <v>906.25</v>
      </c>
      <c r="D399" s="495">
        <v>901.55000000000007</v>
      </c>
      <c r="E399" s="495">
        <v>893.20000000000016</v>
      </c>
      <c r="F399" s="495">
        <v>880.15000000000009</v>
      </c>
      <c r="G399" s="495">
        <v>871.80000000000018</v>
      </c>
      <c r="H399" s="495">
        <v>914.60000000000014</v>
      </c>
      <c r="I399" s="495">
        <v>922.95</v>
      </c>
      <c r="J399" s="495">
        <v>936.00000000000011</v>
      </c>
      <c r="K399" s="494">
        <v>909.9</v>
      </c>
      <c r="L399" s="494">
        <v>888.5</v>
      </c>
      <c r="M399" s="494">
        <v>15.80387</v>
      </c>
    </row>
    <row r="400" spans="1:13">
      <c r="A400" s="254">
        <v>390</v>
      </c>
      <c r="B400" s="497" t="s">
        <v>476</v>
      </c>
      <c r="C400" s="494">
        <v>24.85</v>
      </c>
      <c r="D400" s="495">
        <v>24.883333333333336</v>
      </c>
      <c r="E400" s="495">
        <v>24.616666666666674</v>
      </c>
      <c r="F400" s="495">
        <v>24.383333333333336</v>
      </c>
      <c r="G400" s="495">
        <v>24.116666666666674</v>
      </c>
      <c r="H400" s="495">
        <v>25.116666666666674</v>
      </c>
      <c r="I400" s="495">
        <v>25.383333333333333</v>
      </c>
      <c r="J400" s="495">
        <v>25.616666666666674</v>
      </c>
      <c r="K400" s="494">
        <v>25.15</v>
      </c>
      <c r="L400" s="494">
        <v>24.65</v>
      </c>
      <c r="M400" s="494">
        <v>11.36121</v>
      </c>
    </row>
    <row r="401" spans="1:13">
      <c r="A401" s="254">
        <v>391</v>
      </c>
      <c r="B401" s="497" t="s">
        <v>477</v>
      </c>
      <c r="C401" s="494">
        <v>2177.3000000000002</v>
      </c>
      <c r="D401" s="495">
        <v>2162.7666666666669</v>
      </c>
      <c r="E401" s="495">
        <v>2135.5333333333338</v>
      </c>
      <c r="F401" s="495">
        <v>2093.7666666666669</v>
      </c>
      <c r="G401" s="495">
        <v>2066.5333333333338</v>
      </c>
      <c r="H401" s="495">
        <v>2204.5333333333338</v>
      </c>
      <c r="I401" s="495">
        <v>2231.7666666666664</v>
      </c>
      <c r="J401" s="495">
        <v>2273.5333333333338</v>
      </c>
      <c r="K401" s="494">
        <v>2190</v>
      </c>
      <c r="L401" s="494">
        <v>2121</v>
      </c>
      <c r="M401" s="494">
        <v>8.1600000000000006E-2</v>
      </c>
    </row>
    <row r="402" spans="1:13">
      <c r="A402" s="254">
        <v>392</v>
      </c>
      <c r="B402" s="497" t="s">
        <v>172</v>
      </c>
      <c r="C402" s="494">
        <v>6236.05</v>
      </c>
      <c r="D402" s="495">
        <v>6152.9833333333327</v>
      </c>
      <c r="E402" s="495">
        <v>6043.2166666666653</v>
      </c>
      <c r="F402" s="495">
        <v>5850.3833333333323</v>
      </c>
      <c r="G402" s="495">
        <v>5740.616666666665</v>
      </c>
      <c r="H402" s="495">
        <v>6345.8166666666657</v>
      </c>
      <c r="I402" s="495">
        <v>6455.5833333333339</v>
      </c>
      <c r="J402" s="495">
        <v>6648.4166666666661</v>
      </c>
      <c r="K402" s="494">
        <v>6262.75</v>
      </c>
      <c r="L402" s="494">
        <v>5960.15</v>
      </c>
      <c r="M402" s="494">
        <v>2.1804100000000002</v>
      </c>
    </row>
    <row r="403" spans="1:13">
      <c r="A403" s="254">
        <v>393</v>
      </c>
      <c r="B403" s="497" t="s">
        <v>478</v>
      </c>
      <c r="C403" s="494">
        <v>7750.8</v>
      </c>
      <c r="D403" s="495">
        <v>7758.4833333333327</v>
      </c>
      <c r="E403" s="495">
        <v>7676.9666666666653</v>
      </c>
      <c r="F403" s="495">
        <v>7603.1333333333323</v>
      </c>
      <c r="G403" s="495">
        <v>7521.616666666665</v>
      </c>
      <c r="H403" s="495">
        <v>7832.3166666666657</v>
      </c>
      <c r="I403" s="495">
        <v>7913.8333333333339</v>
      </c>
      <c r="J403" s="495">
        <v>7987.6666666666661</v>
      </c>
      <c r="K403" s="494">
        <v>7840</v>
      </c>
      <c r="L403" s="494">
        <v>7684.65</v>
      </c>
      <c r="M403" s="494">
        <v>0.18248</v>
      </c>
    </row>
    <row r="404" spans="1:13">
      <c r="A404" s="254">
        <v>394</v>
      </c>
      <c r="B404" s="497" t="s">
        <v>479</v>
      </c>
      <c r="C404" s="494">
        <v>5104.6499999999996</v>
      </c>
      <c r="D404" s="495">
        <v>5097.0166666666664</v>
      </c>
      <c r="E404" s="495">
        <v>5035.0333333333328</v>
      </c>
      <c r="F404" s="495">
        <v>4965.4166666666661</v>
      </c>
      <c r="G404" s="495">
        <v>4903.4333333333325</v>
      </c>
      <c r="H404" s="495">
        <v>5166.6333333333332</v>
      </c>
      <c r="I404" s="495">
        <v>5228.6166666666668</v>
      </c>
      <c r="J404" s="495">
        <v>5298.2333333333336</v>
      </c>
      <c r="K404" s="494">
        <v>5159</v>
      </c>
      <c r="L404" s="494">
        <v>5027.3999999999996</v>
      </c>
      <c r="M404" s="494">
        <v>0.13519999999999999</v>
      </c>
    </row>
    <row r="405" spans="1:13">
      <c r="A405" s="254">
        <v>395</v>
      </c>
      <c r="B405" s="497" t="s">
        <v>759</v>
      </c>
      <c r="C405" s="494">
        <v>88.35</v>
      </c>
      <c r="D405" s="495">
        <v>88.816666666666663</v>
      </c>
      <c r="E405" s="495">
        <v>86.833333333333329</v>
      </c>
      <c r="F405" s="495">
        <v>85.316666666666663</v>
      </c>
      <c r="G405" s="495">
        <v>83.333333333333329</v>
      </c>
      <c r="H405" s="495">
        <v>90.333333333333329</v>
      </c>
      <c r="I405" s="495">
        <v>92.316666666666677</v>
      </c>
      <c r="J405" s="495">
        <v>93.833333333333329</v>
      </c>
      <c r="K405" s="494">
        <v>90.8</v>
      </c>
      <c r="L405" s="494">
        <v>87.3</v>
      </c>
      <c r="M405" s="494">
        <v>2.7608100000000002</v>
      </c>
    </row>
    <row r="406" spans="1:13">
      <c r="A406" s="254">
        <v>396</v>
      </c>
      <c r="B406" s="497" t="s">
        <v>480</v>
      </c>
      <c r="C406" s="494">
        <v>365.45</v>
      </c>
      <c r="D406" s="495">
        <v>364.7</v>
      </c>
      <c r="E406" s="495">
        <v>361.29999999999995</v>
      </c>
      <c r="F406" s="495">
        <v>357.15</v>
      </c>
      <c r="G406" s="495">
        <v>353.74999999999994</v>
      </c>
      <c r="H406" s="495">
        <v>368.84999999999997</v>
      </c>
      <c r="I406" s="495">
        <v>372.24999999999994</v>
      </c>
      <c r="J406" s="495">
        <v>376.4</v>
      </c>
      <c r="K406" s="494">
        <v>368.1</v>
      </c>
      <c r="L406" s="494">
        <v>360.55</v>
      </c>
      <c r="M406" s="494">
        <v>0.76944000000000001</v>
      </c>
    </row>
    <row r="407" spans="1:13">
      <c r="A407" s="254">
        <v>397</v>
      </c>
      <c r="B407" s="497" t="s">
        <v>761</v>
      </c>
      <c r="C407" s="494">
        <v>253.8</v>
      </c>
      <c r="D407" s="495">
        <v>253.03333333333333</v>
      </c>
      <c r="E407" s="495">
        <v>244.86666666666667</v>
      </c>
      <c r="F407" s="495">
        <v>235.93333333333334</v>
      </c>
      <c r="G407" s="495">
        <v>227.76666666666668</v>
      </c>
      <c r="H407" s="495">
        <v>261.9666666666667</v>
      </c>
      <c r="I407" s="495">
        <v>270.13333333333333</v>
      </c>
      <c r="J407" s="495">
        <v>279.06666666666666</v>
      </c>
      <c r="K407" s="494">
        <v>261.2</v>
      </c>
      <c r="L407" s="494">
        <v>244.1</v>
      </c>
      <c r="M407" s="494">
        <v>6.2306499999999998</v>
      </c>
    </row>
    <row r="408" spans="1:13">
      <c r="A408" s="254">
        <v>398</v>
      </c>
      <c r="B408" s="497" t="s">
        <v>481</v>
      </c>
      <c r="C408" s="494">
        <v>1985.5</v>
      </c>
      <c r="D408" s="495">
        <v>1978.2333333333333</v>
      </c>
      <c r="E408" s="495">
        <v>1947.2666666666667</v>
      </c>
      <c r="F408" s="495">
        <v>1909.0333333333333</v>
      </c>
      <c r="G408" s="495">
        <v>1878.0666666666666</v>
      </c>
      <c r="H408" s="495">
        <v>2016.4666666666667</v>
      </c>
      <c r="I408" s="495">
        <v>2047.4333333333334</v>
      </c>
      <c r="J408" s="495">
        <v>2085.666666666667</v>
      </c>
      <c r="K408" s="494">
        <v>2009.2</v>
      </c>
      <c r="L408" s="494">
        <v>1940</v>
      </c>
      <c r="M408" s="494">
        <v>6.5019999999999994E-2</v>
      </c>
    </row>
    <row r="409" spans="1:13">
      <c r="A409" s="254">
        <v>399</v>
      </c>
      <c r="B409" s="497" t="s">
        <v>482</v>
      </c>
      <c r="C409" s="494">
        <v>378.2</v>
      </c>
      <c r="D409" s="495">
        <v>375.14999999999992</v>
      </c>
      <c r="E409" s="495">
        <v>370.39999999999986</v>
      </c>
      <c r="F409" s="495">
        <v>362.59999999999997</v>
      </c>
      <c r="G409" s="495">
        <v>357.84999999999991</v>
      </c>
      <c r="H409" s="495">
        <v>382.94999999999982</v>
      </c>
      <c r="I409" s="495">
        <v>387.69999999999993</v>
      </c>
      <c r="J409" s="495">
        <v>395.49999999999977</v>
      </c>
      <c r="K409" s="494">
        <v>379.9</v>
      </c>
      <c r="L409" s="494">
        <v>367.35</v>
      </c>
      <c r="M409" s="494">
        <v>1.97393</v>
      </c>
    </row>
    <row r="410" spans="1:13">
      <c r="A410" s="254">
        <v>400</v>
      </c>
      <c r="B410" s="497" t="s">
        <v>760</v>
      </c>
      <c r="C410" s="494">
        <v>98.9</v>
      </c>
      <c r="D410" s="495">
        <v>98.966666666666654</v>
      </c>
      <c r="E410" s="495">
        <v>96.933333333333309</v>
      </c>
      <c r="F410" s="495">
        <v>94.966666666666654</v>
      </c>
      <c r="G410" s="495">
        <v>92.933333333333309</v>
      </c>
      <c r="H410" s="495">
        <v>100.93333333333331</v>
      </c>
      <c r="I410" s="495">
        <v>102.96666666666664</v>
      </c>
      <c r="J410" s="495">
        <v>104.93333333333331</v>
      </c>
      <c r="K410" s="494">
        <v>101</v>
      </c>
      <c r="L410" s="494">
        <v>97</v>
      </c>
      <c r="M410" s="494">
        <v>24.76444</v>
      </c>
    </row>
    <row r="411" spans="1:13">
      <c r="A411" s="254">
        <v>401</v>
      </c>
      <c r="B411" s="497" t="s">
        <v>483</v>
      </c>
      <c r="C411" s="494">
        <v>185.35</v>
      </c>
      <c r="D411" s="495">
        <v>183.21666666666667</v>
      </c>
      <c r="E411" s="495">
        <v>176.23333333333335</v>
      </c>
      <c r="F411" s="495">
        <v>167.11666666666667</v>
      </c>
      <c r="G411" s="495">
        <v>160.13333333333335</v>
      </c>
      <c r="H411" s="495">
        <v>192.33333333333334</v>
      </c>
      <c r="I411" s="495">
        <v>199.31666666666663</v>
      </c>
      <c r="J411" s="495">
        <v>208.43333333333334</v>
      </c>
      <c r="K411" s="494">
        <v>190.2</v>
      </c>
      <c r="L411" s="494">
        <v>174.1</v>
      </c>
      <c r="M411" s="494">
        <v>1.2256400000000001</v>
      </c>
    </row>
    <row r="412" spans="1:13">
      <c r="A412" s="254">
        <v>402</v>
      </c>
      <c r="B412" s="497" t="s">
        <v>170</v>
      </c>
      <c r="C412" s="494">
        <v>30057.75</v>
      </c>
      <c r="D412" s="495">
        <v>30035.116666666669</v>
      </c>
      <c r="E412" s="495">
        <v>29579.933333333338</v>
      </c>
      <c r="F412" s="495">
        <v>29102.116666666669</v>
      </c>
      <c r="G412" s="495">
        <v>28646.933333333338</v>
      </c>
      <c r="H412" s="495">
        <v>30512.933333333338</v>
      </c>
      <c r="I412" s="495">
        <v>30968.116666666672</v>
      </c>
      <c r="J412" s="495">
        <v>31445.933333333338</v>
      </c>
      <c r="K412" s="494">
        <v>30490.3</v>
      </c>
      <c r="L412" s="494">
        <v>29557.3</v>
      </c>
      <c r="M412" s="494">
        <v>0.52944999999999998</v>
      </c>
    </row>
    <row r="413" spans="1:13">
      <c r="A413" s="254">
        <v>403</v>
      </c>
      <c r="B413" s="497" t="s">
        <v>484</v>
      </c>
      <c r="C413" s="494">
        <v>1417.7</v>
      </c>
      <c r="D413" s="495">
        <v>1429.6166666666668</v>
      </c>
      <c r="E413" s="495">
        <v>1389.2333333333336</v>
      </c>
      <c r="F413" s="495">
        <v>1360.7666666666669</v>
      </c>
      <c r="G413" s="495">
        <v>1320.3833333333337</v>
      </c>
      <c r="H413" s="495">
        <v>1458.0833333333335</v>
      </c>
      <c r="I413" s="495">
        <v>1498.4666666666667</v>
      </c>
      <c r="J413" s="495">
        <v>1526.9333333333334</v>
      </c>
      <c r="K413" s="494">
        <v>1470</v>
      </c>
      <c r="L413" s="494">
        <v>1401.15</v>
      </c>
      <c r="M413" s="494">
        <v>0.16536999999999999</v>
      </c>
    </row>
    <row r="414" spans="1:13">
      <c r="A414" s="254">
        <v>404</v>
      </c>
      <c r="B414" s="497" t="s">
        <v>173</v>
      </c>
      <c r="C414" s="494">
        <v>1342.65</v>
      </c>
      <c r="D414" s="495">
        <v>1327.7666666666667</v>
      </c>
      <c r="E414" s="495">
        <v>1302.1833333333334</v>
      </c>
      <c r="F414" s="495">
        <v>1261.7166666666667</v>
      </c>
      <c r="G414" s="495">
        <v>1236.1333333333334</v>
      </c>
      <c r="H414" s="495">
        <v>1368.2333333333333</v>
      </c>
      <c r="I414" s="495">
        <v>1393.8166666666668</v>
      </c>
      <c r="J414" s="495">
        <v>1434.2833333333333</v>
      </c>
      <c r="K414" s="494">
        <v>1353.35</v>
      </c>
      <c r="L414" s="494">
        <v>1287.3</v>
      </c>
      <c r="M414" s="494">
        <v>28.54467</v>
      </c>
    </row>
    <row r="415" spans="1:13">
      <c r="A415" s="254">
        <v>405</v>
      </c>
      <c r="B415" s="497" t="s">
        <v>171</v>
      </c>
      <c r="C415" s="494">
        <v>1793.3</v>
      </c>
      <c r="D415" s="495">
        <v>1795.2333333333333</v>
      </c>
      <c r="E415" s="495">
        <v>1771.0666666666666</v>
      </c>
      <c r="F415" s="495">
        <v>1748.8333333333333</v>
      </c>
      <c r="G415" s="495">
        <v>1724.6666666666665</v>
      </c>
      <c r="H415" s="495">
        <v>1817.4666666666667</v>
      </c>
      <c r="I415" s="495">
        <v>1841.6333333333332</v>
      </c>
      <c r="J415" s="495">
        <v>1863.8666666666668</v>
      </c>
      <c r="K415" s="494">
        <v>1819.4</v>
      </c>
      <c r="L415" s="494">
        <v>1773</v>
      </c>
      <c r="M415" s="494">
        <v>2.8424800000000001</v>
      </c>
    </row>
    <row r="416" spans="1:13">
      <c r="A416" s="254">
        <v>406</v>
      </c>
      <c r="B416" s="497" t="s">
        <v>485</v>
      </c>
      <c r="C416" s="494">
        <v>483.5</v>
      </c>
      <c r="D416" s="495">
        <v>482.61666666666662</v>
      </c>
      <c r="E416" s="495">
        <v>468.23333333333323</v>
      </c>
      <c r="F416" s="495">
        <v>452.96666666666664</v>
      </c>
      <c r="G416" s="495">
        <v>438.58333333333326</v>
      </c>
      <c r="H416" s="495">
        <v>497.88333333333321</v>
      </c>
      <c r="I416" s="495">
        <v>512.26666666666654</v>
      </c>
      <c r="J416" s="495">
        <v>527.53333333333319</v>
      </c>
      <c r="K416" s="494">
        <v>497</v>
      </c>
      <c r="L416" s="494">
        <v>467.35</v>
      </c>
      <c r="M416" s="494">
        <v>2.5807500000000001</v>
      </c>
    </row>
    <row r="417" spans="1:13">
      <c r="A417" s="254">
        <v>407</v>
      </c>
      <c r="B417" s="497" t="s">
        <v>486</v>
      </c>
      <c r="C417" s="494">
        <v>1265.25</v>
      </c>
      <c r="D417" s="495">
        <v>1266.4833333333333</v>
      </c>
      <c r="E417" s="495">
        <v>1245.9666666666667</v>
      </c>
      <c r="F417" s="495">
        <v>1226.6833333333334</v>
      </c>
      <c r="G417" s="495">
        <v>1206.1666666666667</v>
      </c>
      <c r="H417" s="495">
        <v>1285.7666666666667</v>
      </c>
      <c r="I417" s="495">
        <v>1306.2833333333335</v>
      </c>
      <c r="J417" s="495">
        <v>1325.5666666666666</v>
      </c>
      <c r="K417" s="494">
        <v>1287</v>
      </c>
      <c r="L417" s="494">
        <v>1247.2</v>
      </c>
      <c r="M417" s="494">
        <v>5.527E-2</v>
      </c>
    </row>
    <row r="418" spans="1:13">
      <c r="A418" s="254">
        <v>408</v>
      </c>
      <c r="B418" s="497" t="s">
        <v>762</v>
      </c>
      <c r="C418" s="494">
        <v>1461.55</v>
      </c>
      <c r="D418" s="495">
        <v>1457.5666666666666</v>
      </c>
      <c r="E418" s="495">
        <v>1416.3333333333333</v>
      </c>
      <c r="F418" s="495">
        <v>1371.1166666666666</v>
      </c>
      <c r="G418" s="495">
        <v>1329.8833333333332</v>
      </c>
      <c r="H418" s="495">
        <v>1502.7833333333333</v>
      </c>
      <c r="I418" s="495">
        <v>1544.0166666666669</v>
      </c>
      <c r="J418" s="495">
        <v>1589.2333333333333</v>
      </c>
      <c r="K418" s="494">
        <v>1498.8</v>
      </c>
      <c r="L418" s="494">
        <v>1412.35</v>
      </c>
      <c r="M418" s="494">
        <v>6.8232200000000001</v>
      </c>
    </row>
    <row r="419" spans="1:13">
      <c r="A419" s="254">
        <v>409</v>
      </c>
      <c r="B419" s="497" t="s">
        <v>487</v>
      </c>
      <c r="C419" s="494">
        <v>586.95000000000005</v>
      </c>
      <c r="D419" s="495">
        <v>584.61666666666667</v>
      </c>
      <c r="E419" s="495">
        <v>564.43333333333339</v>
      </c>
      <c r="F419" s="495">
        <v>541.91666666666674</v>
      </c>
      <c r="G419" s="495">
        <v>521.73333333333346</v>
      </c>
      <c r="H419" s="495">
        <v>607.13333333333333</v>
      </c>
      <c r="I419" s="495">
        <v>627.31666666666649</v>
      </c>
      <c r="J419" s="495">
        <v>649.83333333333326</v>
      </c>
      <c r="K419" s="494">
        <v>604.79999999999995</v>
      </c>
      <c r="L419" s="494">
        <v>562.1</v>
      </c>
      <c r="M419" s="494">
        <v>1.7898799999999999</v>
      </c>
    </row>
    <row r="420" spans="1:13">
      <c r="A420" s="254">
        <v>410</v>
      </c>
      <c r="B420" s="497" t="s">
        <v>488</v>
      </c>
      <c r="C420" s="494">
        <v>7.7</v>
      </c>
      <c r="D420" s="495">
        <v>7.6833333333333336</v>
      </c>
      <c r="E420" s="495">
        <v>7.5666666666666673</v>
      </c>
      <c r="F420" s="495">
        <v>7.4333333333333336</v>
      </c>
      <c r="G420" s="495">
        <v>7.3166666666666673</v>
      </c>
      <c r="H420" s="495">
        <v>7.8166666666666673</v>
      </c>
      <c r="I420" s="495">
        <v>7.9333333333333345</v>
      </c>
      <c r="J420" s="495">
        <v>8.0666666666666664</v>
      </c>
      <c r="K420" s="494">
        <v>7.8</v>
      </c>
      <c r="L420" s="494">
        <v>7.55</v>
      </c>
      <c r="M420" s="494">
        <v>100.27363</v>
      </c>
    </row>
    <row r="421" spans="1:13">
      <c r="A421" s="254">
        <v>411</v>
      </c>
      <c r="B421" s="497" t="s">
        <v>763</v>
      </c>
      <c r="C421" s="494">
        <v>61.3</v>
      </c>
      <c r="D421" s="495">
        <v>61.783333333333331</v>
      </c>
      <c r="E421" s="495">
        <v>60.566666666666663</v>
      </c>
      <c r="F421" s="495">
        <v>59.833333333333329</v>
      </c>
      <c r="G421" s="495">
        <v>58.61666666666666</v>
      </c>
      <c r="H421" s="495">
        <v>62.516666666666666</v>
      </c>
      <c r="I421" s="495">
        <v>63.733333333333334</v>
      </c>
      <c r="J421" s="495">
        <v>64.466666666666669</v>
      </c>
      <c r="K421" s="494">
        <v>63</v>
      </c>
      <c r="L421" s="494">
        <v>61.05</v>
      </c>
      <c r="M421" s="494">
        <v>46.853679999999997</v>
      </c>
    </row>
    <row r="422" spans="1:13">
      <c r="A422" s="254">
        <v>412</v>
      </c>
      <c r="B422" s="497" t="s">
        <v>489</v>
      </c>
      <c r="C422" s="494">
        <v>96.2</v>
      </c>
      <c r="D422" s="495">
        <v>96.316666666666663</v>
      </c>
      <c r="E422" s="495">
        <v>94.633333333333326</v>
      </c>
      <c r="F422" s="495">
        <v>93.066666666666663</v>
      </c>
      <c r="G422" s="495">
        <v>91.383333333333326</v>
      </c>
      <c r="H422" s="495">
        <v>97.883333333333326</v>
      </c>
      <c r="I422" s="495">
        <v>99.566666666666663</v>
      </c>
      <c r="J422" s="495">
        <v>101.13333333333333</v>
      </c>
      <c r="K422" s="494">
        <v>98</v>
      </c>
      <c r="L422" s="494">
        <v>94.75</v>
      </c>
      <c r="M422" s="494">
        <v>1.30932</v>
      </c>
    </row>
    <row r="423" spans="1:13">
      <c r="A423" s="254">
        <v>413</v>
      </c>
      <c r="B423" s="497" t="s">
        <v>169</v>
      </c>
      <c r="C423" s="494">
        <v>331.15</v>
      </c>
      <c r="D423" s="495">
        <v>328.16666666666669</v>
      </c>
      <c r="E423" s="495">
        <v>324.28333333333336</v>
      </c>
      <c r="F423" s="495">
        <v>317.41666666666669</v>
      </c>
      <c r="G423" s="495">
        <v>313.53333333333336</v>
      </c>
      <c r="H423" s="495">
        <v>335.03333333333336</v>
      </c>
      <c r="I423" s="495">
        <v>338.91666666666669</v>
      </c>
      <c r="J423" s="495">
        <v>345.78333333333336</v>
      </c>
      <c r="K423" s="494">
        <v>332.05</v>
      </c>
      <c r="L423" s="494">
        <v>321.3</v>
      </c>
      <c r="M423" s="494">
        <v>533.04376999999999</v>
      </c>
    </row>
    <row r="424" spans="1:13">
      <c r="A424" s="254">
        <v>414</v>
      </c>
      <c r="B424" s="497" t="s">
        <v>168</v>
      </c>
      <c r="C424" s="494">
        <v>89.15</v>
      </c>
      <c r="D424" s="495">
        <v>88</v>
      </c>
      <c r="E424" s="495">
        <v>86.5</v>
      </c>
      <c r="F424" s="495">
        <v>83.85</v>
      </c>
      <c r="G424" s="495">
        <v>82.35</v>
      </c>
      <c r="H424" s="495">
        <v>90.65</v>
      </c>
      <c r="I424" s="495">
        <v>92.15</v>
      </c>
      <c r="J424" s="495">
        <v>94.800000000000011</v>
      </c>
      <c r="K424" s="494">
        <v>89.5</v>
      </c>
      <c r="L424" s="494">
        <v>85.35</v>
      </c>
      <c r="M424" s="494">
        <v>607.30939000000001</v>
      </c>
    </row>
    <row r="425" spans="1:13">
      <c r="A425" s="254">
        <v>415</v>
      </c>
      <c r="B425" s="497" t="s">
        <v>766</v>
      </c>
      <c r="C425" s="494">
        <v>303.10000000000002</v>
      </c>
      <c r="D425" s="495">
        <v>301.9666666666667</v>
      </c>
      <c r="E425" s="495">
        <v>294.13333333333338</v>
      </c>
      <c r="F425" s="495">
        <v>285.16666666666669</v>
      </c>
      <c r="G425" s="495">
        <v>277.33333333333337</v>
      </c>
      <c r="H425" s="495">
        <v>310.93333333333339</v>
      </c>
      <c r="I425" s="495">
        <v>318.76666666666665</v>
      </c>
      <c r="J425" s="495">
        <v>327.73333333333341</v>
      </c>
      <c r="K425" s="494">
        <v>309.8</v>
      </c>
      <c r="L425" s="494">
        <v>293</v>
      </c>
      <c r="M425" s="494">
        <v>11.061870000000001</v>
      </c>
    </row>
    <row r="426" spans="1:13">
      <c r="A426" s="254">
        <v>416</v>
      </c>
      <c r="B426" s="497" t="s">
        <v>836</v>
      </c>
      <c r="C426" s="494">
        <v>222.4</v>
      </c>
      <c r="D426" s="495">
        <v>219.41666666666666</v>
      </c>
      <c r="E426" s="495">
        <v>214.93333333333331</v>
      </c>
      <c r="F426" s="495">
        <v>207.46666666666664</v>
      </c>
      <c r="G426" s="495">
        <v>202.98333333333329</v>
      </c>
      <c r="H426" s="495">
        <v>226.88333333333333</v>
      </c>
      <c r="I426" s="495">
        <v>231.36666666666667</v>
      </c>
      <c r="J426" s="495">
        <v>238.83333333333334</v>
      </c>
      <c r="K426" s="494">
        <v>223.9</v>
      </c>
      <c r="L426" s="494">
        <v>211.95</v>
      </c>
      <c r="M426" s="494">
        <v>4.7911099999999998</v>
      </c>
    </row>
    <row r="427" spans="1:13">
      <c r="A427" s="254">
        <v>417</v>
      </c>
      <c r="B427" s="497" t="s">
        <v>174</v>
      </c>
      <c r="C427" s="494">
        <v>898.95</v>
      </c>
      <c r="D427" s="495">
        <v>907.9666666666667</v>
      </c>
      <c r="E427" s="495">
        <v>880.98333333333335</v>
      </c>
      <c r="F427" s="495">
        <v>863.01666666666665</v>
      </c>
      <c r="G427" s="495">
        <v>836.0333333333333</v>
      </c>
      <c r="H427" s="495">
        <v>925.93333333333339</v>
      </c>
      <c r="I427" s="495">
        <v>952.91666666666674</v>
      </c>
      <c r="J427" s="495">
        <v>970.88333333333344</v>
      </c>
      <c r="K427" s="494">
        <v>934.95</v>
      </c>
      <c r="L427" s="494">
        <v>890</v>
      </c>
      <c r="M427" s="494">
        <v>16.123889999999999</v>
      </c>
    </row>
    <row r="428" spans="1:13">
      <c r="A428" s="254">
        <v>418</v>
      </c>
      <c r="B428" s="497" t="s">
        <v>490</v>
      </c>
      <c r="C428" s="494">
        <v>539.5</v>
      </c>
      <c r="D428" s="495">
        <v>539.43333333333339</v>
      </c>
      <c r="E428" s="495">
        <v>521.66666666666674</v>
      </c>
      <c r="F428" s="495">
        <v>503.83333333333337</v>
      </c>
      <c r="G428" s="495">
        <v>486.06666666666672</v>
      </c>
      <c r="H428" s="495">
        <v>557.26666666666677</v>
      </c>
      <c r="I428" s="495">
        <v>575.03333333333342</v>
      </c>
      <c r="J428" s="495">
        <v>592.86666666666679</v>
      </c>
      <c r="K428" s="494">
        <v>557.20000000000005</v>
      </c>
      <c r="L428" s="494">
        <v>521.6</v>
      </c>
      <c r="M428" s="494">
        <v>1.1683399999999999</v>
      </c>
    </row>
    <row r="429" spans="1:13">
      <c r="A429" s="254">
        <v>419</v>
      </c>
      <c r="B429" s="497" t="s">
        <v>793</v>
      </c>
      <c r="C429" s="494">
        <v>284.8</v>
      </c>
      <c r="D429" s="495">
        <v>286.25</v>
      </c>
      <c r="E429" s="495">
        <v>281.55</v>
      </c>
      <c r="F429" s="495">
        <v>278.3</v>
      </c>
      <c r="G429" s="495">
        <v>273.60000000000002</v>
      </c>
      <c r="H429" s="495">
        <v>289.5</v>
      </c>
      <c r="I429" s="495">
        <v>294.20000000000005</v>
      </c>
      <c r="J429" s="495">
        <v>297.45</v>
      </c>
      <c r="K429" s="494">
        <v>290.95</v>
      </c>
      <c r="L429" s="494">
        <v>283</v>
      </c>
      <c r="M429" s="494">
        <v>2.5317400000000001</v>
      </c>
    </row>
    <row r="430" spans="1:13">
      <c r="A430" s="254">
        <v>420</v>
      </c>
      <c r="B430" s="497" t="s">
        <v>491</v>
      </c>
      <c r="C430" s="494">
        <v>159.6</v>
      </c>
      <c r="D430" s="495">
        <v>160.35</v>
      </c>
      <c r="E430" s="495">
        <v>156.89999999999998</v>
      </c>
      <c r="F430" s="495">
        <v>154.19999999999999</v>
      </c>
      <c r="G430" s="495">
        <v>150.74999999999997</v>
      </c>
      <c r="H430" s="495">
        <v>163.04999999999998</v>
      </c>
      <c r="I430" s="495">
        <v>166.49999999999997</v>
      </c>
      <c r="J430" s="495">
        <v>169.2</v>
      </c>
      <c r="K430" s="494">
        <v>163.80000000000001</v>
      </c>
      <c r="L430" s="494">
        <v>157.65</v>
      </c>
      <c r="M430" s="494">
        <v>4.9546799999999998</v>
      </c>
    </row>
    <row r="431" spans="1:13">
      <c r="A431" s="254">
        <v>421</v>
      </c>
      <c r="B431" s="497" t="s">
        <v>175</v>
      </c>
      <c r="C431" s="494">
        <v>640.65</v>
      </c>
      <c r="D431" s="495">
        <v>642.35</v>
      </c>
      <c r="E431" s="495">
        <v>633.30000000000007</v>
      </c>
      <c r="F431" s="495">
        <v>625.95000000000005</v>
      </c>
      <c r="G431" s="495">
        <v>616.90000000000009</v>
      </c>
      <c r="H431" s="495">
        <v>649.70000000000005</v>
      </c>
      <c r="I431" s="495">
        <v>658.75</v>
      </c>
      <c r="J431" s="495">
        <v>666.1</v>
      </c>
      <c r="K431" s="494">
        <v>651.4</v>
      </c>
      <c r="L431" s="494">
        <v>635</v>
      </c>
      <c r="M431" s="494">
        <v>113.40358000000001</v>
      </c>
    </row>
    <row r="432" spans="1:13">
      <c r="A432" s="254">
        <v>422</v>
      </c>
      <c r="B432" s="497" t="s">
        <v>176</v>
      </c>
      <c r="C432" s="494">
        <v>458.25</v>
      </c>
      <c r="D432" s="495">
        <v>460.13333333333338</v>
      </c>
      <c r="E432" s="495">
        <v>451.36666666666679</v>
      </c>
      <c r="F432" s="495">
        <v>444.48333333333341</v>
      </c>
      <c r="G432" s="495">
        <v>435.71666666666681</v>
      </c>
      <c r="H432" s="495">
        <v>467.01666666666677</v>
      </c>
      <c r="I432" s="495">
        <v>475.7833333333333</v>
      </c>
      <c r="J432" s="495">
        <v>482.66666666666674</v>
      </c>
      <c r="K432" s="494">
        <v>468.9</v>
      </c>
      <c r="L432" s="494">
        <v>453.25</v>
      </c>
      <c r="M432" s="494">
        <v>12.381</v>
      </c>
    </row>
    <row r="433" spans="1:13">
      <c r="A433" s="254">
        <v>423</v>
      </c>
      <c r="B433" s="497" t="s">
        <v>492</v>
      </c>
      <c r="C433" s="494">
        <v>2313.35</v>
      </c>
      <c r="D433" s="495">
        <v>2346.1166666666668</v>
      </c>
      <c r="E433" s="495">
        <v>2267.2333333333336</v>
      </c>
      <c r="F433" s="495">
        <v>2221.1166666666668</v>
      </c>
      <c r="G433" s="495">
        <v>2142.2333333333336</v>
      </c>
      <c r="H433" s="495">
        <v>2392.2333333333336</v>
      </c>
      <c r="I433" s="495">
        <v>2471.1166666666668</v>
      </c>
      <c r="J433" s="495">
        <v>2517.2333333333336</v>
      </c>
      <c r="K433" s="494">
        <v>2425</v>
      </c>
      <c r="L433" s="494">
        <v>2300</v>
      </c>
      <c r="M433" s="494">
        <v>0.15518999999999999</v>
      </c>
    </row>
    <row r="434" spans="1:13">
      <c r="A434" s="254">
        <v>424</v>
      </c>
      <c r="B434" s="497" t="s">
        <v>493</v>
      </c>
      <c r="C434" s="494">
        <v>672.55</v>
      </c>
      <c r="D434" s="495">
        <v>679.51666666666665</v>
      </c>
      <c r="E434" s="495">
        <v>659.0333333333333</v>
      </c>
      <c r="F434" s="495">
        <v>645.51666666666665</v>
      </c>
      <c r="G434" s="495">
        <v>625.0333333333333</v>
      </c>
      <c r="H434" s="495">
        <v>693.0333333333333</v>
      </c>
      <c r="I434" s="495">
        <v>713.51666666666665</v>
      </c>
      <c r="J434" s="495">
        <v>727.0333333333333</v>
      </c>
      <c r="K434" s="494">
        <v>700</v>
      </c>
      <c r="L434" s="494">
        <v>666</v>
      </c>
      <c r="M434" s="494">
        <v>0.68023</v>
      </c>
    </row>
    <row r="435" spans="1:13">
      <c r="A435" s="254">
        <v>425</v>
      </c>
      <c r="B435" s="497" t="s">
        <v>494</v>
      </c>
      <c r="C435" s="494">
        <v>276.35000000000002</v>
      </c>
      <c r="D435" s="495">
        <v>271.21666666666664</v>
      </c>
      <c r="E435" s="495">
        <v>256.7833333333333</v>
      </c>
      <c r="F435" s="495">
        <v>237.21666666666667</v>
      </c>
      <c r="G435" s="495">
        <v>222.78333333333333</v>
      </c>
      <c r="H435" s="495">
        <v>290.7833333333333</v>
      </c>
      <c r="I435" s="495">
        <v>305.21666666666658</v>
      </c>
      <c r="J435" s="495">
        <v>324.78333333333325</v>
      </c>
      <c r="K435" s="494">
        <v>285.64999999999998</v>
      </c>
      <c r="L435" s="494">
        <v>251.65</v>
      </c>
      <c r="M435" s="494">
        <v>1.9873000000000001</v>
      </c>
    </row>
    <row r="436" spans="1:13">
      <c r="A436" s="254">
        <v>426</v>
      </c>
      <c r="B436" s="497" t="s">
        <v>495</v>
      </c>
      <c r="C436" s="494">
        <v>260.55</v>
      </c>
      <c r="D436" s="495">
        <v>259.98333333333329</v>
      </c>
      <c r="E436" s="495">
        <v>253.46666666666658</v>
      </c>
      <c r="F436" s="495">
        <v>246.3833333333333</v>
      </c>
      <c r="G436" s="495">
        <v>239.86666666666659</v>
      </c>
      <c r="H436" s="495">
        <v>267.06666666666661</v>
      </c>
      <c r="I436" s="495">
        <v>273.58333333333337</v>
      </c>
      <c r="J436" s="495">
        <v>280.66666666666657</v>
      </c>
      <c r="K436" s="494">
        <v>266.5</v>
      </c>
      <c r="L436" s="494">
        <v>252.9</v>
      </c>
      <c r="M436" s="494">
        <v>1.0486</v>
      </c>
    </row>
    <row r="437" spans="1:13">
      <c r="A437" s="254">
        <v>427</v>
      </c>
      <c r="B437" s="497" t="s">
        <v>496</v>
      </c>
      <c r="C437" s="494">
        <v>1990.05</v>
      </c>
      <c r="D437" s="495">
        <v>1980.4666666666665</v>
      </c>
      <c r="E437" s="495">
        <v>1954.833333333333</v>
      </c>
      <c r="F437" s="495">
        <v>1919.6166666666666</v>
      </c>
      <c r="G437" s="495">
        <v>1893.9833333333331</v>
      </c>
      <c r="H437" s="495">
        <v>2015.6833333333329</v>
      </c>
      <c r="I437" s="495">
        <v>2041.3166666666666</v>
      </c>
      <c r="J437" s="495">
        <v>2076.5333333333328</v>
      </c>
      <c r="K437" s="494">
        <v>2006.1</v>
      </c>
      <c r="L437" s="494">
        <v>1945.25</v>
      </c>
      <c r="M437" s="494">
        <v>0.31219000000000002</v>
      </c>
    </row>
    <row r="438" spans="1:13">
      <c r="A438" s="254">
        <v>428</v>
      </c>
      <c r="B438" s="497" t="s">
        <v>764</v>
      </c>
      <c r="C438" s="494">
        <v>583.9</v>
      </c>
      <c r="D438" s="495">
        <v>556.9666666666667</v>
      </c>
      <c r="E438" s="495">
        <v>521.93333333333339</v>
      </c>
      <c r="F438" s="495">
        <v>459.9666666666667</v>
      </c>
      <c r="G438" s="495">
        <v>424.93333333333339</v>
      </c>
      <c r="H438" s="495">
        <v>618.93333333333339</v>
      </c>
      <c r="I438" s="495">
        <v>653.9666666666667</v>
      </c>
      <c r="J438" s="495">
        <v>715.93333333333339</v>
      </c>
      <c r="K438" s="494">
        <v>592</v>
      </c>
      <c r="L438" s="494">
        <v>495</v>
      </c>
      <c r="M438" s="494">
        <v>9.0128000000000004</v>
      </c>
    </row>
    <row r="439" spans="1:13">
      <c r="A439" s="254">
        <v>429</v>
      </c>
      <c r="B439" s="497" t="s">
        <v>814</v>
      </c>
      <c r="C439" s="494">
        <v>483.25</v>
      </c>
      <c r="D439" s="495">
        <v>480.68333333333334</v>
      </c>
      <c r="E439" s="495">
        <v>472.86666666666667</v>
      </c>
      <c r="F439" s="495">
        <v>462.48333333333335</v>
      </c>
      <c r="G439" s="495">
        <v>454.66666666666669</v>
      </c>
      <c r="H439" s="495">
        <v>491.06666666666666</v>
      </c>
      <c r="I439" s="495">
        <v>498.88333333333338</v>
      </c>
      <c r="J439" s="495">
        <v>509.26666666666665</v>
      </c>
      <c r="K439" s="494">
        <v>488.5</v>
      </c>
      <c r="L439" s="494">
        <v>470.3</v>
      </c>
      <c r="M439" s="494">
        <v>3.90293</v>
      </c>
    </row>
    <row r="440" spans="1:13">
      <c r="A440" s="254">
        <v>430</v>
      </c>
      <c r="B440" s="497" t="s">
        <v>497</v>
      </c>
      <c r="C440" s="494">
        <v>4.45</v>
      </c>
      <c r="D440" s="495">
        <v>4.5000000000000009</v>
      </c>
      <c r="E440" s="495">
        <v>4.3500000000000014</v>
      </c>
      <c r="F440" s="495">
        <v>4.2500000000000009</v>
      </c>
      <c r="G440" s="495">
        <v>4.1000000000000014</v>
      </c>
      <c r="H440" s="495">
        <v>4.6000000000000014</v>
      </c>
      <c r="I440" s="495">
        <v>4.7500000000000018</v>
      </c>
      <c r="J440" s="495">
        <v>4.8500000000000014</v>
      </c>
      <c r="K440" s="494">
        <v>4.6500000000000004</v>
      </c>
      <c r="L440" s="494">
        <v>4.4000000000000004</v>
      </c>
      <c r="M440" s="494">
        <v>138.44674000000001</v>
      </c>
    </row>
    <row r="441" spans="1:13">
      <c r="A441" s="254">
        <v>431</v>
      </c>
      <c r="B441" s="497" t="s">
        <v>498</v>
      </c>
      <c r="C441" s="494">
        <v>129.9</v>
      </c>
      <c r="D441" s="495">
        <v>130.63333333333335</v>
      </c>
      <c r="E441" s="495">
        <v>127.81666666666672</v>
      </c>
      <c r="F441" s="495">
        <v>125.73333333333338</v>
      </c>
      <c r="G441" s="495">
        <v>122.91666666666674</v>
      </c>
      <c r="H441" s="495">
        <v>132.7166666666667</v>
      </c>
      <c r="I441" s="495">
        <v>135.53333333333336</v>
      </c>
      <c r="J441" s="495">
        <v>137.61666666666667</v>
      </c>
      <c r="K441" s="494">
        <v>133.44999999999999</v>
      </c>
      <c r="L441" s="494">
        <v>128.55000000000001</v>
      </c>
      <c r="M441" s="494">
        <v>1.3415900000000001</v>
      </c>
    </row>
    <row r="442" spans="1:13">
      <c r="A442" s="254">
        <v>432</v>
      </c>
      <c r="B442" s="497" t="s">
        <v>765</v>
      </c>
      <c r="C442" s="494">
        <v>1362.75</v>
      </c>
      <c r="D442" s="495">
        <v>1358.9333333333334</v>
      </c>
      <c r="E442" s="495">
        <v>1343.8666666666668</v>
      </c>
      <c r="F442" s="495">
        <v>1324.9833333333333</v>
      </c>
      <c r="G442" s="495">
        <v>1309.9166666666667</v>
      </c>
      <c r="H442" s="495">
        <v>1377.8166666666668</v>
      </c>
      <c r="I442" s="495">
        <v>1392.8833333333334</v>
      </c>
      <c r="J442" s="495">
        <v>1411.7666666666669</v>
      </c>
      <c r="K442" s="494">
        <v>1374</v>
      </c>
      <c r="L442" s="494">
        <v>1340.05</v>
      </c>
      <c r="M442" s="494">
        <v>0.11632000000000001</v>
      </c>
    </row>
    <row r="443" spans="1:13">
      <c r="A443" s="254">
        <v>433</v>
      </c>
      <c r="B443" s="497" t="s">
        <v>499</v>
      </c>
      <c r="C443" s="494">
        <v>1141.45</v>
      </c>
      <c r="D443" s="495">
        <v>1135.0333333333335</v>
      </c>
      <c r="E443" s="495">
        <v>1106.416666666667</v>
      </c>
      <c r="F443" s="495">
        <v>1071.3833333333334</v>
      </c>
      <c r="G443" s="495">
        <v>1042.7666666666669</v>
      </c>
      <c r="H443" s="495">
        <v>1170.0666666666671</v>
      </c>
      <c r="I443" s="495">
        <v>1198.6833333333334</v>
      </c>
      <c r="J443" s="495">
        <v>1233.7166666666672</v>
      </c>
      <c r="K443" s="494">
        <v>1163.6500000000001</v>
      </c>
      <c r="L443" s="494">
        <v>1100</v>
      </c>
      <c r="M443" s="494">
        <v>0.30941999999999997</v>
      </c>
    </row>
    <row r="444" spans="1:13">
      <c r="A444" s="254">
        <v>434</v>
      </c>
      <c r="B444" s="497" t="s">
        <v>275</v>
      </c>
      <c r="C444" s="494">
        <v>595.79999999999995</v>
      </c>
      <c r="D444" s="495">
        <v>597.71666666666658</v>
      </c>
      <c r="E444" s="495">
        <v>580.63333333333321</v>
      </c>
      <c r="F444" s="495">
        <v>565.46666666666658</v>
      </c>
      <c r="G444" s="495">
        <v>548.38333333333321</v>
      </c>
      <c r="H444" s="495">
        <v>612.88333333333321</v>
      </c>
      <c r="I444" s="495">
        <v>629.96666666666647</v>
      </c>
      <c r="J444" s="495">
        <v>645.13333333333321</v>
      </c>
      <c r="K444" s="494">
        <v>614.79999999999995</v>
      </c>
      <c r="L444" s="494">
        <v>582.54999999999995</v>
      </c>
      <c r="M444" s="494">
        <v>16.326910000000002</v>
      </c>
    </row>
    <row r="445" spans="1:13">
      <c r="A445" s="254">
        <v>435</v>
      </c>
      <c r="B445" s="497" t="s">
        <v>500</v>
      </c>
      <c r="C445" s="494">
        <v>829.7</v>
      </c>
      <c r="D445" s="495">
        <v>832.88333333333333</v>
      </c>
      <c r="E445" s="495">
        <v>818.16666666666663</v>
      </c>
      <c r="F445" s="495">
        <v>806.63333333333333</v>
      </c>
      <c r="G445" s="495">
        <v>791.91666666666663</v>
      </c>
      <c r="H445" s="495">
        <v>844.41666666666663</v>
      </c>
      <c r="I445" s="495">
        <v>859.13333333333333</v>
      </c>
      <c r="J445" s="495">
        <v>870.66666666666663</v>
      </c>
      <c r="K445" s="494">
        <v>847.6</v>
      </c>
      <c r="L445" s="494">
        <v>821.35</v>
      </c>
      <c r="M445" s="494">
        <v>0.29471000000000003</v>
      </c>
    </row>
    <row r="446" spans="1:13">
      <c r="A446" s="254">
        <v>436</v>
      </c>
      <c r="B446" s="497" t="s">
        <v>501</v>
      </c>
      <c r="C446" s="494">
        <v>449.95</v>
      </c>
      <c r="D446" s="495">
        <v>455.41666666666669</v>
      </c>
      <c r="E446" s="495">
        <v>442.13333333333338</v>
      </c>
      <c r="F446" s="495">
        <v>434.31666666666672</v>
      </c>
      <c r="G446" s="495">
        <v>421.03333333333342</v>
      </c>
      <c r="H446" s="495">
        <v>463.23333333333335</v>
      </c>
      <c r="I446" s="495">
        <v>476.51666666666665</v>
      </c>
      <c r="J446" s="495">
        <v>484.33333333333331</v>
      </c>
      <c r="K446" s="494">
        <v>468.7</v>
      </c>
      <c r="L446" s="494">
        <v>447.6</v>
      </c>
      <c r="M446" s="494">
        <v>0.82003999999999999</v>
      </c>
    </row>
    <row r="447" spans="1:13">
      <c r="A447" s="254">
        <v>437</v>
      </c>
      <c r="B447" s="497" t="s">
        <v>502</v>
      </c>
      <c r="C447" s="494">
        <v>7448.55</v>
      </c>
      <c r="D447" s="495">
        <v>7397.9666666666672</v>
      </c>
      <c r="E447" s="495">
        <v>7305.9333333333343</v>
      </c>
      <c r="F447" s="495">
        <v>7163.3166666666675</v>
      </c>
      <c r="G447" s="495">
        <v>7071.2833333333347</v>
      </c>
      <c r="H447" s="495">
        <v>7540.5833333333339</v>
      </c>
      <c r="I447" s="495">
        <v>7632.6166666666668</v>
      </c>
      <c r="J447" s="495">
        <v>7775.2333333333336</v>
      </c>
      <c r="K447" s="494">
        <v>7490</v>
      </c>
      <c r="L447" s="494">
        <v>7255.35</v>
      </c>
      <c r="M447" s="494">
        <v>0.23408000000000001</v>
      </c>
    </row>
    <row r="448" spans="1:13">
      <c r="A448" s="254">
        <v>438</v>
      </c>
      <c r="B448" s="497" t="s">
        <v>503</v>
      </c>
      <c r="C448" s="494">
        <v>269.7</v>
      </c>
      <c r="D448" s="495">
        <v>269.23333333333335</v>
      </c>
      <c r="E448" s="495">
        <v>266.4666666666667</v>
      </c>
      <c r="F448" s="495">
        <v>263.23333333333335</v>
      </c>
      <c r="G448" s="495">
        <v>260.4666666666667</v>
      </c>
      <c r="H448" s="495">
        <v>272.4666666666667</v>
      </c>
      <c r="I448" s="495">
        <v>275.23333333333335</v>
      </c>
      <c r="J448" s="495">
        <v>278.4666666666667</v>
      </c>
      <c r="K448" s="494">
        <v>272</v>
      </c>
      <c r="L448" s="494">
        <v>266</v>
      </c>
      <c r="M448" s="494">
        <v>0.37737999999999999</v>
      </c>
    </row>
    <row r="449" spans="1:13">
      <c r="A449" s="254">
        <v>439</v>
      </c>
      <c r="B449" s="497" t="s">
        <v>504</v>
      </c>
      <c r="C449" s="494">
        <v>27.4</v>
      </c>
      <c r="D449" s="495">
        <v>27.366666666666664</v>
      </c>
      <c r="E449" s="495">
        <v>26.933333333333326</v>
      </c>
      <c r="F449" s="495">
        <v>26.466666666666661</v>
      </c>
      <c r="G449" s="495">
        <v>26.033333333333324</v>
      </c>
      <c r="H449" s="495">
        <v>27.833333333333329</v>
      </c>
      <c r="I449" s="495">
        <v>28.266666666666666</v>
      </c>
      <c r="J449" s="495">
        <v>28.733333333333331</v>
      </c>
      <c r="K449" s="494">
        <v>27.8</v>
      </c>
      <c r="L449" s="494">
        <v>26.9</v>
      </c>
      <c r="M449" s="494">
        <v>32.030140000000003</v>
      </c>
    </row>
    <row r="450" spans="1:13">
      <c r="A450" s="254">
        <v>440</v>
      </c>
      <c r="B450" s="497" t="s">
        <v>188</v>
      </c>
      <c r="C450" s="494">
        <v>539.20000000000005</v>
      </c>
      <c r="D450" s="495">
        <v>536.4</v>
      </c>
      <c r="E450" s="495">
        <v>530.59999999999991</v>
      </c>
      <c r="F450" s="495">
        <v>521.99999999999989</v>
      </c>
      <c r="G450" s="495">
        <v>516.19999999999982</v>
      </c>
      <c r="H450" s="495">
        <v>545</v>
      </c>
      <c r="I450" s="495">
        <v>550.79999999999995</v>
      </c>
      <c r="J450" s="495">
        <v>559.40000000000009</v>
      </c>
      <c r="K450" s="494">
        <v>542.20000000000005</v>
      </c>
      <c r="L450" s="494">
        <v>527.79999999999995</v>
      </c>
      <c r="M450" s="494">
        <v>10.294560000000001</v>
      </c>
    </row>
    <row r="451" spans="1:13">
      <c r="A451" s="254">
        <v>441</v>
      </c>
      <c r="B451" s="497" t="s">
        <v>767</v>
      </c>
      <c r="C451" s="494">
        <v>14620</v>
      </c>
      <c r="D451" s="495">
        <v>14427.716666666667</v>
      </c>
      <c r="E451" s="495">
        <v>14104.433333333334</v>
      </c>
      <c r="F451" s="495">
        <v>13588.866666666667</v>
      </c>
      <c r="G451" s="495">
        <v>13265.583333333334</v>
      </c>
      <c r="H451" s="495">
        <v>14943.283333333335</v>
      </c>
      <c r="I451" s="495">
        <v>15266.566666666668</v>
      </c>
      <c r="J451" s="495">
        <v>15782.133333333335</v>
      </c>
      <c r="K451" s="494">
        <v>14751</v>
      </c>
      <c r="L451" s="494">
        <v>13912.15</v>
      </c>
      <c r="M451" s="494">
        <v>2.0709999999999999E-2</v>
      </c>
    </row>
    <row r="452" spans="1:13">
      <c r="A452" s="254">
        <v>442</v>
      </c>
      <c r="B452" s="497" t="s">
        <v>177</v>
      </c>
      <c r="C452" s="494">
        <v>732.2</v>
      </c>
      <c r="D452" s="495">
        <v>730.13333333333333</v>
      </c>
      <c r="E452" s="495">
        <v>720.26666666666665</v>
      </c>
      <c r="F452" s="495">
        <v>708.33333333333337</v>
      </c>
      <c r="G452" s="495">
        <v>698.4666666666667</v>
      </c>
      <c r="H452" s="495">
        <v>742.06666666666661</v>
      </c>
      <c r="I452" s="495">
        <v>751.93333333333317</v>
      </c>
      <c r="J452" s="495">
        <v>763.86666666666656</v>
      </c>
      <c r="K452" s="494">
        <v>740</v>
      </c>
      <c r="L452" s="494">
        <v>718.2</v>
      </c>
      <c r="M452" s="494">
        <v>41.141750000000002</v>
      </c>
    </row>
    <row r="453" spans="1:13">
      <c r="A453" s="254">
        <v>443</v>
      </c>
      <c r="B453" s="497" t="s">
        <v>768</v>
      </c>
      <c r="C453" s="494">
        <v>114.45</v>
      </c>
      <c r="D453" s="495">
        <v>115.28333333333335</v>
      </c>
      <c r="E453" s="495">
        <v>113.16666666666669</v>
      </c>
      <c r="F453" s="495">
        <v>111.88333333333334</v>
      </c>
      <c r="G453" s="495">
        <v>109.76666666666668</v>
      </c>
      <c r="H453" s="495">
        <v>116.56666666666669</v>
      </c>
      <c r="I453" s="495">
        <v>118.68333333333334</v>
      </c>
      <c r="J453" s="495">
        <v>119.9666666666667</v>
      </c>
      <c r="K453" s="494">
        <v>117.4</v>
      </c>
      <c r="L453" s="494">
        <v>114</v>
      </c>
      <c r="M453" s="494">
        <v>12.64724</v>
      </c>
    </row>
    <row r="454" spans="1:13">
      <c r="A454" s="254">
        <v>444</v>
      </c>
      <c r="B454" s="497" t="s">
        <v>769</v>
      </c>
      <c r="C454" s="494">
        <v>1110.2</v>
      </c>
      <c r="D454" s="495">
        <v>1106.0666666666666</v>
      </c>
      <c r="E454" s="495">
        <v>1094.1333333333332</v>
      </c>
      <c r="F454" s="495">
        <v>1078.0666666666666</v>
      </c>
      <c r="G454" s="495">
        <v>1066.1333333333332</v>
      </c>
      <c r="H454" s="495">
        <v>1122.1333333333332</v>
      </c>
      <c r="I454" s="495">
        <v>1134.0666666666666</v>
      </c>
      <c r="J454" s="495">
        <v>1150.1333333333332</v>
      </c>
      <c r="K454" s="494">
        <v>1118</v>
      </c>
      <c r="L454" s="494">
        <v>1090</v>
      </c>
      <c r="M454" s="494">
        <v>4.7867100000000002</v>
      </c>
    </row>
    <row r="455" spans="1:13">
      <c r="A455" s="254">
        <v>445</v>
      </c>
      <c r="B455" s="497" t="s">
        <v>183</v>
      </c>
      <c r="C455" s="494">
        <v>3161.8</v>
      </c>
      <c r="D455" s="495">
        <v>3161.9666666666667</v>
      </c>
      <c r="E455" s="495">
        <v>3134.9333333333334</v>
      </c>
      <c r="F455" s="495">
        <v>3108.0666666666666</v>
      </c>
      <c r="G455" s="495">
        <v>3081.0333333333333</v>
      </c>
      <c r="H455" s="495">
        <v>3188.8333333333335</v>
      </c>
      <c r="I455" s="495">
        <v>3215.8666666666672</v>
      </c>
      <c r="J455" s="495">
        <v>3242.7333333333336</v>
      </c>
      <c r="K455" s="494">
        <v>3189</v>
      </c>
      <c r="L455" s="494">
        <v>3135.1</v>
      </c>
      <c r="M455" s="494">
        <v>26.791060000000002</v>
      </c>
    </row>
    <row r="456" spans="1:13">
      <c r="A456" s="254">
        <v>446</v>
      </c>
      <c r="B456" s="497" t="s">
        <v>804</v>
      </c>
      <c r="C456" s="494">
        <v>664.1</v>
      </c>
      <c r="D456" s="495">
        <v>661.4666666666667</v>
      </c>
      <c r="E456" s="495">
        <v>654.13333333333344</v>
      </c>
      <c r="F456" s="495">
        <v>644.16666666666674</v>
      </c>
      <c r="G456" s="495">
        <v>636.83333333333348</v>
      </c>
      <c r="H456" s="495">
        <v>671.43333333333339</v>
      </c>
      <c r="I456" s="495">
        <v>678.76666666666665</v>
      </c>
      <c r="J456" s="495">
        <v>688.73333333333335</v>
      </c>
      <c r="K456" s="494">
        <v>668.8</v>
      </c>
      <c r="L456" s="494">
        <v>651.5</v>
      </c>
      <c r="M456" s="494">
        <v>26.200949999999999</v>
      </c>
    </row>
    <row r="457" spans="1:13">
      <c r="A457" s="254">
        <v>447</v>
      </c>
      <c r="B457" s="497" t="s">
        <v>178</v>
      </c>
      <c r="C457" s="494">
        <v>3049.6</v>
      </c>
      <c r="D457" s="495">
        <v>2982.2000000000003</v>
      </c>
      <c r="E457" s="495">
        <v>2902.4000000000005</v>
      </c>
      <c r="F457" s="495">
        <v>2755.2000000000003</v>
      </c>
      <c r="G457" s="495">
        <v>2675.4000000000005</v>
      </c>
      <c r="H457" s="495">
        <v>3129.4000000000005</v>
      </c>
      <c r="I457" s="495">
        <v>3209.2000000000007</v>
      </c>
      <c r="J457" s="495">
        <v>3356.4000000000005</v>
      </c>
      <c r="K457" s="494">
        <v>3062</v>
      </c>
      <c r="L457" s="494">
        <v>2835</v>
      </c>
      <c r="M457" s="494">
        <v>3.7351000000000001</v>
      </c>
    </row>
    <row r="458" spans="1:13">
      <c r="A458" s="254">
        <v>448</v>
      </c>
      <c r="B458" s="497" t="s">
        <v>505</v>
      </c>
      <c r="C458" s="494">
        <v>990.65</v>
      </c>
      <c r="D458" s="495">
        <v>990.19999999999993</v>
      </c>
      <c r="E458" s="495">
        <v>981.44999999999982</v>
      </c>
      <c r="F458" s="495">
        <v>972.24999999999989</v>
      </c>
      <c r="G458" s="495">
        <v>963.49999999999977</v>
      </c>
      <c r="H458" s="495">
        <v>999.39999999999986</v>
      </c>
      <c r="I458" s="495">
        <v>1008.1500000000001</v>
      </c>
      <c r="J458" s="495">
        <v>1017.3499999999999</v>
      </c>
      <c r="K458" s="494">
        <v>998.95</v>
      </c>
      <c r="L458" s="494">
        <v>981</v>
      </c>
      <c r="M458" s="494">
        <v>0.23280999999999999</v>
      </c>
    </row>
    <row r="459" spans="1:13">
      <c r="A459" s="254">
        <v>449</v>
      </c>
      <c r="B459" s="497" t="s">
        <v>180</v>
      </c>
      <c r="C459" s="494">
        <v>134.25</v>
      </c>
      <c r="D459" s="495">
        <v>133.30000000000001</v>
      </c>
      <c r="E459" s="495">
        <v>131.75000000000003</v>
      </c>
      <c r="F459" s="495">
        <v>129.25000000000003</v>
      </c>
      <c r="G459" s="495">
        <v>127.70000000000005</v>
      </c>
      <c r="H459" s="495">
        <v>135.80000000000001</v>
      </c>
      <c r="I459" s="495">
        <v>137.34999999999997</v>
      </c>
      <c r="J459" s="495">
        <v>139.85</v>
      </c>
      <c r="K459" s="494">
        <v>134.85</v>
      </c>
      <c r="L459" s="494">
        <v>130.80000000000001</v>
      </c>
      <c r="M459" s="494">
        <v>26.021850000000001</v>
      </c>
    </row>
    <row r="460" spans="1:13">
      <c r="A460" s="254">
        <v>450</v>
      </c>
      <c r="B460" s="497" t="s">
        <v>179</v>
      </c>
      <c r="C460" s="494">
        <v>301.39999999999998</v>
      </c>
      <c r="D460" s="495">
        <v>299.56666666666666</v>
      </c>
      <c r="E460" s="495">
        <v>294.63333333333333</v>
      </c>
      <c r="F460" s="495">
        <v>287.86666666666667</v>
      </c>
      <c r="G460" s="495">
        <v>282.93333333333334</v>
      </c>
      <c r="H460" s="495">
        <v>306.33333333333331</v>
      </c>
      <c r="I460" s="495">
        <v>311.26666666666659</v>
      </c>
      <c r="J460" s="495">
        <v>318.0333333333333</v>
      </c>
      <c r="K460" s="494">
        <v>304.5</v>
      </c>
      <c r="L460" s="494">
        <v>292.8</v>
      </c>
      <c r="M460" s="494">
        <v>657.91783999999996</v>
      </c>
    </row>
    <row r="461" spans="1:13">
      <c r="A461" s="254">
        <v>451</v>
      </c>
      <c r="B461" s="497" t="s">
        <v>181</v>
      </c>
      <c r="C461" s="494">
        <v>93.8</v>
      </c>
      <c r="D461" s="495">
        <v>93.516666666666666</v>
      </c>
      <c r="E461" s="495">
        <v>92.083333333333329</v>
      </c>
      <c r="F461" s="495">
        <v>90.36666666666666</v>
      </c>
      <c r="G461" s="495">
        <v>88.933333333333323</v>
      </c>
      <c r="H461" s="495">
        <v>95.233333333333334</v>
      </c>
      <c r="I461" s="495">
        <v>96.666666666666671</v>
      </c>
      <c r="J461" s="495">
        <v>98.38333333333334</v>
      </c>
      <c r="K461" s="494">
        <v>94.95</v>
      </c>
      <c r="L461" s="494">
        <v>91.8</v>
      </c>
      <c r="M461" s="494">
        <v>436.57515000000001</v>
      </c>
    </row>
    <row r="462" spans="1:13">
      <c r="A462" s="254">
        <v>452</v>
      </c>
      <c r="B462" s="497" t="s">
        <v>770</v>
      </c>
      <c r="C462" s="494">
        <v>57.15</v>
      </c>
      <c r="D462" s="495">
        <v>56.800000000000004</v>
      </c>
      <c r="E462" s="495">
        <v>55.70000000000001</v>
      </c>
      <c r="F462" s="495">
        <v>54.250000000000007</v>
      </c>
      <c r="G462" s="495">
        <v>53.150000000000013</v>
      </c>
      <c r="H462" s="495">
        <v>58.250000000000007</v>
      </c>
      <c r="I462" s="495">
        <v>59.35</v>
      </c>
      <c r="J462" s="495">
        <v>60.800000000000004</v>
      </c>
      <c r="K462" s="494">
        <v>57.9</v>
      </c>
      <c r="L462" s="494">
        <v>55.35</v>
      </c>
      <c r="M462" s="494">
        <v>62.663719999999998</v>
      </c>
    </row>
    <row r="463" spans="1:13">
      <c r="A463" s="254">
        <v>453</v>
      </c>
      <c r="B463" s="497" t="s">
        <v>182</v>
      </c>
      <c r="C463" s="494">
        <v>888.05</v>
      </c>
      <c r="D463" s="495">
        <v>882.35</v>
      </c>
      <c r="E463" s="495">
        <v>865.7</v>
      </c>
      <c r="F463" s="495">
        <v>843.35</v>
      </c>
      <c r="G463" s="495">
        <v>826.7</v>
      </c>
      <c r="H463" s="495">
        <v>904.7</v>
      </c>
      <c r="I463" s="495">
        <v>921.34999999999991</v>
      </c>
      <c r="J463" s="495">
        <v>943.7</v>
      </c>
      <c r="K463" s="494">
        <v>899</v>
      </c>
      <c r="L463" s="494">
        <v>860</v>
      </c>
      <c r="M463" s="494">
        <v>191.46995999999999</v>
      </c>
    </row>
    <row r="464" spans="1:13">
      <c r="A464" s="254">
        <v>454</v>
      </c>
      <c r="B464" s="497" t="s">
        <v>506</v>
      </c>
      <c r="C464" s="494">
        <v>3078.6</v>
      </c>
      <c r="D464" s="495">
        <v>3007.75</v>
      </c>
      <c r="E464" s="495">
        <v>2835.5</v>
      </c>
      <c r="F464" s="495">
        <v>2592.4</v>
      </c>
      <c r="G464" s="495">
        <v>2420.15</v>
      </c>
      <c r="H464" s="495">
        <v>3250.85</v>
      </c>
      <c r="I464" s="495">
        <v>3423.1</v>
      </c>
      <c r="J464" s="495">
        <v>3666.2</v>
      </c>
      <c r="K464" s="494">
        <v>3180</v>
      </c>
      <c r="L464" s="494">
        <v>2764.65</v>
      </c>
      <c r="M464" s="494">
        <v>2.6857700000000002</v>
      </c>
    </row>
    <row r="465" spans="1:13">
      <c r="A465" s="254">
        <v>455</v>
      </c>
      <c r="B465" s="497" t="s">
        <v>184</v>
      </c>
      <c r="C465" s="494">
        <v>1000.1</v>
      </c>
      <c r="D465" s="495">
        <v>997.6</v>
      </c>
      <c r="E465" s="495">
        <v>985.80000000000007</v>
      </c>
      <c r="F465" s="495">
        <v>971.5</v>
      </c>
      <c r="G465" s="495">
        <v>959.7</v>
      </c>
      <c r="H465" s="495">
        <v>1011.9000000000001</v>
      </c>
      <c r="I465" s="495">
        <v>1023.7</v>
      </c>
      <c r="J465" s="495">
        <v>1038</v>
      </c>
      <c r="K465" s="494">
        <v>1009.4</v>
      </c>
      <c r="L465" s="494">
        <v>983.3</v>
      </c>
      <c r="M465" s="494">
        <v>27.774249999999999</v>
      </c>
    </row>
    <row r="466" spans="1:13">
      <c r="A466" s="254">
        <v>456</v>
      </c>
      <c r="B466" s="497" t="s">
        <v>276</v>
      </c>
      <c r="C466" s="494">
        <v>144.4</v>
      </c>
      <c r="D466" s="495">
        <v>144.04999999999998</v>
      </c>
      <c r="E466" s="495">
        <v>142.49999999999997</v>
      </c>
      <c r="F466" s="495">
        <v>140.6</v>
      </c>
      <c r="G466" s="495">
        <v>139.04999999999998</v>
      </c>
      <c r="H466" s="495">
        <v>145.94999999999996</v>
      </c>
      <c r="I466" s="495">
        <v>147.49999999999997</v>
      </c>
      <c r="J466" s="495">
        <v>149.39999999999995</v>
      </c>
      <c r="K466" s="494">
        <v>145.6</v>
      </c>
      <c r="L466" s="494">
        <v>142.15</v>
      </c>
      <c r="M466" s="494">
        <v>3.9434399999999998</v>
      </c>
    </row>
    <row r="467" spans="1:13">
      <c r="A467" s="254">
        <v>457</v>
      </c>
      <c r="B467" s="497" t="s">
        <v>164</v>
      </c>
      <c r="C467" s="494">
        <v>980.6</v>
      </c>
      <c r="D467" s="495">
        <v>981.7833333333333</v>
      </c>
      <c r="E467" s="495">
        <v>967.31666666666661</v>
      </c>
      <c r="F467" s="495">
        <v>954.0333333333333</v>
      </c>
      <c r="G467" s="495">
        <v>939.56666666666661</v>
      </c>
      <c r="H467" s="495">
        <v>995.06666666666661</v>
      </c>
      <c r="I467" s="495">
        <v>1009.5333333333333</v>
      </c>
      <c r="J467" s="495">
        <v>1022.8166666666666</v>
      </c>
      <c r="K467" s="494">
        <v>996.25</v>
      </c>
      <c r="L467" s="494">
        <v>968.5</v>
      </c>
      <c r="M467" s="494">
        <v>5.7843900000000001</v>
      </c>
    </row>
    <row r="468" spans="1:13">
      <c r="A468" s="254">
        <v>458</v>
      </c>
      <c r="B468" s="497" t="s">
        <v>507</v>
      </c>
      <c r="C468" s="494">
        <v>1325.25</v>
      </c>
      <c r="D468" s="495">
        <v>1321.25</v>
      </c>
      <c r="E468" s="495">
        <v>1309</v>
      </c>
      <c r="F468" s="495">
        <v>1292.75</v>
      </c>
      <c r="G468" s="495">
        <v>1280.5</v>
      </c>
      <c r="H468" s="495">
        <v>1337.5</v>
      </c>
      <c r="I468" s="495">
        <v>1349.75</v>
      </c>
      <c r="J468" s="495">
        <v>1366</v>
      </c>
      <c r="K468" s="494">
        <v>1333.5</v>
      </c>
      <c r="L468" s="494">
        <v>1305</v>
      </c>
      <c r="M468" s="494">
        <v>0.1066</v>
      </c>
    </row>
    <row r="469" spans="1:13">
      <c r="A469" s="254">
        <v>459</v>
      </c>
      <c r="B469" s="497" t="s">
        <v>508</v>
      </c>
      <c r="C469" s="494">
        <v>1049.75</v>
      </c>
      <c r="D469" s="495">
        <v>1040.5833333333333</v>
      </c>
      <c r="E469" s="495">
        <v>1011.1666666666665</v>
      </c>
      <c r="F469" s="495">
        <v>972.58333333333326</v>
      </c>
      <c r="G469" s="495">
        <v>943.16666666666652</v>
      </c>
      <c r="H469" s="495">
        <v>1079.1666666666665</v>
      </c>
      <c r="I469" s="495">
        <v>1108.583333333333</v>
      </c>
      <c r="J469" s="495">
        <v>1147.1666666666665</v>
      </c>
      <c r="K469" s="494">
        <v>1070</v>
      </c>
      <c r="L469" s="494">
        <v>1002</v>
      </c>
      <c r="M469" s="494">
        <v>10.57339</v>
      </c>
    </row>
    <row r="470" spans="1:13">
      <c r="A470" s="254">
        <v>460</v>
      </c>
      <c r="B470" s="497" t="s">
        <v>509</v>
      </c>
      <c r="C470" s="494">
        <v>1343.2</v>
      </c>
      <c r="D470" s="495">
        <v>1329.0333333333335</v>
      </c>
      <c r="E470" s="495">
        <v>1306.166666666667</v>
      </c>
      <c r="F470" s="495">
        <v>1269.1333333333334</v>
      </c>
      <c r="G470" s="495">
        <v>1246.2666666666669</v>
      </c>
      <c r="H470" s="495">
        <v>1366.0666666666671</v>
      </c>
      <c r="I470" s="495">
        <v>1388.9333333333334</v>
      </c>
      <c r="J470" s="495">
        <v>1425.9666666666672</v>
      </c>
      <c r="K470" s="494">
        <v>1351.9</v>
      </c>
      <c r="L470" s="494">
        <v>1292</v>
      </c>
      <c r="M470" s="494">
        <v>0.17285</v>
      </c>
    </row>
    <row r="471" spans="1:13">
      <c r="A471" s="254">
        <v>461</v>
      </c>
      <c r="B471" s="497" t="s">
        <v>185</v>
      </c>
      <c r="C471" s="494">
        <v>1518.7</v>
      </c>
      <c r="D471" s="495">
        <v>1517.0833333333333</v>
      </c>
      <c r="E471" s="495">
        <v>1501.7166666666665</v>
      </c>
      <c r="F471" s="495">
        <v>1484.7333333333331</v>
      </c>
      <c r="G471" s="495">
        <v>1469.3666666666663</v>
      </c>
      <c r="H471" s="495">
        <v>1534.0666666666666</v>
      </c>
      <c r="I471" s="495">
        <v>1549.4333333333334</v>
      </c>
      <c r="J471" s="495">
        <v>1566.4166666666667</v>
      </c>
      <c r="K471" s="494">
        <v>1532.45</v>
      </c>
      <c r="L471" s="494">
        <v>1500.1</v>
      </c>
      <c r="M471" s="494">
        <v>14.399749999999999</v>
      </c>
    </row>
    <row r="472" spans="1:13">
      <c r="A472" s="254">
        <v>462</v>
      </c>
      <c r="B472" s="497" t="s">
        <v>186</v>
      </c>
      <c r="C472" s="494">
        <v>2596.1999999999998</v>
      </c>
      <c r="D472" s="495">
        <v>2602.2999999999997</v>
      </c>
      <c r="E472" s="495">
        <v>2556.5999999999995</v>
      </c>
      <c r="F472" s="495">
        <v>2516.9999999999995</v>
      </c>
      <c r="G472" s="495">
        <v>2471.2999999999993</v>
      </c>
      <c r="H472" s="495">
        <v>2641.8999999999996</v>
      </c>
      <c r="I472" s="495">
        <v>2687.5999999999995</v>
      </c>
      <c r="J472" s="495">
        <v>2727.2</v>
      </c>
      <c r="K472" s="494">
        <v>2648</v>
      </c>
      <c r="L472" s="494">
        <v>2562.6999999999998</v>
      </c>
      <c r="M472" s="494">
        <v>3.8984100000000002</v>
      </c>
    </row>
    <row r="473" spans="1:13">
      <c r="A473" s="254">
        <v>463</v>
      </c>
      <c r="B473" s="497" t="s">
        <v>187</v>
      </c>
      <c r="C473" s="494">
        <v>384.35</v>
      </c>
      <c r="D473" s="495">
        <v>390.81666666666661</v>
      </c>
      <c r="E473" s="495">
        <v>376.68333333333322</v>
      </c>
      <c r="F473" s="495">
        <v>369.01666666666659</v>
      </c>
      <c r="G473" s="495">
        <v>354.88333333333321</v>
      </c>
      <c r="H473" s="495">
        <v>398.48333333333323</v>
      </c>
      <c r="I473" s="495">
        <v>412.61666666666667</v>
      </c>
      <c r="J473" s="495">
        <v>420.28333333333325</v>
      </c>
      <c r="K473" s="494">
        <v>404.95</v>
      </c>
      <c r="L473" s="494">
        <v>383.15</v>
      </c>
      <c r="M473" s="494">
        <v>9.9948700000000006</v>
      </c>
    </row>
    <row r="474" spans="1:13">
      <c r="A474" s="254">
        <v>464</v>
      </c>
      <c r="B474" s="497" t="s">
        <v>510</v>
      </c>
      <c r="C474" s="494">
        <v>728.65</v>
      </c>
      <c r="D474" s="495">
        <v>720.13333333333321</v>
      </c>
      <c r="E474" s="495">
        <v>700.71666666666647</v>
      </c>
      <c r="F474" s="495">
        <v>672.7833333333333</v>
      </c>
      <c r="G474" s="495">
        <v>653.36666666666656</v>
      </c>
      <c r="H474" s="495">
        <v>748.06666666666638</v>
      </c>
      <c r="I474" s="495">
        <v>767.48333333333312</v>
      </c>
      <c r="J474" s="495">
        <v>795.41666666666629</v>
      </c>
      <c r="K474" s="494">
        <v>739.55</v>
      </c>
      <c r="L474" s="494">
        <v>692.2</v>
      </c>
      <c r="M474" s="494">
        <v>7.1514199999999999</v>
      </c>
    </row>
    <row r="475" spans="1:13">
      <c r="A475" s="254">
        <v>465</v>
      </c>
      <c r="B475" s="497" t="s">
        <v>511</v>
      </c>
      <c r="C475" s="494">
        <v>13.45</v>
      </c>
      <c r="D475" s="495">
        <v>13.4</v>
      </c>
      <c r="E475" s="495">
        <v>13.15</v>
      </c>
      <c r="F475" s="495">
        <v>12.85</v>
      </c>
      <c r="G475" s="495">
        <v>12.6</v>
      </c>
      <c r="H475" s="495">
        <v>13.700000000000001</v>
      </c>
      <c r="I475" s="495">
        <v>13.950000000000001</v>
      </c>
      <c r="J475" s="495">
        <v>14.250000000000002</v>
      </c>
      <c r="K475" s="494">
        <v>13.65</v>
      </c>
      <c r="L475" s="494">
        <v>13.1</v>
      </c>
      <c r="M475" s="494">
        <v>95.540620000000004</v>
      </c>
    </row>
    <row r="476" spans="1:13">
      <c r="A476" s="254">
        <v>466</v>
      </c>
      <c r="B476" s="497" t="s">
        <v>512</v>
      </c>
      <c r="C476" s="494">
        <v>1096.2</v>
      </c>
      <c r="D476" s="495">
        <v>1099.7333333333333</v>
      </c>
      <c r="E476" s="495">
        <v>1046.4666666666667</v>
      </c>
      <c r="F476" s="495">
        <v>996.73333333333335</v>
      </c>
      <c r="G476" s="495">
        <v>943.4666666666667</v>
      </c>
      <c r="H476" s="495">
        <v>1149.4666666666667</v>
      </c>
      <c r="I476" s="495">
        <v>1202.7333333333336</v>
      </c>
      <c r="J476" s="495">
        <v>1252.4666666666667</v>
      </c>
      <c r="K476" s="494">
        <v>1153</v>
      </c>
      <c r="L476" s="494">
        <v>1050</v>
      </c>
      <c r="M476" s="494">
        <v>1.20095</v>
      </c>
    </row>
    <row r="477" spans="1:13">
      <c r="A477" s="254">
        <v>467</v>
      </c>
      <c r="B477" s="497" t="s">
        <v>513</v>
      </c>
      <c r="C477" s="494">
        <v>10.9</v>
      </c>
      <c r="D477" s="495">
        <v>10.883333333333333</v>
      </c>
      <c r="E477" s="495">
        <v>10.766666666666666</v>
      </c>
      <c r="F477" s="495">
        <v>10.633333333333333</v>
      </c>
      <c r="G477" s="495">
        <v>10.516666666666666</v>
      </c>
      <c r="H477" s="495">
        <v>11.016666666666666</v>
      </c>
      <c r="I477" s="495">
        <v>11.133333333333333</v>
      </c>
      <c r="J477" s="495">
        <v>11.266666666666666</v>
      </c>
      <c r="K477" s="494">
        <v>11</v>
      </c>
      <c r="L477" s="494">
        <v>10.75</v>
      </c>
      <c r="M477" s="494">
        <v>64.001649999999998</v>
      </c>
    </row>
    <row r="478" spans="1:13">
      <c r="A478" s="254">
        <v>468</v>
      </c>
      <c r="B478" s="497" t="s">
        <v>514</v>
      </c>
      <c r="C478" s="494">
        <v>358.5</v>
      </c>
      <c r="D478" s="495">
        <v>358.61666666666662</v>
      </c>
      <c r="E478" s="495">
        <v>354.23333333333323</v>
      </c>
      <c r="F478" s="495">
        <v>349.96666666666664</v>
      </c>
      <c r="G478" s="495">
        <v>345.58333333333326</v>
      </c>
      <c r="H478" s="495">
        <v>362.88333333333321</v>
      </c>
      <c r="I478" s="495">
        <v>367.26666666666654</v>
      </c>
      <c r="J478" s="495">
        <v>371.53333333333319</v>
      </c>
      <c r="K478" s="494">
        <v>363</v>
      </c>
      <c r="L478" s="494">
        <v>354.35</v>
      </c>
      <c r="M478" s="494">
        <v>0.77339000000000002</v>
      </c>
    </row>
    <row r="479" spans="1:13">
      <c r="A479" s="254">
        <v>469</v>
      </c>
      <c r="B479" s="497" t="s">
        <v>193</v>
      </c>
      <c r="C479" s="494">
        <v>597.45000000000005</v>
      </c>
      <c r="D479" s="495">
        <v>595.81666666666672</v>
      </c>
      <c r="E479" s="495">
        <v>588.63333333333344</v>
      </c>
      <c r="F479" s="495">
        <v>579.81666666666672</v>
      </c>
      <c r="G479" s="495">
        <v>572.63333333333344</v>
      </c>
      <c r="H479" s="495">
        <v>604.63333333333344</v>
      </c>
      <c r="I479" s="495">
        <v>611.81666666666661</v>
      </c>
      <c r="J479" s="495">
        <v>620.63333333333344</v>
      </c>
      <c r="K479" s="494">
        <v>603</v>
      </c>
      <c r="L479" s="494">
        <v>587</v>
      </c>
      <c r="M479" s="494">
        <v>31.98847</v>
      </c>
    </row>
    <row r="480" spans="1:13">
      <c r="A480" s="254">
        <v>470</v>
      </c>
      <c r="B480" s="497" t="s">
        <v>190</v>
      </c>
      <c r="C480" s="494">
        <v>192.9</v>
      </c>
      <c r="D480" s="495">
        <v>193.48333333333335</v>
      </c>
      <c r="E480" s="495">
        <v>189.51666666666671</v>
      </c>
      <c r="F480" s="495">
        <v>186.13333333333335</v>
      </c>
      <c r="G480" s="495">
        <v>182.16666666666671</v>
      </c>
      <c r="H480" s="495">
        <v>196.8666666666667</v>
      </c>
      <c r="I480" s="495">
        <v>200.83333333333334</v>
      </c>
      <c r="J480" s="495">
        <v>204.2166666666667</v>
      </c>
      <c r="K480" s="494">
        <v>197.45</v>
      </c>
      <c r="L480" s="494">
        <v>190.1</v>
      </c>
      <c r="M480" s="494">
        <v>6.1226000000000003</v>
      </c>
    </row>
    <row r="481" spans="1:13">
      <c r="A481" s="254">
        <v>471</v>
      </c>
      <c r="B481" s="497" t="s">
        <v>784</v>
      </c>
      <c r="C481" s="494">
        <v>27.5</v>
      </c>
      <c r="D481" s="495">
        <v>27.583333333333332</v>
      </c>
      <c r="E481" s="495">
        <v>27.166666666666664</v>
      </c>
      <c r="F481" s="495">
        <v>26.833333333333332</v>
      </c>
      <c r="G481" s="495">
        <v>26.416666666666664</v>
      </c>
      <c r="H481" s="495">
        <v>27.916666666666664</v>
      </c>
      <c r="I481" s="495">
        <v>28.333333333333329</v>
      </c>
      <c r="J481" s="495">
        <v>28.666666666666664</v>
      </c>
      <c r="K481" s="494">
        <v>28</v>
      </c>
      <c r="L481" s="494">
        <v>27.25</v>
      </c>
      <c r="M481" s="494">
        <v>26.306650000000001</v>
      </c>
    </row>
    <row r="482" spans="1:13">
      <c r="A482" s="254">
        <v>472</v>
      </c>
      <c r="B482" s="497" t="s">
        <v>191</v>
      </c>
      <c r="C482" s="494">
        <v>6509.75</v>
      </c>
      <c r="D482" s="495">
        <v>6498.0666666666666</v>
      </c>
      <c r="E482" s="495">
        <v>6426.6833333333334</v>
      </c>
      <c r="F482" s="495">
        <v>6343.6166666666668</v>
      </c>
      <c r="G482" s="495">
        <v>6272.2333333333336</v>
      </c>
      <c r="H482" s="495">
        <v>6581.1333333333332</v>
      </c>
      <c r="I482" s="495">
        <v>6652.5166666666664</v>
      </c>
      <c r="J482" s="495">
        <v>6735.583333333333</v>
      </c>
      <c r="K482" s="494">
        <v>6569.45</v>
      </c>
      <c r="L482" s="494">
        <v>6415</v>
      </c>
      <c r="M482" s="494">
        <v>5.5950600000000001</v>
      </c>
    </row>
    <row r="483" spans="1:13">
      <c r="A483" s="254">
        <v>473</v>
      </c>
      <c r="B483" s="497" t="s">
        <v>192</v>
      </c>
      <c r="C483" s="494">
        <v>32.700000000000003</v>
      </c>
      <c r="D483" s="495">
        <v>32.866666666666667</v>
      </c>
      <c r="E483" s="495">
        <v>32.133333333333333</v>
      </c>
      <c r="F483" s="495">
        <v>31.566666666666663</v>
      </c>
      <c r="G483" s="495">
        <v>30.833333333333329</v>
      </c>
      <c r="H483" s="495">
        <v>33.433333333333337</v>
      </c>
      <c r="I483" s="495">
        <v>34.166666666666671</v>
      </c>
      <c r="J483" s="495">
        <v>34.733333333333341</v>
      </c>
      <c r="K483" s="494">
        <v>33.6</v>
      </c>
      <c r="L483" s="494">
        <v>32.299999999999997</v>
      </c>
      <c r="M483" s="494">
        <v>61.391939999999998</v>
      </c>
    </row>
    <row r="484" spans="1:13">
      <c r="A484" s="254">
        <v>474</v>
      </c>
      <c r="B484" s="497" t="s">
        <v>189</v>
      </c>
      <c r="C484" s="494">
        <v>1113.05</v>
      </c>
      <c r="D484" s="495">
        <v>1100.7666666666667</v>
      </c>
      <c r="E484" s="495">
        <v>1085.2833333333333</v>
      </c>
      <c r="F484" s="495">
        <v>1057.5166666666667</v>
      </c>
      <c r="G484" s="495">
        <v>1042.0333333333333</v>
      </c>
      <c r="H484" s="495">
        <v>1128.5333333333333</v>
      </c>
      <c r="I484" s="495">
        <v>1144.0166666666664</v>
      </c>
      <c r="J484" s="495">
        <v>1171.7833333333333</v>
      </c>
      <c r="K484" s="494">
        <v>1116.25</v>
      </c>
      <c r="L484" s="494">
        <v>1073</v>
      </c>
      <c r="M484" s="494">
        <v>4.3743100000000004</v>
      </c>
    </row>
    <row r="485" spans="1:13">
      <c r="A485" s="254">
        <v>475</v>
      </c>
      <c r="B485" s="497" t="s">
        <v>141</v>
      </c>
      <c r="C485" s="494">
        <v>517.95000000000005</v>
      </c>
      <c r="D485" s="495">
        <v>515.13333333333333</v>
      </c>
      <c r="E485" s="495">
        <v>510.31666666666661</v>
      </c>
      <c r="F485" s="495">
        <v>502.68333333333328</v>
      </c>
      <c r="G485" s="495">
        <v>497.86666666666656</v>
      </c>
      <c r="H485" s="495">
        <v>522.76666666666665</v>
      </c>
      <c r="I485" s="495">
        <v>527.58333333333348</v>
      </c>
      <c r="J485" s="495">
        <v>535.2166666666667</v>
      </c>
      <c r="K485" s="494">
        <v>519.95000000000005</v>
      </c>
      <c r="L485" s="494">
        <v>507.5</v>
      </c>
      <c r="M485" s="494">
        <v>14.751110000000001</v>
      </c>
    </row>
    <row r="486" spans="1:13">
      <c r="A486" s="254">
        <v>476</v>
      </c>
      <c r="B486" s="497" t="s">
        <v>277</v>
      </c>
      <c r="C486" s="494">
        <v>227.85</v>
      </c>
      <c r="D486" s="495">
        <v>228.36666666666667</v>
      </c>
      <c r="E486" s="495">
        <v>223.73333333333335</v>
      </c>
      <c r="F486" s="495">
        <v>219.61666666666667</v>
      </c>
      <c r="G486" s="495">
        <v>214.98333333333335</v>
      </c>
      <c r="H486" s="495">
        <v>232.48333333333335</v>
      </c>
      <c r="I486" s="495">
        <v>237.11666666666667</v>
      </c>
      <c r="J486" s="495">
        <v>241.23333333333335</v>
      </c>
      <c r="K486" s="494">
        <v>233</v>
      </c>
      <c r="L486" s="494">
        <v>224.25</v>
      </c>
      <c r="M486" s="494">
        <v>12.74015</v>
      </c>
    </row>
    <row r="487" spans="1:13">
      <c r="A487" s="254">
        <v>477</v>
      </c>
      <c r="B487" s="497" t="s">
        <v>515</v>
      </c>
      <c r="C487" s="494">
        <v>2659.05</v>
      </c>
      <c r="D487" s="495">
        <v>2693.4500000000003</v>
      </c>
      <c r="E487" s="495">
        <v>2567.0000000000005</v>
      </c>
      <c r="F487" s="495">
        <v>2474.9500000000003</v>
      </c>
      <c r="G487" s="495">
        <v>2348.5000000000005</v>
      </c>
      <c r="H487" s="495">
        <v>2785.5000000000005</v>
      </c>
      <c r="I487" s="495">
        <v>2911.9500000000003</v>
      </c>
      <c r="J487" s="495">
        <v>3004.0000000000005</v>
      </c>
      <c r="K487" s="494">
        <v>2819.9</v>
      </c>
      <c r="L487" s="494">
        <v>2601.4</v>
      </c>
      <c r="M487" s="494">
        <v>0.18126999999999999</v>
      </c>
    </row>
    <row r="488" spans="1:13">
      <c r="A488" s="254">
        <v>478</v>
      </c>
      <c r="B488" s="497" t="s">
        <v>516</v>
      </c>
      <c r="C488" s="494">
        <v>320.05</v>
      </c>
      <c r="D488" s="495">
        <v>316.21666666666664</v>
      </c>
      <c r="E488" s="495">
        <v>308.43333333333328</v>
      </c>
      <c r="F488" s="495">
        <v>296.81666666666666</v>
      </c>
      <c r="G488" s="495">
        <v>289.0333333333333</v>
      </c>
      <c r="H488" s="495">
        <v>327.83333333333326</v>
      </c>
      <c r="I488" s="495">
        <v>335.61666666666667</v>
      </c>
      <c r="J488" s="495">
        <v>347.23333333333323</v>
      </c>
      <c r="K488" s="494">
        <v>324</v>
      </c>
      <c r="L488" s="494">
        <v>304.60000000000002</v>
      </c>
      <c r="M488" s="494">
        <v>3.0191300000000001</v>
      </c>
    </row>
    <row r="489" spans="1:13">
      <c r="A489" s="254">
        <v>479</v>
      </c>
      <c r="B489" s="497" t="s">
        <v>517</v>
      </c>
      <c r="C489" s="494">
        <v>218.25</v>
      </c>
      <c r="D489" s="495">
        <v>220.08333333333334</v>
      </c>
      <c r="E489" s="495">
        <v>214.66666666666669</v>
      </c>
      <c r="F489" s="495">
        <v>211.08333333333334</v>
      </c>
      <c r="G489" s="495">
        <v>205.66666666666669</v>
      </c>
      <c r="H489" s="495">
        <v>223.66666666666669</v>
      </c>
      <c r="I489" s="495">
        <v>229.08333333333337</v>
      </c>
      <c r="J489" s="495">
        <v>232.66666666666669</v>
      </c>
      <c r="K489" s="494">
        <v>225.5</v>
      </c>
      <c r="L489" s="494">
        <v>216.5</v>
      </c>
      <c r="M489" s="494">
        <v>0.87592999999999999</v>
      </c>
    </row>
    <row r="490" spans="1:13">
      <c r="A490" s="254">
        <v>480</v>
      </c>
      <c r="B490" s="497" t="s">
        <v>518</v>
      </c>
      <c r="C490" s="494">
        <v>3195.85</v>
      </c>
      <c r="D490" s="495">
        <v>3208.2833333333333</v>
      </c>
      <c r="E490" s="495">
        <v>3167.5666666666666</v>
      </c>
      <c r="F490" s="495">
        <v>3139.2833333333333</v>
      </c>
      <c r="G490" s="495">
        <v>3098.5666666666666</v>
      </c>
      <c r="H490" s="495">
        <v>3236.5666666666666</v>
      </c>
      <c r="I490" s="495">
        <v>3277.2833333333328</v>
      </c>
      <c r="J490" s="495">
        <v>3305.5666666666666</v>
      </c>
      <c r="K490" s="494">
        <v>3249</v>
      </c>
      <c r="L490" s="494">
        <v>3180</v>
      </c>
      <c r="M490" s="494">
        <v>4.9739999999999999E-2</v>
      </c>
    </row>
    <row r="491" spans="1:13">
      <c r="A491" s="254">
        <v>481</v>
      </c>
      <c r="B491" s="497" t="s">
        <v>519</v>
      </c>
      <c r="C491" s="494">
        <v>4028.35</v>
      </c>
      <c r="D491" s="495">
        <v>4068.1333333333337</v>
      </c>
      <c r="E491" s="495">
        <v>3961.2666666666673</v>
      </c>
      <c r="F491" s="495">
        <v>3894.1833333333338</v>
      </c>
      <c r="G491" s="495">
        <v>3787.3166666666675</v>
      </c>
      <c r="H491" s="495">
        <v>4135.2166666666672</v>
      </c>
      <c r="I491" s="495">
        <v>4242.083333333333</v>
      </c>
      <c r="J491" s="495">
        <v>4309.166666666667</v>
      </c>
      <c r="K491" s="494">
        <v>4175</v>
      </c>
      <c r="L491" s="494">
        <v>4001.05</v>
      </c>
      <c r="M491" s="494">
        <v>0.31827</v>
      </c>
    </row>
    <row r="492" spans="1:13">
      <c r="A492" s="254">
        <v>482</v>
      </c>
      <c r="B492" s="497" t="s">
        <v>520</v>
      </c>
      <c r="C492" s="494">
        <v>54.85</v>
      </c>
      <c r="D492" s="495">
        <v>55.066666666666663</v>
      </c>
      <c r="E492" s="495">
        <v>54.633333333333326</v>
      </c>
      <c r="F492" s="495">
        <v>54.416666666666664</v>
      </c>
      <c r="G492" s="495">
        <v>53.983333333333327</v>
      </c>
      <c r="H492" s="495">
        <v>55.283333333333324</v>
      </c>
      <c r="I492" s="495">
        <v>55.716666666666661</v>
      </c>
      <c r="J492" s="495">
        <v>55.933333333333323</v>
      </c>
      <c r="K492" s="494">
        <v>55.5</v>
      </c>
      <c r="L492" s="494">
        <v>54.85</v>
      </c>
      <c r="M492" s="494">
        <v>3.5569700000000002</v>
      </c>
    </row>
    <row r="493" spans="1:13">
      <c r="A493" s="254">
        <v>483</v>
      </c>
      <c r="B493" s="497" t="s">
        <v>521</v>
      </c>
      <c r="C493" s="494">
        <v>1169.2</v>
      </c>
      <c r="D493" s="495">
        <v>1170.6500000000001</v>
      </c>
      <c r="E493" s="495">
        <v>1152.4500000000003</v>
      </c>
      <c r="F493" s="495">
        <v>1135.7000000000003</v>
      </c>
      <c r="G493" s="495">
        <v>1117.5000000000005</v>
      </c>
      <c r="H493" s="495">
        <v>1187.4000000000001</v>
      </c>
      <c r="I493" s="495">
        <v>1205.5999999999999</v>
      </c>
      <c r="J493" s="495">
        <v>1222.3499999999999</v>
      </c>
      <c r="K493" s="494">
        <v>1188.8499999999999</v>
      </c>
      <c r="L493" s="494">
        <v>1153.9000000000001</v>
      </c>
      <c r="M493" s="494">
        <v>0.29574</v>
      </c>
    </row>
    <row r="494" spans="1:13">
      <c r="A494" s="254">
        <v>484</v>
      </c>
      <c r="B494" s="497" t="s">
        <v>278</v>
      </c>
      <c r="C494" s="494">
        <v>340.1</v>
      </c>
      <c r="D494" s="495">
        <v>341.38333333333338</v>
      </c>
      <c r="E494" s="495">
        <v>334.76666666666677</v>
      </c>
      <c r="F494" s="495">
        <v>329.43333333333339</v>
      </c>
      <c r="G494" s="495">
        <v>322.81666666666678</v>
      </c>
      <c r="H494" s="495">
        <v>346.71666666666675</v>
      </c>
      <c r="I494" s="495">
        <v>353.33333333333343</v>
      </c>
      <c r="J494" s="495">
        <v>358.66666666666674</v>
      </c>
      <c r="K494" s="494">
        <v>348</v>
      </c>
      <c r="L494" s="494">
        <v>336.05</v>
      </c>
      <c r="M494" s="494">
        <v>0.73662000000000005</v>
      </c>
    </row>
    <row r="495" spans="1:13">
      <c r="A495" s="254">
        <v>485</v>
      </c>
      <c r="B495" s="497" t="s">
        <v>522</v>
      </c>
      <c r="C495" s="494">
        <v>936.05</v>
      </c>
      <c r="D495" s="495">
        <v>947.41666666666663</v>
      </c>
      <c r="E495" s="495">
        <v>914.83333333333326</v>
      </c>
      <c r="F495" s="495">
        <v>893.61666666666667</v>
      </c>
      <c r="G495" s="495">
        <v>861.0333333333333</v>
      </c>
      <c r="H495" s="495">
        <v>968.63333333333321</v>
      </c>
      <c r="I495" s="495">
        <v>1001.2166666666665</v>
      </c>
      <c r="J495" s="495">
        <v>1022.4333333333332</v>
      </c>
      <c r="K495" s="494">
        <v>980</v>
      </c>
      <c r="L495" s="494">
        <v>926.2</v>
      </c>
      <c r="M495" s="494">
        <v>4.4072399999999998</v>
      </c>
    </row>
    <row r="496" spans="1:13">
      <c r="A496" s="254">
        <v>486</v>
      </c>
      <c r="B496" s="497" t="s">
        <v>523</v>
      </c>
      <c r="C496" s="494">
        <v>1518.3</v>
      </c>
      <c r="D496" s="495">
        <v>1518.2166666666665</v>
      </c>
      <c r="E496" s="495">
        <v>1506.633333333333</v>
      </c>
      <c r="F496" s="495">
        <v>1494.9666666666665</v>
      </c>
      <c r="G496" s="495">
        <v>1483.383333333333</v>
      </c>
      <c r="H496" s="495">
        <v>1529.883333333333</v>
      </c>
      <c r="I496" s="495">
        <v>1541.4666666666665</v>
      </c>
      <c r="J496" s="495">
        <v>1553.133333333333</v>
      </c>
      <c r="K496" s="494">
        <v>1529.8</v>
      </c>
      <c r="L496" s="494">
        <v>1506.55</v>
      </c>
      <c r="M496" s="494">
        <v>0.34799000000000002</v>
      </c>
    </row>
    <row r="497" spans="1:13">
      <c r="A497" s="254">
        <v>487</v>
      </c>
      <c r="B497" s="497" t="s">
        <v>524</v>
      </c>
      <c r="C497" s="494">
        <v>1628.55</v>
      </c>
      <c r="D497" s="495">
        <v>1599.1833333333334</v>
      </c>
      <c r="E497" s="495">
        <v>1559.3666666666668</v>
      </c>
      <c r="F497" s="495">
        <v>1490.1833333333334</v>
      </c>
      <c r="G497" s="495">
        <v>1450.3666666666668</v>
      </c>
      <c r="H497" s="495">
        <v>1668.3666666666668</v>
      </c>
      <c r="I497" s="495">
        <v>1708.1833333333334</v>
      </c>
      <c r="J497" s="495">
        <v>1777.3666666666668</v>
      </c>
      <c r="K497" s="494">
        <v>1639</v>
      </c>
      <c r="L497" s="494">
        <v>1530</v>
      </c>
      <c r="M497" s="494">
        <v>1.2387699999999999</v>
      </c>
    </row>
    <row r="498" spans="1:13">
      <c r="A498" s="254">
        <v>488</v>
      </c>
      <c r="B498" s="497" t="s">
        <v>118</v>
      </c>
      <c r="C498" s="494">
        <v>8.4499999999999993</v>
      </c>
      <c r="D498" s="495">
        <v>8.4499999999999993</v>
      </c>
      <c r="E498" s="495">
        <v>8.2999999999999989</v>
      </c>
      <c r="F498" s="495">
        <v>8.15</v>
      </c>
      <c r="G498" s="495">
        <v>8</v>
      </c>
      <c r="H498" s="495">
        <v>8.5999999999999979</v>
      </c>
      <c r="I498" s="495">
        <v>8.7499999999999964</v>
      </c>
      <c r="J498" s="495">
        <v>8.8999999999999968</v>
      </c>
      <c r="K498" s="494">
        <v>8.6</v>
      </c>
      <c r="L498" s="494">
        <v>8.3000000000000007</v>
      </c>
      <c r="M498" s="494">
        <v>1323.2762600000001</v>
      </c>
    </row>
    <row r="499" spans="1:13">
      <c r="A499" s="254">
        <v>489</v>
      </c>
      <c r="B499" s="497" t="s">
        <v>195</v>
      </c>
      <c r="C499" s="494">
        <v>956.75</v>
      </c>
      <c r="D499" s="495">
        <v>944.91666666666663</v>
      </c>
      <c r="E499" s="495">
        <v>929.83333333333326</v>
      </c>
      <c r="F499" s="495">
        <v>902.91666666666663</v>
      </c>
      <c r="G499" s="495">
        <v>887.83333333333326</v>
      </c>
      <c r="H499" s="495">
        <v>971.83333333333326</v>
      </c>
      <c r="I499" s="495">
        <v>986.91666666666652</v>
      </c>
      <c r="J499" s="495">
        <v>1013.8333333333333</v>
      </c>
      <c r="K499" s="494">
        <v>960</v>
      </c>
      <c r="L499" s="494">
        <v>918</v>
      </c>
      <c r="M499" s="494">
        <v>19.17671</v>
      </c>
    </row>
    <row r="500" spans="1:13">
      <c r="A500" s="254">
        <v>490</v>
      </c>
      <c r="B500" s="497" t="s">
        <v>525</v>
      </c>
      <c r="C500" s="494">
        <v>6443.75</v>
      </c>
      <c r="D500" s="495">
        <v>6355.583333333333</v>
      </c>
      <c r="E500" s="495">
        <v>6163.2166666666662</v>
      </c>
      <c r="F500" s="495">
        <v>5882.6833333333334</v>
      </c>
      <c r="G500" s="495">
        <v>5690.3166666666666</v>
      </c>
      <c r="H500" s="495">
        <v>6636.1166666666659</v>
      </c>
      <c r="I500" s="495">
        <v>6828.4833333333327</v>
      </c>
      <c r="J500" s="495">
        <v>7109.0166666666655</v>
      </c>
      <c r="K500" s="494">
        <v>6547.95</v>
      </c>
      <c r="L500" s="494">
        <v>6075.05</v>
      </c>
      <c r="M500" s="494">
        <v>0.14774999999999999</v>
      </c>
    </row>
    <row r="501" spans="1:13">
      <c r="A501" s="254">
        <v>491</v>
      </c>
      <c r="B501" s="497" t="s">
        <v>526</v>
      </c>
      <c r="C501" s="494">
        <v>137.80000000000001</v>
      </c>
      <c r="D501" s="495">
        <v>137.01666666666668</v>
      </c>
      <c r="E501" s="495">
        <v>134.28333333333336</v>
      </c>
      <c r="F501" s="495">
        <v>130.76666666666668</v>
      </c>
      <c r="G501" s="495">
        <v>128.03333333333336</v>
      </c>
      <c r="H501" s="495">
        <v>140.53333333333336</v>
      </c>
      <c r="I501" s="495">
        <v>143.26666666666665</v>
      </c>
      <c r="J501" s="495">
        <v>146.78333333333336</v>
      </c>
      <c r="K501" s="494">
        <v>139.75</v>
      </c>
      <c r="L501" s="494">
        <v>133.5</v>
      </c>
      <c r="M501" s="494">
        <v>9.1959400000000002</v>
      </c>
    </row>
    <row r="502" spans="1:13">
      <c r="A502" s="254">
        <v>492</v>
      </c>
      <c r="B502" s="497" t="s">
        <v>527</v>
      </c>
      <c r="C502" s="494">
        <v>77.099999999999994</v>
      </c>
      <c r="D502" s="495">
        <v>77.7</v>
      </c>
      <c r="E502" s="495">
        <v>75.400000000000006</v>
      </c>
      <c r="F502" s="495">
        <v>73.7</v>
      </c>
      <c r="G502" s="495">
        <v>71.400000000000006</v>
      </c>
      <c r="H502" s="495">
        <v>79.400000000000006</v>
      </c>
      <c r="I502" s="495">
        <v>81.699999999999989</v>
      </c>
      <c r="J502" s="495">
        <v>83.4</v>
      </c>
      <c r="K502" s="494">
        <v>80</v>
      </c>
      <c r="L502" s="494">
        <v>76</v>
      </c>
      <c r="M502" s="494">
        <v>16.27251</v>
      </c>
    </row>
    <row r="503" spans="1:13">
      <c r="A503" s="254">
        <v>493</v>
      </c>
      <c r="B503" s="497" t="s">
        <v>771</v>
      </c>
      <c r="C503" s="494">
        <v>400.3</v>
      </c>
      <c r="D503" s="495">
        <v>399.3</v>
      </c>
      <c r="E503" s="495">
        <v>393.6</v>
      </c>
      <c r="F503" s="495">
        <v>386.90000000000003</v>
      </c>
      <c r="G503" s="495">
        <v>381.20000000000005</v>
      </c>
      <c r="H503" s="495">
        <v>406</v>
      </c>
      <c r="I503" s="495">
        <v>411.69999999999993</v>
      </c>
      <c r="J503" s="495">
        <v>418.4</v>
      </c>
      <c r="K503" s="494">
        <v>405</v>
      </c>
      <c r="L503" s="494">
        <v>392.6</v>
      </c>
      <c r="M503" s="494">
        <v>6.1502100000000004</v>
      </c>
    </row>
    <row r="504" spans="1:13">
      <c r="A504" s="254">
        <v>494</v>
      </c>
      <c r="B504" s="497" t="s">
        <v>528</v>
      </c>
      <c r="C504" s="494">
        <v>2135.5</v>
      </c>
      <c r="D504" s="495">
        <v>2125.8333333333335</v>
      </c>
      <c r="E504" s="495">
        <v>2095.7166666666672</v>
      </c>
      <c r="F504" s="495">
        <v>2055.9333333333338</v>
      </c>
      <c r="G504" s="495">
        <v>2025.8166666666675</v>
      </c>
      <c r="H504" s="495">
        <v>2165.6166666666668</v>
      </c>
      <c r="I504" s="495">
        <v>2195.7333333333327</v>
      </c>
      <c r="J504" s="495">
        <v>2235.5166666666664</v>
      </c>
      <c r="K504" s="494">
        <v>2155.9499999999998</v>
      </c>
      <c r="L504" s="494">
        <v>2086.0500000000002</v>
      </c>
      <c r="M504" s="494">
        <v>1.76799</v>
      </c>
    </row>
    <row r="505" spans="1:13">
      <c r="A505" s="254">
        <v>495</v>
      </c>
      <c r="B505" s="497" t="s">
        <v>196</v>
      </c>
      <c r="C505" s="494">
        <v>472.75</v>
      </c>
      <c r="D505" s="495">
        <v>470.60000000000008</v>
      </c>
      <c r="E505" s="495">
        <v>463.25000000000017</v>
      </c>
      <c r="F505" s="495">
        <v>453.75000000000011</v>
      </c>
      <c r="G505" s="495">
        <v>446.4000000000002</v>
      </c>
      <c r="H505" s="495">
        <v>480.10000000000014</v>
      </c>
      <c r="I505" s="495">
        <v>487.45000000000005</v>
      </c>
      <c r="J505" s="495">
        <v>496.9500000000001</v>
      </c>
      <c r="K505" s="494">
        <v>477.95</v>
      </c>
      <c r="L505" s="494">
        <v>461.1</v>
      </c>
      <c r="M505" s="494">
        <v>438.09854999999999</v>
      </c>
    </row>
    <row r="506" spans="1:13">
      <c r="A506" s="254">
        <v>496</v>
      </c>
      <c r="B506" s="497" t="s">
        <v>529</v>
      </c>
      <c r="C506" s="494">
        <v>457.65</v>
      </c>
      <c r="D506" s="495">
        <v>456.25</v>
      </c>
      <c r="E506" s="495">
        <v>444.5</v>
      </c>
      <c r="F506" s="495">
        <v>431.35</v>
      </c>
      <c r="G506" s="495">
        <v>419.6</v>
      </c>
      <c r="H506" s="495">
        <v>469.4</v>
      </c>
      <c r="I506" s="495">
        <v>481.15</v>
      </c>
      <c r="J506" s="495">
        <v>494.29999999999995</v>
      </c>
      <c r="K506" s="494">
        <v>468</v>
      </c>
      <c r="L506" s="494">
        <v>443.1</v>
      </c>
      <c r="M506" s="494">
        <v>9.2150200000000009</v>
      </c>
    </row>
    <row r="507" spans="1:13">
      <c r="A507" s="254">
        <v>497</v>
      </c>
      <c r="B507" s="497" t="s">
        <v>197</v>
      </c>
      <c r="C507" s="494">
        <v>14.2</v>
      </c>
      <c r="D507" s="495">
        <v>14.183333333333332</v>
      </c>
      <c r="E507" s="495">
        <v>14.066666666666663</v>
      </c>
      <c r="F507" s="495">
        <v>13.933333333333332</v>
      </c>
      <c r="G507" s="495">
        <v>13.816666666666663</v>
      </c>
      <c r="H507" s="495">
        <v>14.316666666666663</v>
      </c>
      <c r="I507" s="495">
        <v>14.433333333333334</v>
      </c>
      <c r="J507" s="495">
        <v>14.566666666666663</v>
      </c>
      <c r="K507" s="494">
        <v>14.3</v>
      </c>
      <c r="L507" s="494">
        <v>14.05</v>
      </c>
      <c r="M507" s="494">
        <v>750.69349999999997</v>
      </c>
    </row>
    <row r="508" spans="1:13">
      <c r="A508" s="254">
        <v>498</v>
      </c>
      <c r="B508" s="497" t="s">
        <v>198</v>
      </c>
      <c r="C508" s="494">
        <v>190.35</v>
      </c>
      <c r="D508" s="495">
        <v>188.88333333333333</v>
      </c>
      <c r="E508" s="495">
        <v>186.56666666666666</v>
      </c>
      <c r="F508" s="495">
        <v>182.78333333333333</v>
      </c>
      <c r="G508" s="495">
        <v>180.46666666666667</v>
      </c>
      <c r="H508" s="495">
        <v>192.66666666666666</v>
      </c>
      <c r="I508" s="495">
        <v>194.98333333333332</v>
      </c>
      <c r="J508" s="495">
        <v>198.76666666666665</v>
      </c>
      <c r="K508" s="494">
        <v>191.2</v>
      </c>
      <c r="L508" s="494">
        <v>185.1</v>
      </c>
      <c r="M508" s="494">
        <v>93.469560000000001</v>
      </c>
    </row>
    <row r="509" spans="1:13">
      <c r="A509" s="254">
        <v>499</v>
      </c>
      <c r="B509" s="497" t="s">
        <v>530</v>
      </c>
      <c r="C509" s="494">
        <v>263.05</v>
      </c>
      <c r="D509" s="495">
        <v>263.31666666666666</v>
      </c>
      <c r="E509" s="495">
        <v>259.7833333333333</v>
      </c>
      <c r="F509" s="495">
        <v>256.51666666666665</v>
      </c>
      <c r="G509" s="495">
        <v>252.98333333333329</v>
      </c>
      <c r="H509" s="495">
        <v>266.58333333333331</v>
      </c>
      <c r="I509" s="495">
        <v>270.11666666666673</v>
      </c>
      <c r="J509" s="495">
        <v>273.38333333333333</v>
      </c>
      <c r="K509" s="494">
        <v>266.85000000000002</v>
      </c>
      <c r="L509" s="494">
        <v>260.05</v>
      </c>
      <c r="M509" s="494">
        <v>0.98331000000000002</v>
      </c>
    </row>
    <row r="510" spans="1:13">
      <c r="A510" s="254">
        <v>500</v>
      </c>
      <c r="B510" s="497" t="s">
        <v>531</v>
      </c>
      <c r="C510" s="494">
        <v>2100</v>
      </c>
      <c r="D510" s="495">
        <v>2094.85</v>
      </c>
      <c r="E510" s="495">
        <v>2060.25</v>
      </c>
      <c r="F510" s="495">
        <v>2020.5</v>
      </c>
      <c r="G510" s="495">
        <v>1985.9</v>
      </c>
      <c r="H510" s="495">
        <v>2134.6</v>
      </c>
      <c r="I510" s="495">
        <v>2169.1999999999994</v>
      </c>
      <c r="J510" s="495">
        <v>2208.9499999999998</v>
      </c>
      <c r="K510" s="494">
        <v>2129.4499999999998</v>
      </c>
      <c r="L510" s="494">
        <v>2055.1</v>
      </c>
      <c r="M510" s="494">
        <v>1.4113599999999999</v>
      </c>
    </row>
    <row r="511" spans="1:13">
      <c r="A511" s="254">
        <v>501</v>
      </c>
      <c r="B511" s="497" t="s">
        <v>741</v>
      </c>
      <c r="C511" s="494">
        <v>1196.3499999999999</v>
      </c>
      <c r="D511" s="495">
        <v>1171.6666666666667</v>
      </c>
      <c r="E511" s="495">
        <v>1134.6833333333334</v>
      </c>
      <c r="F511" s="495">
        <v>1073.0166666666667</v>
      </c>
      <c r="G511" s="495">
        <v>1036.0333333333333</v>
      </c>
      <c r="H511" s="495">
        <v>1233.3333333333335</v>
      </c>
      <c r="I511" s="495">
        <v>1270.3166666666666</v>
      </c>
      <c r="J511" s="495">
        <v>1331.9833333333336</v>
      </c>
      <c r="K511" s="494">
        <v>1208.6500000000001</v>
      </c>
      <c r="L511" s="494">
        <v>1110</v>
      </c>
      <c r="M511" s="494">
        <v>0.94055999999999995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71"/>
      <c r="B5" s="571"/>
      <c r="C5" s="572"/>
      <c r="D5" s="572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73" t="s">
        <v>533</v>
      </c>
      <c r="C7" s="573"/>
      <c r="D7" s="248">
        <f>Main!B10</f>
        <v>44306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44305</v>
      </c>
      <c r="B10" s="253">
        <v>530881</v>
      </c>
      <c r="C10" s="254" t="s">
        <v>992</v>
      </c>
      <c r="D10" s="254" t="s">
        <v>1024</v>
      </c>
      <c r="E10" s="254" t="s">
        <v>542</v>
      </c>
      <c r="F10" s="356">
        <v>28494</v>
      </c>
      <c r="G10" s="253">
        <v>8.2100000000000009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44305</v>
      </c>
      <c r="B11" s="253">
        <v>542666</v>
      </c>
      <c r="C11" s="254" t="s">
        <v>1025</v>
      </c>
      <c r="D11" s="254" t="s">
        <v>1026</v>
      </c>
      <c r="E11" s="254" t="s">
        <v>543</v>
      </c>
      <c r="F11" s="356">
        <v>60000</v>
      </c>
      <c r="G11" s="253">
        <v>25.5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44305</v>
      </c>
      <c r="B12" s="253">
        <v>500306</v>
      </c>
      <c r="C12" s="254" t="s">
        <v>1027</v>
      </c>
      <c r="D12" s="254" t="s">
        <v>1028</v>
      </c>
      <c r="E12" s="254" t="s">
        <v>542</v>
      </c>
      <c r="F12" s="356">
        <v>245000</v>
      </c>
      <c r="G12" s="253">
        <v>39.85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44305</v>
      </c>
      <c r="B13" s="253">
        <v>543286</v>
      </c>
      <c r="C13" s="254" t="s">
        <v>1029</v>
      </c>
      <c r="D13" s="254" t="s">
        <v>1030</v>
      </c>
      <c r="E13" s="254" t="s">
        <v>543</v>
      </c>
      <c r="F13" s="356">
        <v>84000</v>
      </c>
      <c r="G13" s="253">
        <v>21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44305</v>
      </c>
      <c r="B14" s="253">
        <v>543286</v>
      </c>
      <c r="C14" s="254" t="s">
        <v>1029</v>
      </c>
      <c r="D14" s="254" t="s">
        <v>1031</v>
      </c>
      <c r="E14" s="254" t="s">
        <v>542</v>
      </c>
      <c r="F14" s="356">
        <v>36000</v>
      </c>
      <c r="G14" s="253">
        <v>20.02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44305</v>
      </c>
      <c r="B15" s="253">
        <v>543286</v>
      </c>
      <c r="C15" s="254" t="s">
        <v>1029</v>
      </c>
      <c r="D15" s="254" t="s">
        <v>1031</v>
      </c>
      <c r="E15" s="254" t="s">
        <v>543</v>
      </c>
      <c r="F15" s="356">
        <v>36000</v>
      </c>
      <c r="G15" s="253">
        <v>19.8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44305</v>
      </c>
      <c r="B16" s="253">
        <v>543286</v>
      </c>
      <c r="C16" s="254" t="s">
        <v>1029</v>
      </c>
      <c r="D16" s="254" t="s">
        <v>1032</v>
      </c>
      <c r="E16" s="254" t="s">
        <v>542</v>
      </c>
      <c r="F16" s="356">
        <v>96000</v>
      </c>
      <c r="G16" s="253">
        <v>20.94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44305</v>
      </c>
      <c r="B17" s="253">
        <v>539519</v>
      </c>
      <c r="C17" s="254" t="s">
        <v>1033</v>
      </c>
      <c r="D17" s="254" t="s">
        <v>1034</v>
      </c>
      <c r="E17" s="254" t="s">
        <v>542</v>
      </c>
      <c r="F17" s="356">
        <v>20000</v>
      </c>
      <c r="G17" s="253">
        <v>24.5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44305</v>
      </c>
      <c r="B18" s="253">
        <v>539519</v>
      </c>
      <c r="C18" s="254" t="s">
        <v>1033</v>
      </c>
      <c r="D18" s="254" t="s">
        <v>1035</v>
      </c>
      <c r="E18" s="254" t="s">
        <v>543</v>
      </c>
      <c r="F18" s="356">
        <v>21377</v>
      </c>
      <c r="G18" s="253">
        <v>24.51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44305</v>
      </c>
      <c r="B19" s="253">
        <v>500450</v>
      </c>
      <c r="C19" s="254" t="s">
        <v>972</v>
      </c>
      <c r="D19" s="254" t="s">
        <v>973</v>
      </c>
      <c r="E19" s="254" t="s">
        <v>543</v>
      </c>
      <c r="F19" s="356">
        <v>5000</v>
      </c>
      <c r="G19" s="253">
        <v>282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44305</v>
      </c>
      <c r="B20" s="253">
        <v>500450</v>
      </c>
      <c r="C20" s="254" t="s">
        <v>972</v>
      </c>
      <c r="D20" s="254" t="s">
        <v>1036</v>
      </c>
      <c r="E20" s="254" t="s">
        <v>543</v>
      </c>
      <c r="F20" s="356">
        <v>7523</v>
      </c>
      <c r="G20" s="253">
        <v>282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44305</v>
      </c>
      <c r="B21" s="253">
        <v>500450</v>
      </c>
      <c r="C21" s="254" t="s">
        <v>972</v>
      </c>
      <c r="D21" s="254" t="s">
        <v>994</v>
      </c>
      <c r="E21" s="254" t="s">
        <v>542</v>
      </c>
      <c r="F21" s="356">
        <v>20870</v>
      </c>
      <c r="G21" s="253">
        <v>282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44305</v>
      </c>
      <c r="B22" s="253">
        <v>500450</v>
      </c>
      <c r="C22" s="254" t="s">
        <v>972</v>
      </c>
      <c r="D22" s="254" t="s">
        <v>1037</v>
      </c>
      <c r="E22" s="254" t="s">
        <v>543</v>
      </c>
      <c r="F22" s="356">
        <v>8000</v>
      </c>
      <c r="G22" s="253">
        <v>282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44305</v>
      </c>
      <c r="B23" s="253">
        <v>543262</v>
      </c>
      <c r="C23" s="254" t="s">
        <v>1038</v>
      </c>
      <c r="D23" s="254" t="s">
        <v>1039</v>
      </c>
      <c r="E23" s="254" t="s">
        <v>543</v>
      </c>
      <c r="F23" s="356">
        <v>21000</v>
      </c>
      <c r="G23" s="253">
        <v>35.159999999999997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44305</v>
      </c>
      <c r="B24" s="253">
        <v>539291</v>
      </c>
      <c r="C24" s="254" t="s">
        <v>995</v>
      </c>
      <c r="D24" s="254" t="s">
        <v>1040</v>
      </c>
      <c r="E24" s="254" t="s">
        <v>542</v>
      </c>
      <c r="F24" s="356">
        <v>15294</v>
      </c>
      <c r="G24" s="253">
        <v>71.31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44305</v>
      </c>
      <c r="B25" s="253">
        <v>539291</v>
      </c>
      <c r="C25" s="254" t="s">
        <v>995</v>
      </c>
      <c r="D25" s="254" t="s">
        <v>1040</v>
      </c>
      <c r="E25" s="254" t="s">
        <v>543</v>
      </c>
      <c r="F25" s="356">
        <v>19625</v>
      </c>
      <c r="G25" s="253">
        <v>71.92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44305</v>
      </c>
      <c r="B26" s="253">
        <v>539291</v>
      </c>
      <c r="C26" s="254" t="s">
        <v>995</v>
      </c>
      <c r="D26" s="254" t="s">
        <v>1041</v>
      </c>
      <c r="E26" s="254" t="s">
        <v>543</v>
      </c>
      <c r="F26" s="356">
        <v>21000</v>
      </c>
      <c r="G26" s="253">
        <v>71.12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44305</v>
      </c>
      <c r="B27" s="253">
        <v>543285</v>
      </c>
      <c r="C27" s="254" t="s">
        <v>974</v>
      </c>
      <c r="D27" s="254" t="s">
        <v>1042</v>
      </c>
      <c r="E27" s="254" t="s">
        <v>542</v>
      </c>
      <c r="F27" s="356">
        <v>60000</v>
      </c>
      <c r="G27" s="253">
        <v>20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44305</v>
      </c>
      <c r="B28" s="253">
        <v>543285</v>
      </c>
      <c r="C28" s="254" t="s">
        <v>974</v>
      </c>
      <c r="D28" s="254" t="s">
        <v>975</v>
      </c>
      <c r="E28" s="254" t="s">
        <v>542</v>
      </c>
      <c r="F28" s="356">
        <v>18000</v>
      </c>
      <c r="G28" s="253">
        <v>20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44305</v>
      </c>
      <c r="B29" s="253">
        <v>543285</v>
      </c>
      <c r="C29" s="254" t="s">
        <v>974</v>
      </c>
      <c r="D29" s="254" t="s">
        <v>975</v>
      </c>
      <c r="E29" s="254" t="s">
        <v>543</v>
      </c>
      <c r="F29" s="356">
        <v>36000</v>
      </c>
      <c r="G29" s="253">
        <v>20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44305</v>
      </c>
      <c r="B30" s="253">
        <v>539561</v>
      </c>
      <c r="C30" s="254" t="s">
        <v>996</v>
      </c>
      <c r="D30" s="254" t="s">
        <v>1043</v>
      </c>
      <c r="E30" s="254" t="s">
        <v>543</v>
      </c>
      <c r="F30" s="356">
        <v>25000</v>
      </c>
      <c r="G30" s="253">
        <v>45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44305</v>
      </c>
      <c r="B31" s="253">
        <v>531952</v>
      </c>
      <c r="C31" s="254" t="s">
        <v>1044</v>
      </c>
      <c r="D31" s="254" t="s">
        <v>1045</v>
      </c>
      <c r="E31" s="254" t="s">
        <v>542</v>
      </c>
      <c r="F31" s="356">
        <v>51650</v>
      </c>
      <c r="G31" s="253">
        <v>50.26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44305</v>
      </c>
      <c r="B32" s="253">
        <v>531952</v>
      </c>
      <c r="C32" s="254" t="s">
        <v>1044</v>
      </c>
      <c r="D32" s="254" t="s">
        <v>1045</v>
      </c>
      <c r="E32" s="254" t="s">
        <v>543</v>
      </c>
      <c r="F32" s="356">
        <v>52016</v>
      </c>
      <c r="G32" s="253">
        <v>50.33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44305</v>
      </c>
      <c r="B33" s="253">
        <v>539526</v>
      </c>
      <c r="C33" s="254" t="s">
        <v>997</v>
      </c>
      <c r="D33" s="254" t="s">
        <v>1046</v>
      </c>
      <c r="E33" s="254" t="s">
        <v>542</v>
      </c>
      <c r="F33" s="356">
        <v>1021799</v>
      </c>
      <c r="G33" s="253">
        <v>0.41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44305</v>
      </c>
      <c r="B34" s="253">
        <v>513305</v>
      </c>
      <c r="C34" s="254" t="s">
        <v>1047</v>
      </c>
      <c r="D34" s="254" t="s">
        <v>1048</v>
      </c>
      <c r="E34" s="254" t="s">
        <v>543</v>
      </c>
      <c r="F34" s="356">
        <v>115000</v>
      </c>
      <c r="G34" s="253">
        <v>1.87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44305</v>
      </c>
      <c r="B35" s="253">
        <v>513305</v>
      </c>
      <c r="C35" s="254" t="s">
        <v>1047</v>
      </c>
      <c r="D35" s="254" t="s">
        <v>1049</v>
      </c>
      <c r="E35" s="254" t="s">
        <v>543</v>
      </c>
      <c r="F35" s="356">
        <v>180000</v>
      </c>
      <c r="G35" s="253">
        <v>1.87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44305</v>
      </c>
      <c r="B36" s="253">
        <v>539310</v>
      </c>
      <c r="C36" s="254" t="s">
        <v>998</v>
      </c>
      <c r="D36" s="254" t="s">
        <v>1050</v>
      </c>
      <c r="E36" s="254" t="s">
        <v>543</v>
      </c>
      <c r="F36" s="356">
        <v>280000</v>
      </c>
      <c r="G36" s="253">
        <v>24.06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44305</v>
      </c>
      <c r="B37" s="253">
        <v>541445</v>
      </c>
      <c r="C37" s="254" t="s">
        <v>1051</v>
      </c>
      <c r="D37" s="254" t="s">
        <v>1052</v>
      </c>
      <c r="E37" s="254" t="s">
        <v>543</v>
      </c>
      <c r="F37" s="356">
        <v>72000</v>
      </c>
      <c r="G37" s="253">
        <v>99.21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44305</v>
      </c>
      <c r="B38" s="253" t="s">
        <v>993</v>
      </c>
      <c r="C38" s="254" t="s">
        <v>999</v>
      </c>
      <c r="D38" s="254" t="s">
        <v>1053</v>
      </c>
      <c r="E38" s="254" t="s">
        <v>542</v>
      </c>
      <c r="F38" s="356">
        <v>145947</v>
      </c>
      <c r="G38" s="253">
        <v>59.97</v>
      </c>
      <c r="H38" s="325" t="s">
        <v>842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44305</v>
      </c>
      <c r="B39" s="253" t="s">
        <v>1054</v>
      </c>
      <c r="C39" s="254" t="s">
        <v>1055</v>
      </c>
      <c r="D39" s="254" t="s">
        <v>1056</v>
      </c>
      <c r="E39" s="254" t="s">
        <v>542</v>
      </c>
      <c r="F39" s="356">
        <v>28000</v>
      </c>
      <c r="G39" s="253">
        <v>145</v>
      </c>
      <c r="H39" s="325" t="s">
        <v>842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44305</v>
      </c>
      <c r="B40" s="253" t="s">
        <v>1057</v>
      </c>
      <c r="C40" s="254" t="s">
        <v>1058</v>
      </c>
      <c r="D40" s="254" t="s">
        <v>1059</v>
      </c>
      <c r="E40" s="254" t="s">
        <v>542</v>
      </c>
      <c r="F40" s="356">
        <v>576000</v>
      </c>
      <c r="G40" s="253">
        <v>16.5</v>
      </c>
      <c r="H40" s="325" t="s">
        <v>842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44305</v>
      </c>
      <c r="B41" s="253" t="s">
        <v>1060</v>
      </c>
      <c r="C41" s="254" t="s">
        <v>1061</v>
      </c>
      <c r="D41" s="254" t="s">
        <v>1062</v>
      </c>
      <c r="E41" s="254" t="s">
        <v>542</v>
      </c>
      <c r="F41" s="356">
        <v>334587</v>
      </c>
      <c r="G41" s="253">
        <v>11.56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44305</v>
      </c>
      <c r="B42" s="253" t="s">
        <v>1063</v>
      </c>
      <c r="C42" s="254" t="s">
        <v>1064</v>
      </c>
      <c r="D42" s="254" t="s">
        <v>1065</v>
      </c>
      <c r="E42" s="254" t="s">
        <v>542</v>
      </c>
      <c r="F42" s="356">
        <v>84000</v>
      </c>
      <c r="G42" s="253">
        <v>95.9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44305</v>
      </c>
      <c r="B43" s="253" t="s">
        <v>1066</v>
      </c>
      <c r="C43" s="254" t="s">
        <v>1067</v>
      </c>
      <c r="D43" s="254" t="s">
        <v>1068</v>
      </c>
      <c r="E43" s="254" t="s">
        <v>542</v>
      </c>
      <c r="F43" s="356">
        <v>3687624</v>
      </c>
      <c r="G43" s="253">
        <v>1.57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44305</v>
      </c>
      <c r="B44" s="253" t="s">
        <v>762</v>
      </c>
      <c r="C44" s="254" t="s">
        <v>1069</v>
      </c>
      <c r="D44" s="254" t="s">
        <v>1070</v>
      </c>
      <c r="E44" s="254" t="s">
        <v>542</v>
      </c>
      <c r="F44" s="356">
        <v>199259</v>
      </c>
      <c r="G44" s="253">
        <v>1462.25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44305</v>
      </c>
      <c r="B45" s="253" t="s">
        <v>993</v>
      </c>
      <c r="C45" s="254" t="s">
        <v>999</v>
      </c>
      <c r="D45" s="254" t="s">
        <v>1053</v>
      </c>
      <c r="E45" s="254" t="s">
        <v>543</v>
      </c>
      <c r="F45" s="356">
        <v>145947</v>
      </c>
      <c r="G45" s="253">
        <v>60.74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44305</v>
      </c>
      <c r="B46" s="253" t="s">
        <v>1054</v>
      </c>
      <c r="C46" s="254" t="s">
        <v>1055</v>
      </c>
      <c r="D46" s="254" t="s">
        <v>1071</v>
      </c>
      <c r="E46" s="254" t="s">
        <v>543</v>
      </c>
      <c r="F46" s="356">
        <v>28000</v>
      </c>
      <c r="G46" s="253">
        <v>145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44305</v>
      </c>
      <c r="B47" s="253" t="s">
        <v>1054</v>
      </c>
      <c r="C47" s="254" t="s">
        <v>1055</v>
      </c>
      <c r="D47" s="254" t="s">
        <v>1056</v>
      </c>
      <c r="E47" s="254" t="s">
        <v>543</v>
      </c>
      <c r="F47" s="356">
        <v>4000</v>
      </c>
      <c r="G47" s="253">
        <v>145.5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44305</v>
      </c>
      <c r="B48" s="253" t="s">
        <v>1072</v>
      </c>
      <c r="C48" s="254" t="s">
        <v>1073</v>
      </c>
      <c r="D48" s="254" t="s">
        <v>1074</v>
      </c>
      <c r="E48" s="254" t="s">
        <v>543</v>
      </c>
      <c r="F48" s="356">
        <v>10000</v>
      </c>
      <c r="G48" s="253">
        <v>306.42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44305</v>
      </c>
      <c r="B49" s="253" t="s">
        <v>1057</v>
      </c>
      <c r="C49" s="254" t="s">
        <v>1058</v>
      </c>
      <c r="D49" s="254" t="s">
        <v>1075</v>
      </c>
      <c r="E49" s="254" t="s">
        <v>543</v>
      </c>
      <c r="F49" s="356">
        <v>177000</v>
      </c>
      <c r="G49" s="253">
        <v>16.5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44305</v>
      </c>
      <c r="B50" s="253" t="s">
        <v>1057</v>
      </c>
      <c r="C50" s="254" t="s">
        <v>1058</v>
      </c>
      <c r="D50" s="254" t="s">
        <v>1076</v>
      </c>
      <c r="E50" s="254" t="s">
        <v>543</v>
      </c>
      <c r="F50" s="356">
        <v>399000</v>
      </c>
      <c r="G50" s="253">
        <v>16.5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44305</v>
      </c>
      <c r="B51" s="253" t="s">
        <v>1060</v>
      </c>
      <c r="C51" s="254" t="s">
        <v>1061</v>
      </c>
      <c r="D51" s="254" t="s">
        <v>1062</v>
      </c>
      <c r="E51" s="254" t="s">
        <v>543</v>
      </c>
      <c r="F51" s="356">
        <v>5685</v>
      </c>
      <c r="G51" s="253">
        <v>11.83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44305</v>
      </c>
      <c r="B52" s="253" t="s">
        <v>1063</v>
      </c>
      <c r="C52" s="254" t="s">
        <v>1064</v>
      </c>
      <c r="D52" s="254" t="s">
        <v>1077</v>
      </c>
      <c r="E52" s="254" t="s">
        <v>543</v>
      </c>
      <c r="F52" s="356">
        <v>84000</v>
      </c>
      <c r="G52" s="253">
        <v>95.9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44305</v>
      </c>
      <c r="B53" s="253" t="s">
        <v>762</v>
      </c>
      <c r="C53" s="254" t="s">
        <v>1069</v>
      </c>
      <c r="D53" s="254" t="s">
        <v>1078</v>
      </c>
      <c r="E53" s="254" t="s">
        <v>543</v>
      </c>
      <c r="F53" s="356">
        <v>514463</v>
      </c>
      <c r="G53" s="253">
        <v>1463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44305</v>
      </c>
      <c r="B54" s="253" t="s">
        <v>1079</v>
      </c>
      <c r="C54" s="254" t="s">
        <v>1080</v>
      </c>
      <c r="D54" s="254" t="s">
        <v>1050</v>
      </c>
      <c r="E54" s="254" t="s">
        <v>543</v>
      </c>
      <c r="F54" s="356">
        <v>1624817</v>
      </c>
      <c r="G54" s="253">
        <v>1.81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B63" s="253"/>
      <c r="C63" s="254"/>
      <c r="D63" s="254"/>
      <c r="E63" s="254"/>
      <c r="F63" s="356"/>
      <c r="G63" s="253"/>
      <c r="H63" s="325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B64" s="253"/>
      <c r="C64" s="254"/>
      <c r="D64" s="254"/>
      <c r="E64" s="254"/>
      <c r="F64" s="356"/>
      <c r="G64" s="253"/>
      <c r="H64" s="325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2:35">
      <c r="B65" s="253"/>
      <c r="C65" s="254"/>
      <c r="D65" s="254"/>
      <c r="E65" s="254"/>
      <c r="F65" s="356"/>
      <c r="G65" s="253"/>
      <c r="H65" s="325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2:35">
      <c r="B66" s="253"/>
      <c r="C66" s="254"/>
      <c r="D66" s="254"/>
      <c r="E66" s="254"/>
      <c r="F66" s="356"/>
      <c r="G66" s="253"/>
      <c r="H66" s="325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2:35">
      <c r="B67" s="253"/>
      <c r="C67" s="254"/>
      <c r="D67" s="254"/>
      <c r="E67" s="254"/>
      <c r="F67" s="356"/>
      <c r="G67" s="253"/>
      <c r="H67" s="325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2:35">
      <c r="B68" s="253"/>
      <c r="C68" s="254"/>
      <c r="D68" s="254"/>
      <c r="E68" s="254"/>
      <c r="F68" s="356"/>
      <c r="G68" s="253"/>
      <c r="H68" s="325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2:35">
      <c r="B69" s="253"/>
      <c r="C69" s="254"/>
      <c r="D69" s="254"/>
      <c r="E69" s="254"/>
      <c r="F69" s="356"/>
      <c r="G69" s="253"/>
      <c r="H69" s="325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2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2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2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2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2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2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2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2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2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2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2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0"/>
  <sheetViews>
    <sheetView zoomScale="85" zoomScaleNormal="85" workbookViewId="0">
      <selection activeCell="I112" sqref="I11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44306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1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539">
        <v>1</v>
      </c>
      <c r="B10" s="531">
        <v>44253</v>
      </c>
      <c r="C10" s="540"/>
      <c r="D10" s="459" t="s">
        <v>125</v>
      </c>
      <c r="E10" s="541" t="s">
        <v>856</v>
      </c>
      <c r="F10" s="542">
        <v>95.5</v>
      </c>
      <c r="G10" s="542">
        <v>88.5</v>
      </c>
      <c r="H10" s="542">
        <v>94.25</v>
      </c>
      <c r="I10" s="543" t="s">
        <v>855</v>
      </c>
      <c r="J10" s="461" t="s">
        <v>950</v>
      </c>
      <c r="K10" s="461">
        <f t="shared" ref="K10" si="0">H10-F10</f>
        <v>-1.25</v>
      </c>
      <c r="L10" s="526">
        <f t="shared" ref="L10" si="1">(F10*-0.8)/100</f>
        <v>-0.76400000000000001</v>
      </c>
      <c r="M10" s="535">
        <f t="shared" ref="M10:M12" si="2">(K10+L10)/F10</f>
        <v>-2.1089005235602098E-2</v>
      </c>
      <c r="N10" s="461" t="s">
        <v>620</v>
      </c>
      <c r="O10" s="536">
        <v>44298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863</v>
      </c>
      <c r="K11" s="445">
        <f t="shared" ref="K11:K12" si="3">H11-F11</f>
        <v>38.75</v>
      </c>
      <c r="L11" s="502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846</v>
      </c>
      <c r="J12" s="445" t="s">
        <v>915</v>
      </c>
      <c r="K12" s="445">
        <f t="shared" si="3"/>
        <v>175</v>
      </c>
      <c r="L12" s="502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847</v>
      </c>
      <c r="J13" s="445" t="s">
        <v>864</v>
      </c>
      <c r="K13" s="445">
        <f t="shared" ref="K13:K14" si="5">H13-F13</f>
        <v>450</v>
      </c>
      <c r="L13" s="502">
        <f t="shared" ref="L13:L14" si="6">(F13*-0.8)/100</f>
        <v>-42.2</v>
      </c>
      <c r="M13" s="442">
        <f t="shared" ref="M13:M14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539">
        <v>5</v>
      </c>
      <c r="B14" s="531">
        <v>44277</v>
      </c>
      <c r="C14" s="540"/>
      <c r="D14" s="459" t="s">
        <v>851</v>
      </c>
      <c r="E14" s="541" t="s">
        <v>557</v>
      </c>
      <c r="F14" s="542">
        <v>2050</v>
      </c>
      <c r="G14" s="542">
        <v>1940</v>
      </c>
      <c r="H14" s="541">
        <v>1925</v>
      </c>
      <c r="I14" s="543" t="s">
        <v>852</v>
      </c>
      <c r="J14" s="461" t="s">
        <v>949</v>
      </c>
      <c r="K14" s="461">
        <f t="shared" si="5"/>
        <v>-125</v>
      </c>
      <c r="L14" s="526">
        <f t="shared" si="6"/>
        <v>-16.399999999999999</v>
      </c>
      <c r="M14" s="535">
        <f t="shared" si="7"/>
        <v>-6.8975609756097567E-2</v>
      </c>
      <c r="N14" s="461" t="s">
        <v>620</v>
      </c>
      <c r="O14" s="536">
        <v>44298</v>
      </c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73">
        <v>6</v>
      </c>
      <c r="B15" s="474">
        <v>44277</v>
      </c>
      <c r="C15" s="475"/>
      <c r="D15" s="446" t="s">
        <v>853</v>
      </c>
      <c r="E15" s="476" t="s">
        <v>557</v>
      </c>
      <c r="F15" s="444">
        <v>507</v>
      </c>
      <c r="G15" s="477">
        <v>478</v>
      </c>
      <c r="H15" s="477">
        <v>536.5</v>
      </c>
      <c r="I15" s="478" t="s">
        <v>854</v>
      </c>
      <c r="J15" s="445" t="s">
        <v>929</v>
      </c>
      <c r="K15" s="445">
        <f t="shared" ref="K15" si="8">H15-F15</f>
        <v>29.5</v>
      </c>
      <c r="L15" s="502">
        <f t="shared" ref="L15" si="9">(F15*-0.8)/100</f>
        <v>-4.056</v>
      </c>
      <c r="M15" s="442">
        <f t="shared" ref="M15" si="10">(K15+L15)/F15</f>
        <v>5.0185404339250492E-2</v>
      </c>
      <c r="N15" s="445" t="s">
        <v>556</v>
      </c>
      <c r="O15" s="443">
        <v>44295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857</v>
      </c>
      <c r="J16" s="445" t="s">
        <v>895</v>
      </c>
      <c r="K16" s="445">
        <f t="shared" ref="K16:K18" si="11">H16-F16</f>
        <v>110</v>
      </c>
      <c r="L16" s="502">
        <f t="shared" ref="L16:L18" si="12">(F16*-0.8)/100</f>
        <v>-14.28</v>
      </c>
      <c r="M16" s="442">
        <f t="shared" ref="M16:M18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860</v>
      </c>
      <c r="J17" s="445" t="s">
        <v>894</v>
      </c>
      <c r="K17" s="445">
        <f t="shared" si="11"/>
        <v>31.5</v>
      </c>
      <c r="L17" s="502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539">
        <v>5</v>
      </c>
      <c r="B18" s="531">
        <v>44277</v>
      </c>
      <c r="C18" s="540"/>
      <c r="D18" s="459" t="s">
        <v>976</v>
      </c>
      <c r="E18" s="541" t="s">
        <v>557</v>
      </c>
      <c r="F18" s="542">
        <v>1270</v>
      </c>
      <c r="G18" s="542">
        <v>1195</v>
      </c>
      <c r="H18" s="541">
        <v>1195</v>
      </c>
      <c r="I18" s="543">
        <v>1450</v>
      </c>
      <c r="J18" s="461" t="s">
        <v>977</v>
      </c>
      <c r="K18" s="461">
        <f t="shared" si="11"/>
        <v>-75</v>
      </c>
      <c r="L18" s="526">
        <f t="shared" si="12"/>
        <v>-10.16</v>
      </c>
      <c r="M18" s="535">
        <f t="shared" si="13"/>
        <v>-6.705511811023622E-2</v>
      </c>
      <c r="N18" s="461" t="s">
        <v>620</v>
      </c>
      <c r="O18" s="536">
        <v>44301</v>
      </c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873</v>
      </c>
      <c r="G19" s="383">
        <v>1370</v>
      </c>
      <c r="H19" s="378"/>
      <c r="I19" s="375" t="s">
        <v>874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>
        <v>11</v>
      </c>
      <c r="B20" s="373">
        <v>44291</v>
      </c>
      <c r="C20" s="374"/>
      <c r="D20" s="412" t="s">
        <v>878</v>
      </c>
      <c r="E20" s="378" t="s">
        <v>557</v>
      </c>
      <c r="F20" s="387" t="s">
        <v>879</v>
      </c>
      <c r="G20" s="383">
        <v>174</v>
      </c>
      <c r="H20" s="378"/>
      <c r="I20" s="375" t="s">
        <v>880</v>
      </c>
      <c r="J20" s="380" t="s">
        <v>558</v>
      </c>
      <c r="K20" s="380"/>
      <c r="L20" s="388"/>
      <c r="M20" s="351"/>
      <c r="N20" s="361"/>
      <c r="O20" s="357"/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>
        <v>12</v>
      </c>
      <c r="B21" s="418">
        <v>44293</v>
      </c>
      <c r="C21" s="374"/>
      <c r="D21" s="412" t="s">
        <v>116</v>
      </c>
      <c r="E21" s="378" t="s">
        <v>557</v>
      </c>
      <c r="F21" s="387" t="s">
        <v>906</v>
      </c>
      <c r="G21" s="383">
        <v>534</v>
      </c>
      <c r="H21" s="378"/>
      <c r="I21" s="375" t="s">
        <v>907</v>
      </c>
      <c r="J21" s="380" t="s">
        <v>558</v>
      </c>
      <c r="K21" s="380"/>
      <c r="L21" s="388"/>
      <c r="M21" s="351"/>
      <c r="N21" s="361"/>
      <c r="O21" s="357"/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>
        <v>13</v>
      </c>
      <c r="B22" s="418">
        <v>44295</v>
      </c>
      <c r="C22" s="374"/>
      <c r="D22" s="412" t="s">
        <v>365</v>
      </c>
      <c r="E22" s="378" t="s">
        <v>557</v>
      </c>
      <c r="F22" s="387" t="s">
        <v>940</v>
      </c>
      <c r="G22" s="383">
        <v>1370</v>
      </c>
      <c r="H22" s="378"/>
      <c r="I22" s="375" t="s">
        <v>941</v>
      </c>
      <c r="J22" s="380" t="s">
        <v>558</v>
      </c>
      <c r="K22" s="380"/>
      <c r="L22" s="388"/>
      <c r="M22" s="351"/>
      <c r="N22" s="361"/>
      <c r="O22" s="357"/>
      <c r="P22" s="454"/>
      <c r="Q22" s="4"/>
      <c r="R22" s="455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00" customFormat="1" ht="14.25">
      <c r="A23" s="358">
        <v>14</v>
      </c>
      <c r="B23" s="418">
        <v>44301</v>
      </c>
      <c r="C23" s="374"/>
      <c r="D23" s="412" t="s">
        <v>744</v>
      </c>
      <c r="E23" s="378" t="s">
        <v>557</v>
      </c>
      <c r="F23" s="387" t="s">
        <v>965</v>
      </c>
      <c r="G23" s="383">
        <v>3850</v>
      </c>
      <c r="H23" s="378"/>
      <c r="I23" s="375" t="s">
        <v>966</v>
      </c>
      <c r="J23" s="380" t="s">
        <v>558</v>
      </c>
      <c r="K23" s="380"/>
      <c r="L23" s="388"/>
      <c r="M23" s="351"/>
      <c r="N23" s="361"/>
      <c r="O23" s="357"/>
      <c r="P23" s="454"/>
      <c r="Q23" s="4"/>
      <c r="R23" s="455" t="s">
        <v>792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00" customFormat="1" ht="14.25">
      <c r="A24" s="358">
        <v>15</v>
      </c>
      <c r="B24" s="418">
        <v>44305</v>
      </c>
      <c r="C24" s="374"/>
      <c r="D24" s="412" t="s">
        <v>160</v>
      </c>
      <c r="E24" s="378" t="s">
        <v>557</v>
      </c>
      <c r="F24" s="387" t="s">
        <v>1020</v>
      </c>
      <c r="G24" s="383">
        <v>1680</v>
      </c>
      <c r="H24" s="378"/>
      <c r="I24" s="375" t="s">
        <v>1021</v>
      </c>
      <c r="J24" s="380" t="s">
        <v>558</v>
      </c>
      <c r="K24" s="380"/>
      <c r="L24" s="388"/>
      <c r="M24" s="351"/>
      <c r="N24" s="361"/>
      <c r="O24" s="357"/>
      <c r="P24" s="454"/>
      <c r="Q24" s="4"/>
      <c r="R24" s="455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00" customFormat="1" ht="14.25">
      <c r="A25" s="358"/>
      <c r="B25" s="418"/>
      <c r="C25" s="374"/>
      <c r="D25" s="412"/>
      <c r="E25" s="378"/>
      <c r="F25" s="387"/>
      <c r="G25" s="383"/>
      <c r="H25" s="378"/>
      <c r="I25" s="375"/>
      <c r="J25" s="380"/>
      <c r="K25" s="380"/>
      <c r="L25" s="388"/>
      <c r="M25" s="351"/>
      <c r="N25" s="361"/>
      <c r="O25" s="357"/>
      <c r="P25" s="454"/>
      <c r="Q25" s="4"/>
      <c r="R25" s="455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00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4"/>
      <c r="Q26" s="4"/>
      <c r="R26" s="455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2" customFormat="1" ht="14.25">
      <c r="A27" s="358"/>
      <c r="B27" s="373"/>
      <c r="C27" s="374"/>
      <c r="D27" s="385"/>
      <c r="E27" s="378"/>
      <c r="F27" s="378"/>
      <c r="G27" s="383"/>
      <c r="H27" s="378"/>
      <c r="I27" s="375"/>
      <c r="J27" s="380"/>
      <c r="K27" s="380"/>
      <c r="L27" s="388"/>
      <c r="M27" s="351"/>
      <c r="N27" s="361"/>
      <c r="O27" s="357"/>
      <c r="P27" s="454"/>
      <c r="Q27" s="4"/>
      <c r="R27" s="455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2" customFormat="1" ht="14.25">
      <c r="A28" s="433"/>
      <c r="B28" s="434"/>
      <c r="C28" s="435"/>
      <c r="D28" s="436"/>
      <c r="E28" s="437"/>
      <c r="F28" s="437"/>
      <c r="G28" s="400"/>
      <c r="H28" s="437"/>
      <c r="I28" s="438"/>
      <c r="J28" s="401"/>
      <c r="K28" s="401"/>
      <c r="L28" s="439"/>
      <c r="M28" s="76"/>
      <c r="N28" s="440"/>
      <c r="O28" s="441"/>
      <c r="P28" s="381"/>
      <c r="Q28" s="61"/>
      <c r="R28" s="32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38" s="2" customFormat="1" ht="14.25">
      <c r="A29" s="433"/>
      <c r="B29" s="434"/>
      <c r="C29" s="435"/>
      <c r="D29" s="436"/>
      <c r="E29" s="437"/>
      <c r="F29" s="437"/>
      <c r="G29" s="400"/>
      <c r="H29" s="437"/>
      <c r="I29" s="438"/>
      <c r="J29" s="401"/>
      <c r="K29" s="401"/>
      <c r="L29" s="439"/>
      <c r="M29" s="76"/>
      <c r="N29" s="440"/>
      <c r="O29" s="441"/>
      <c r="P29" s="381"/>
      <c r="Q29" s="61"/>
      <c r="R29" s="32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38" s="2" customFormat="1" ht="12" customHeight="1">
      <c r="A30" s="20" t="s">
        <v>560</v>
      </c>
      <c r="B30" s="21"/>
      <c r="C30" s="22"/>
      <c r="D30" s="23"/>
      <c r="E30" s="24"/>
      <c r="F30" s="25"/>
      <c r="G30" s="25"/>
      <c r="H30" s="25"/>
      <c r="I30" s="25"/>
      <c r="J30" s="62"/>
      <c r="K30" s="25"/>
      <c r="L30" s="389"/>
      <c r="M30" s="35"/>
      <c r="N30" s="62"/>
      <c r="O30" s="63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6" t="s">
        <v>561</v>
      </c>
      <c r="B31" s="20"/>
      <c r="C31" s="20"/>
      <c r="D31" s="20"/>
      <c r="F31" s="27" t="s">
        <v>562</v>
      </c>
      <c r="G31" s="14"/>
      <c r="H31" s="28"/>
      <c r="I31" s="33"/>
      <c r="J31" s="64"/>
      <c r="K31" s="65"/>
      <c r="L31" s="390"/>
      <c r="M31" s="66"/>
      <c r="N31" s="13"/>
      <c r="O31" s="67"/>
      <c r="P31" s="5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2" customFormat="1" ht="12" customHeight="1">
      <c r="A32" s="20" t="s">
        <v>563</v>
      </c>
      <c r="B32" s="20"/>
      <c r="C32" s="20"/>
      <c r="D32" s="20"/>
      <c r="E32" s="29"/>
      <c r="F32" s="27" t="s">
        <v>564</v>
      </c>
      <c r="G32" s="14"/>
      <c r="H32" s="28"/>
      <c r="I32" s="33"/>
      <c r="J32" s="64"/>
      <c r="K32" s="65"/>
      <c r="L32" s="390"/>
      <c r="M32" s="66"/>
      <c r="N32" s="13"/>
      <c r="O32" s="67"/>
      <c r="P32" s="5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2" customFormat="1" ht="12" customHeight="1">
      <c r="A33" s="20"/>
      <c r="B33" s="20"/>
      <c r="C33" s="20"/>
      <c r="D33" s="20"/>
      <c r="E33" s="29"/>
      <c r="F33" s="14"/>
      <c r="G33" s="14"/>
      <c r="H33" s="28"/>
      <c r="I33" s="33"/>
      <c r="J33" s="68"/>
      <c r="K33" s="65"/>
      <c r="L33" s="390"/>
      <c r="M33" s="14"/>
      <c r="N33" s="69"/>
      <c r="O33" s="5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5">
      <c r="A34" s="8"/>
      <c r="B34" s="30" t="s">
        <v>565</v>
      </c>
      <c r="C34" s="30"/>
      <c r="D34" s="30"/>
      <c r="E34" s="30"/>
      <c r="F34" s="31"/>
      <c r="G34" s="29"/>
      <c r="H34" s="29"/>
      <c r="I34" s="70"/>
      <c r="J34" s="71"/>
      <c r="K34" s="72"/>
      <c r="L34" s="391"/>
      <c r="M34" s="9"/>
      <c r="N34" s="8"/>
      <c r="O34" s="50"/>
      <c r="P34" s="4"/>
      <c r="R34" s="79"/>
      <c r="S34" s="13"/>
      <c r="T34" s="13"/>
      <c r="U34" s="13"/>
      <c r="V34" s="13"/>
      <c r="W34" s="13"/>
      <c r="X34" s="13"/>
      <c r="Y34" s="13"/>
      <c r="Z34" s="13"/>
    </row>
    <row r="35" spans="1:38" s="3" customFormat="1" ht="38.25">
      <c r="A35" s="17" t="s">
        <v>16</v>
      </c>
      <c r="B35" s="18" t="s">
        <v>534</v>
      </c>
      <c r="C35" s="18"/>
      <c r="D35" s="19" t="s">
        <v>545</v>
      </c>
      <c r="E35" s="18" t="s">
        <v>546</v>
      </c>
      <c r="F35" s="18" t="s">
        <v>547</v>
      </c>
      <c r="G35" s="18" t="s">
        <v>566</v>
      </c>
      <c r="H35" s="18" t="s">
        <v>549</v>
      </c>
      <c r="I35" s="18" t="s">
        <v>550</v>
      </c>
      <c r="J35" s="18" t="s">
        <v>551</v>
      </c>
      <c r="K35" s="59" t="s">
        <v>567</v>
      </c>
      <c r="L35" s="392" t="s">
        <v>819</v>
      </c>
      <c r="M35" s="60" t="s">
        <v>818</v>
      </c>
      <c r="N35" s="18" t="s">
        <v>554</v>
      </c>
      <c r="O35" s="75" t="s">
        <v>555</v>
      </c>
      <c r="P35" s="4"/>
      <c r="Q35" s="37"/>
      <c r="R35" s="35"/>
      <c r="S35" s="35"/>
      <c r="T35" s="35"/>
    </row>
    <row r="36" spans="1:38" s="369" customFormat="1" ht="15" customHeight="1">
      <c r="A36" s="468">
        <v>1</v>
      </c>
      <c r="B36" s="467">
        <v>44277</v>
      </c>
      <c r="C36" s="469"/>
      <c r="D36" s="470" t="s">
        <v>849</v>
      </c>
      <c r="E36" s="444" t="s">
        <v>557</v>
      </c>
      <c r="F36" s="444">
        <v>688.5</v>
      </c>
      <c r="G36" s="444">
        <v>668</v>
      </c>
      <c r="H36" s="471">
        <v>703</v>
      </c>
      <c r="I36" s="444" t="s">
        <v>850</v>
      </c>
      <c r="J36" s="445" t="s">
        <v>896</v>
      </c>
      <c r="K36" s="445">
        <f t="shared" ref="K36" si="14">H36-F36</f>
        <v>14.5</v>
      </c>
      <c r="L36" s="502">
        <f t="shared" ref="L36:L42" si="15">(F36*-0.7)/100</f>
        <v>-4.8194999999999997</v>
      </c>
      <c r="M36" s="442">
        <f t="shared" ref="M36" si="16">(K36+L36)/F36</f>
        <v>1.4060275962236747E-2</v>
      </c>
      <c r="N36" s="445" t="s">
        <v>556</v>
      </c>
      <c r="O36" s="443">
        <v>44293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8" s="369" customFormat="1" ht="15" customHeight="1">
      <c r="A37" s="468">
        <v>2</v>
      </c>
      <c r="B37" s="467">
        <v>44285</v>
      </c>
      <c r="C37" s="469"/>
      <c r="D37" s="470" t="s">
        <v>740</v>
      </c>
      <c r="E37" s="444" t="s">
        <v>557</v>
      </c>
      <c r="F37" s="444">
        <v>681</v>
      </c>
      <c r="G37" s="444">
        <v>660</v>
      </c>
      <c r="H37" s="471">
        <v>702.5</v>
      </c>
      <c r="I37" s="444" t="s">
        <v>861</v>
      </c>
      <c r="J37" s="445" t="s">
        <v>844</v>
      </c>
      <c r="K37" s="445">
        <f t="shared" ref="K37" si="17">H37-F37</f>
        <v>21.5</v>
      </c>
      <c r="L37" s="502">
        <f t="shared" si="15"/>
        <v>-4.7669999999999995</v>
      </c>
      <c r="M37" s="442">
        <f t="shared" ref="M37" si="18">(K37+L37)/F37</f>
        <v>2.4571218795888399E-2</v>
      </c>
      <c r="N37" s="445" t="s">
        <v>556</v>
      </c>
      <c r="O37" s="443">
        <v>44287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8" s="369" customFormat="1" ht="15" customHeight="1">
      <c r="A38" s="468">
        <v>3</v>
      </c>
      <c r="B38" s="467">
        <v>44286</v>
      </c>
      <c r="C38" s="469"/>
      <c r="D38" s="470" t="s">
        <v>90</v>
      </c>
      <c r="E38" s="444" t="s">
        <v>557</v>
      </c>
      <c r="F38" s="444">
        <v>3685</v>
      </c>
      <c r="G38" s="444">
        <v>3490</v>
      </c>
      <c r="H38" s="471">
        <v>3775</v>
      </c>
      <c r="I38" s="444" t="s">
        <v>862</v>
      </c>
      <c r="J38" s="445" t="s">
        <v>882</v>
      </c>
      <c r="K38" s="445">
        <f t="shared" ref="K38:K40" si="19">H38-F38</f>
        <v>90</v>
      </c>
      <c r="L38" s="502">
        <f t="shared" si="15"/>
        <v>-25.795000000000002</v>
      </c>
      <c r="M38" s="442">
        <f t="shared" ref="M38:M40" si="20">(K38+L38)/F38</f>
        <v>1.7423337856173678E-2</v>
      </c>
      <c r="N38" s="445" t="s">
        <v>556</v>
      </c>
      <c r="O38" s="443">
        <v>44291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8" s="369" customFormat="1" ht="15" customHeight="1">
      <c r="A39" s="468">
        <v>4</v>
      </c>
      <c r="B39" s="467">
        <v>44286</v>
      </c>
      <c r="C39" s="469"/>
      <c r="D39" s="470" t="s">
        <v>783</v>
      </c>
      <c r="E39" s="444" t="s">
        <v>557</v>
      </c>
      <c r="F39" s="444">
        <v>234.5</v>
      </c>
      <c r="G39" s="444">
        <v>228</v>
      </c>
      <c r="H39" s="471">
        <v>241</v>
      </c>
      <c r="I39" s="444" t="s">
        <v>824</v>
      </c>
      <c r="J39" s="445" t="s">
        <v>884</v>
      </c>
      <c r="K39" s="445">
        <f t="shared" si="19"/>
        <v>6.5</v>
      </c>
      <c r="L39" s="502">
        <f t="shared" si="15"/>
        <v>-1.6414999999999997</v>
      </c>
      <c r="M39" s="442">
        <f t="shared" si="20"/>
        <v>2.071855010660981E-2</v>
      </c>
      <c r="N39" s="445" t="s">
        <v>556</v>
      </c>
      <c r="O39" s="443">
        <v>44292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530">
        <v>5</v>
      </c>
      <c r="B40" s="531">
        <v>44291</v>
      </c>
      <c r="C40" s="532"/>
      <c r="D40" s="533" t="s">
        <v>131</v>
      </c>
      <c r="E40" s="460" t="s">
        <v>557</v>
      </c>
      <c r="F40" s="460">
        <v>1782.5</v>
      </c>
      <c r="G40" s="534">
        <v>1730</v>
      </c>
      <c r="H40" s="534">
        <v>1710</v>
      </c>
      <c r="I40" s="460">
        <v>1880</v>
      </c>
      <c r="J40" s="461" t="s">
        <v>1001</v>
      </c>
      <c r="K40" s="461">
        <f t="shared" si="19"/>
        <v>-72.5</v>
      </c>
      <c r="L40" s="526">
        <f t="shared" si="15"/>
        <v>-12.477499999999999</v>
      </c>
      <c r="M40" s="535">
        <f t="shared" si="20"/>
        <v>-4.7673211781206169E-2</v>
      </c>
      <c r="N40" s="461" t="s">
        <v>620</v>
      </c>
      <c r="O40" s="536">
        <v>44305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530">
        <v>6</v>
      </c>
      <c r="B41" s="531">
        <v>44291</v>
      </c>
      <c r="C41" s="532"/>
      <c r="D41" s="533" t="s">
        <v>86</v>
      </c>
      <c r="E41" s="460" t="s">
        <v>557</v>
      </c>
      <c r="F41" s="460">
        <v>885</v>
      </c>
      <c r="G41" s="534">
        <v>855</v>
      </c>
      <c r="H41" s="534">
        <v>855</v>
      </c>
      <c r="I41" s="460" t="s">
        <v>877</v>
      </c>
      <c r="J41" s="461" t="s">
        <v>944</v>
      </c>
      <c r="K41" s="461">
        <f t="shared" ref="K41" si="21">H41-F41</f>
        <v>-30</v>
      </c>
      <c r="L41" s="526">
        <f t="shared" si="15"/>
        <v>-6.1950000000000003</v>
      </c>
      <c r="M41" s="535">
        <f t="shared" ref="M41" si="22">(K41+L41)/F41</f>
        <v>-4.0898305084745762E-2</v>
      </c>
      <c r="N41" s="461" t="s">
        <v>620</v>
      </c>
      <c r="O41" s="536">
        <v>44298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68">
        <v>7</v>
      </c>
      <c r="B42" s="467">
        <v>44291</v>
      </c>
      <c r="C42" s="469"/>
      <c r="D42" s="470" t="s">
        <v>372</v>
      </c>
      <c r="E42" s="444" t="s">
        <v>557</v>
      </c>
      <c r="F42" s="444">
        <v>548</v>
      </c>
      <c r="G42" s="444">
        <v>530</v>
      </c>
      <c r="H42" s="471">
        <v>568</v>
      </c>
      <c r="I42" s="444" t="s">
        <v>883</v>
      </c>
      <c r="J42" s="445" t="s">
        <v>935</v>
      </c>
      <c r="K42" s="445">
        <f t="shared" ref="K42" si="23">H42-F42</f>
        <v>20</v>
      </c>
      <c r="L42" s="502">
        <f t="shared" si="15"/>
        <v>-3.8359999999999999</v>
      </c>
      <c r="M42" s="442">
        <f t="shared" ref="M42" si="24">(K42+L42)/F42</f>
        <v>2.9496350364963505E-2</v>
      </c>
      <c r="N42" s="445" t="s">
        <v>556</v>
      </c>
      <c r="O42" s="443">
        <v>44295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68">
        <v>8</v>
      </c>
      <c r="B43" s="467">
        <v>44292</v>
      </c>
      <c r="C43" s="469"/>
      <c r="D43" s="470" t="s">
        <v>188</v>
      </c>
      <c r="E43" s="444" t="s">
        <v>891</v>
      </c>
      <c r="F43" s="444">
        <v>590</v>
      </c>
      <c r="G43" s="444">
        <v>608</v>
      </c>
      <c r="H43" s="471">
        <v>580.5</v>
      </c>
      <c r="I43" s="444">
        <v>560</v>
      </c>
      <c r="J43" s="445" t="s">
        <v>892</v>
      </c>
      <c r="K43" s="445">
        <f>F43-H43</f>
        <v>9.5</v>
      </c>
      <c r="L43" s="502">
        <f>(F43*-0.07)/100</f>
        <v>-0.41300000000000003</v>
      </c>
      <c r="M43" s="442">
        <f t="shared" ref="M43:M45" si="25">(K43+L43)/F43</f>
        <v>1.5401694915254237E-2</v>
      </c>
      <c r="N43" s="445" t="s">
        <v>556</v>
      </c>
      <c r="O43" s="524">
        <v>44292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68">
        <v>9</v>
      </c>
      <c r="B44" s="467">
        <v>44293</v>
      </c>
      <c r="C44" s="469"/>
      <c r="D44" s="470" t="s">
        <v>196</v>
      </c>
      <c r="E44" s="444" t="s">
        <v>557</v>
      </c>
      <c r="F44" s="444">
        <v>425</v>
      </c>
      <c r="G44" s="444">
        <v>412</v>
      </c>
      <c r="H44" s="471">
        <v>435.5</v>
      </c>
      <c r="I44" s="444" t="s">
        <v>899</v>
      </c>
      <c r="J44" s="445" t="s">
        <v>900</v>
      </c>
      <c r="K44" s="445">
        <f t="shared" ref="K44:K45" si="26">H44-F44</f>
        <v>10.5</v>
      </c>
      <c r="L44" s="502">
        <f>(F44*-0.07)/100</f>
        <v>-0.29750000000000004</v>
      </c>
      <c r="M44" s="442">
        <f t="shared" si="25"/>
        <v>2.4005882352941179E-2</v>
      </c>
      <c r="N44" s="445" t="s">
        <v>556</v>
      </c>
      <c r="O44" s="524">
        <v>44293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68">
        <v>10</v>
      </c>
      <c r="B45" s="467">
        <v>44293</v>
      </c>
      <c r="C45" s="469"/>
      <c r="D45" s="470" t="s">
        <v>100</v>
      </c>
      <c r="E45" s="444" t="s">
        <v>557</v>
      </c>
      <c r="F45" s="444">
        <v>501</v>
      </c>
      <c r="G45" s="444">
        <v>486</v>
      </c>
      <c r="H45" s="471">
        <v>515</v>
      </c>
      <c r="I45" s="444" t="s">
        <v>901</v>
      </c>
      <c r="J45" s="445" t="s">
        <v>928</v>
      </c>
      <c r="K45" s="445">
        <f t="shared" si="26"/>
        <v>14</v>
      </c>
      <c r="L45" s="502">
        <f>(F45*-0.7)/100</f>
        <v>-3.5069999999999997</v>
      </c>
      <c r="M45" s="442">
        <f t="shared" si="25"/>
        <v>2.0944111776447106E-2</v>
      </c>
      <c r="N45" s="445" t="s">
        <v>556</v>
      </c>
      <c r="O45" s="443">
        <v>44294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68">
        <v>11</v>
      </c>
      <c r="B46" s="467">
        <v>44294</v>
      </c>
      <c r="C46" s="469"/>
      <c r="D46" s="470" t="s">
        <v>916</v>
      </c>
      <c r="E46" s="444" t="s">
        <v>557</v>
      </c>
      <c r="F46" s="444">
        <v>4320</v>
      </c>
      <c r="G46" s="444">
        <v>4190</v>
      </c>
      <c r="H46" s="471">
        <v>4435</v>
      </c>
      <c r="I46" s="444" t="s">
        <v>917</v>
      </c>
      <c r="J46" s="445" t="s">
        <v>936</v>
      </c>
      <c r="K46" s="445">
        <f t="shared" ref="K46" si="27">H46-F46</f>
        <v>115</v>
      </c>
      <c r="L46" s="502">
        <f>(F46*-0.7)/100</f>
        <v>-30.24</v>
      </c>
      <c r="M46" s="442">
        <f t="shared" ref="M46" si="28">(K46+L46)/F46</f>
        <v>1.9620370370370371E-2</v>
      </c>
      <c r="N46" s="445" t="s">
        <v>556</v>
      </c>
      <c r="O46" s="443">
        <v>44295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68">
        <v>12</v>
      </c>
      <c r="B47" s="467">
        <v>44295</v>
      </c>
      <c r="C47" s="469"/>
      <c r="D47" s="470" t="s">
        <v>365</v>
      </c>
      <c r="E47" s="444" t="s">
        <v>557</v>
      </c>
      <c r="F47" s="444">
        <v>1425</v>
      </c>
      <c r="G47" s="444">
        <v>1380</v>
      </c>
      <c r="H47" s="471">
        <v>1475</v>
      </c>
      <c r="I47" s="444" t="s">
        <v>933</v>
      </c>
      <c r="J47" s="445" t="s">
        <v>934</v>
      </c>
      <c r="K47" s="445">
        <f t="shared" ref="K47" si="29">H47-F47</f>
        <v>50</v>
      </c>
      <c r="L47" s="502">
        <f>(F47*-0.07)/100</f>
        <v>-0.99750000000000016</v>
      </c>
      <c r="M47" s="442">
        <f t="shared" ref="M47:M48" si="30">(K47+L47)/F47</f>
        <v>3.4387719298245613E-2</v>
      </c>
      <c r="N47" s="445" t="s">
        <v>556</v>
      </c>
      <c r="O47" s="524">
        <v>44295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68">
        <v>13</v>
      </c>
      <c r="B48" s="474">
        <v>44295</v>
      </c>
      <c r="C48" s="469"/>
      <c r="D48" s="470" t="s">
        <v>937</v>
      </c>
      <c r="E48" s="444" t="s">
        <v>891</v>
      </c>
      <c r="F48" s="444">
        <v>59.25</v>
      </c>
      <c r="G48" s="471">
        <v>61</v>
      </c>
      <c r="H48" s="471">
        <v>56.75</v>
      </c>
      <c r="I48" s="444" t="s">
        <v>938</v>
      </c>
      <c r="J48" s="537" t="s">
        <v>881</v>
      </c>
      <c r="K48" s="445">
        <f>F48-H48</f>
        <v>2.5</v>
      </c>
      <c r="L48" s="502">
        <f t="shared" ref="L48:L53" si="31">(F48*-0.7)/100</f>
        <v>-0.41474999999999995</v>
      </c>
      <c r="M48" s="442">
        <f t="shared" si="30"/>
        <v>3.5194092827004225E-2</v>
      </c>
      <c r="N48" s="445" t="s">
        <v>556</v>
      </c>
      <c r="O48" s="443">
        <v>44298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530">
        <v>14</v>
      </c>
      <c r="B49" s="531">
        <v>44295</v>
      </c>
      <c r="C49" s="532"/>
      <c r="D49" s="533" t="s">
        <v>472</v>
      </c>
      <c r="E49" s="460" t="s">
        <v>557</v>
      </c>
      <c r="F49" s="460">
        <v>365</v>
      </c>
      <c r="G49" s="534">
        <v>353</v>
      </c>
      <c r="H49" s="534">
        <v>351.5</v>
      </c>
      <c r="I49" s="460">
        <v>385</v>
      </c>
      <c r="J49" s="461" t="s">
        <v>943</v>
      </c>
      <c r="K49" s="461">
        <f t="shared" ref="K49" si="32">H49-F49</f>
        <v>-13.5</v>
      </c>
      <c r="L49" s="526">
        <f t="shared" si="31"/>
        <v>-2.5549999999999997</v>
      </c>
      <c r="M49" s="535">
        <f t="shared" ref="M49" si="33">(K49+L49)/F49</f>
        <v>-4.3986301369863014E-2</v>
      </c>
      <c r="N49" s="461" t="s">
        <v>620</v>
      </c>
      <c r="O49" s="536">
        <v>44298</v>
      </c>
      <c r="P49" s="4"/>
      <c r="Q49" s="4"/>
      <c r="R49" s="32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530">
        <v>15</v>
      </c>
      <c r="B50" s="531">
        <v>44295</v>
      </c>
      <c r="C50" s="532"/>
      <c r="D50" s="533" t="s">
        <v>157</v>
      </c>
      <c r="E50" s="460" t="s">
        <v>557</v>
      </c>
      <c r="F50" s="460">
        <v>1810</v>
      </c>
      <c r="G50" s="534">
        <v>1760</v>
      </c>
      <c r="H50" s="534">
        <v>1760</v>
      </c>
      <c r="I50" s="460" t="s">
        <v>939</v>
      </c>
      <c r="J50" s="461" t="s">
        <v>945</v>
      </c>
      <c r="K50" s="461">
        <f t="shared" ref="K50:K53" si="34">H50-F50</f>
        <v>-50</v>
      </c>
      <c r="L50" s="526">
        <f t="shared" si="31"/>
        <v>-12.67</v>
      </c>
      <c r="M50" s="535">
        <f t="shared" ref="M50:M53" si="35">(K50+L50)/F50</f>
        <v>-3.4624309392265191E-2</v>
      </c>
      <c r="N50" s="461" t="s">
        <v>620</v>
      </c>
      <c r="O50" s="536">
        <v>44298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69" customFormat="1" ht="15" customHeight="1">
      <c r="A51" s="530">
        <v>16</v>
      </c>
      <c r="B51" s="531">
        <v>44295</v>
      </c>
      <c r="C51" s="532"/>
      <c r="D51" s="533" t="s">
        <v>162</v>
      </c>
      <c r="E51" s="460" t="s">
        <v>557</v>
      </c>
      <c r="F51" s="460">
        <v>209.5</v>
      </c>
      <c r="G51" s="534">
        <v>204</v>
      </c>
      <c r="H51" s="534">
        <v>204</v>
      </c>
      <c r="I51" s="460">
        <v>220</v>
      </c>
      <c r="J51" s="461" t="s">
        <v>951</v>
      </c>
      <c r="K51" s="461">
        <f t="shared" si="34"/>
        <v>-5.5</v>
      </c>
      <c r="L51" s="526">
        <f t="shared" si="31"/>
        <v>-1.4664999999999997</v>
      </c>
      <c r="M51" s="535">
        <f t="shared" si="35"/>
        <v>-3.3252983293556082E-2</v>
      </c>
      <c r="N51" s="461" t="s">
        <v>620</v>
      </c>
      <c r="O51" s="536">
        <v>44298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69" customFormat="1" ht="15" customHeight="1">
      <c r="A52" s="468">
        <v>17</v>
      </c>
      <c r="B52" s="474">
        <v>44299</v>
      </c>
      <c r="C52" s="469"/>
      <c r="D52" s="470" t="s">
        <v>50</v>
      </c>
      <c r="E52" s="444" t="s">
        <v>557</v>
      </c>
      <c r="F52" s="444">
        <v>2595</v>
      </c>
      <c r="G52" s="471">
        <v>2520</v>
      </c>
      <c r="H52" s="471">
        <v>2658.5</v>
      </c>
      <c r="I52" s="444" t="s">
        <v>962</v>
      </c>
      <c r="J52" s="445" t="s">
        <v>988</v>
      </c>
      <c r="K52" s="445">
        <f t="shared" si="34"/>
        <v>63.5</v>
      </c>
      <c r="L52" s="502">
        <f t="shared" si="31"/>
        <v>-18.164999999999999</v>
      </c>
      <c r="M52" s="442">
        <f t="shared" si="35"/>
        <v>1.7470134874759152E-2</v>
      </c>
      <c r="N52" s="445" t="s">
        <v>556</v>
      </c>
      <c r="O52" s="443">
        <v>44302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69" customFormat="1" ht="15" customHeight="1">
      <c r="A53" s="530">
        <v>18</v>
      </c>
      <c r="B53" s="531">
        <v>44301</v>
      </c>
      <c r="C53" s="532"/>
      <c r="D53" s="533" t="s">
        <v>249</v>
      </c>
      <c r="E53" s="460" t="s">
        <v>557</v>
      </c>
      <c r="F53" s="460">
        <v>698.5</v>
      </c>
      <c r="G53" s="534">
        <v>678</v>
      </c>
      <c r="H53" s="534">
        <v>675</v>
      </c>
      <c r="I53" s="460" t="s">
        <v>971</v>
      </c>
      <c r="J53" s="461" t="s">
        <v>1081</v>
      </c>
      <c r="K53" s="461">
        <f t="shared" si="34"/>
        <v>-23.5</v>
      </c>
      <c r="L53" s="526">
        <f t="shared" si="31"/>
        <v>-4.8895</v>
      </c>
      <c r="M53" s="535">
        <f t="shared" si="35"/>
        <v>-4.0643521832498211E-2</v>
      </c>
      <c r="N53" s="461" t="s">
        <v>620</v>
      </c>
      <c r="O53" s="536">
        <v>44305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69" customFormat="1" ht="15" customHeight="1">
      <c r="A54" s="468">
        <v>19</v>
      </c>
      <c r="B54" s="474">
        <v>44302</v>
      </c>
      <c r="C54" s="469"/>
      <c r="D54" s="470" t="s">
        <v>372</v>
      </c>
      <c r="E54" s="444" t="s">
        <v>557</v>
      </c>
      <c r="F54" s="444">
        <v>535.5</v>
      </c>
      <c r="G54" s="471">
        <v>520</v>
      </c>
      <c r="H54" s="471">
        <v>548</v>
      </c>
      <c r="I54" s="444" t="s">
        <v>986</v>
      </c>
      <c r="J54" s="445" t="s">
        <v>987</v>
      </c>
      <c r="K54" s="445">
        <f t="shared" ref="K54" si="36">H54-F54</f>
        <v>12.5</v>
      </c>
      <c r="L54" s="502">
        <f>(F54*-0.07)/100</f>
        <v>-0.37485000000000007</v>
      </c>
      <c r="M54" s="442">
        <f t="shared" ref="M54" si="37">(K54+L54)/F54</f>
        <v>2.2642670401493929E-2</v>
      </c>
      <c r="N54" s="445" t="s">
        <v>556</v>
      </c>
      <c r="O54" s="524">
        <v>44302</v>
      </c>
      <c r="P54" s="4"/>
      <c r="Q54" s="4"/>
      <c r="R54" s="324" t="s">
        <v>792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69" customFormat="1" ht="15" customHeight="1">
      <c r="A55" s="394">
        <v>20</v>
      </c>
      <c r="B55" s="418">
        <v>44302</v>
      </c>
      <c r="C55" s="421"/>
      <c r="D55" s="528" t="s">
        <v>916</v>
      </c>
      <c r="E55" s="387" t="s">
        <v>557</v>
      </c>
      <c r="F55" s="387" t="s">
        <v>989</v>
      </c>
      <c r="G55" s="422">
        <v>3945</v>
      </c>
      <c r="H55" s="422"/>
      <c r="I55" s="387" t="s">
        <v>990</v>
      </c>
      <c r="J55" s="352" t="s">
        <v>558</v>
      </c>
      <c r="K55" s="352"/>
      <c r="L55" s="404"/>
      <c r="M55" s="402"/>
      <c r="N55" s="352"/>
      <c r="O55" s="409"/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69" customFormat="1" ht="15" customHeight="1">
      <c r="A56" s="468">
        <v>21</v>
      </c>
      <c r="B56" s="467">
        <v>44305</v>
      </c>
      <c r="C56" s="469"/>
      <c r="D56" s="470" t="s">
        <v>100</v>
      </c>
      <c r="E56" s="444" t="s">
        <v>557</v>
      </c>
      <c r="F56" s="444">
        <v>558</v>
      </c>
      <c r="G56" s="471">
        <v>538</v>
      </c>
      <c r="H56" s="471">
        <v>574</v>
      </c>
      <c r="I56" s="444" t="s">
        <v>1007</v>
      </c>
      <c r="J56" s="445" t="s">
        <v>924</v>
      </c>
      <c r="K56" s="445">
        <f t="shared" ref="K56" si="38">H56-F56</f>
        <v>16</v>
      </c>
      <c r="L56" s="502">
        <f>(F56*-0.07)/100</f>
        <v>-0.3906</v>
      </c>
      <c r="M56" s="442">
        <f t="shared" ref="M56" si="39">(K56+L56)/F56</f>
        <v>2.7973835125448029E-2</v>
      </c>
      <c r="N56" s="445" t="s">
        <v>556</v>
      </c>
      <c r="O56" s="524">
        <v>44305</v>
      </c>
      <c r="P56" s="4"/>
      <c r="Q56" s="4"/>
      <c r="R56" s="32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69" customFormat="1" ht="15" customHeight="1">
      <c r="A57" s="394">
        <v>22</v>
      </c>
      <c r="B57" s="418">
        <v>44305</v>
      </c>
      <c r="C57" s="421"/>
      <c r="D57" s="528" t="s">
        <v>1012</v>
      </c>
      <c r="E57" s="387" t="s">
        <v>557</v>
      </c>
      <c r="F57" s="387" t="s">
        <v>1013</v>
      </c>
      <c r="G57" s="422">
        <v>1174</v>
      </c>
      <c r="H57" s="422"/>
      <c r="I57" s="387" t="s">
        <v>1014</v>
      </c>
      <c r="J57" s="352" t="s">
        <v>558</v>
      </c>
      <c r="K57" s="352"/>
      <c r="L57" s="404"/>
      <c r="M57" s="402"/>
      <c r="N57" s="352"/>
      <c r="O57" s="409"/>
      <c r="P57" s="4"/>
      <c r="Q57" s="4"/>
      <c r="R57" s="324"/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69" customFormat="1" ht="15" customHeight="1">
      <c r="A58" s="394">
        <v>23</v>
      </c>
      <c r="B58" s="418">
        <v>44305</v>
      </c>
      <c r="C58" s="421"/>
      <c r="D58" s="528" t="s">
        <v>50</v>
      </c>
      <c r="E58" s="387" t="s">
        <v>557</v>
      </c>
      <c r="F58" s="387" t="s">
        <v>1016</v>
      </c>
      <c r="G58" s="422">
        <v>2520</v>
      </c>
      <c r="H58" s="422"/>
      <c r="I58" s="387" t="s">
        <v>962</v>
      </c>
      <c r="J58" s="352" t="s">
        <v>558</v>
      </c>
      <c r="K58" s="352"/>
      <c r="L58" s="404"/>
      <c r="M58" s="402"/>
      <c r="N58" s="352"/>
      <c r="O58" s="409"/>
      <c r="P58" s="4"/>
      <c r="Q58" s="4"/>
      <c r="R58" s="324"/>
      <c r="S58" s="37"/>
      <c r="T58" s="37"/>
      <c r="U58" s="37"/>
      <c r="V58" s="37"/>
      <c r="W58" s="37"/>
      <c r="X58" s="37"/>
      <c r="Y58" s="37"/>
      <c r="Z58" s="37"/>
      <c r="AA58" s="37"/>
    </row>
    <row r="59" spans="1:34" s="369" customFormat="1" ht="15" customHeight="1">
      <c r="A59" s="394">
        <v>24</v>
      </c>
      <c r="B59" s="418">
        <v>44305</v>
      </c>
      <c r="C59" s="421"/>
      <c r="D59" s="528" t="s">
        <v>372</v>
      </c>
      <c r="E59" s="387" t="s">
        <v>557</v>
      </c>
      <c r="F59" s="387" t="s">
        <v>1017</v>
      </c>
      <c r="G59" s="422">
        <v>517</v>
      </c>
      <c r="H59" s="422"/>
      <c r="I59" s="387" t="s">
        <v>986</v>
      </c>
      <c r="J59" s="352" t="s">
        <v>558</v>
      </c>
      <c r="K59" s="352"/>
      <c r="L59" s="404"/>
      <c r="M59" s="402"/>
      <c r="N59" s="352"/>
      <c r="O59" s="409"/>
      <c r="P59" s="4"/>
      <c r="Q59" s="4"/>
      <c r="R59" s="324"/>
      <c r="S59" s="37"/>
      <c r="T59" s="37"/>
      <c r="U59" s="37"/>
      <c r="V59" s="37"/>
      <c r="W59" s="37"/>
      <c r="X59" s="37"/>
      <c r="Y59" s="37"/>
      <c r="Z59" s="37"/>
      <c r="AA59" s="37"/>
    </row>
    <row r="60" spans="1:34" s="369" customFormat="1" ht="15" customHeight="1">
      <c r="A60" s="394"/>
      <c r="B60" s="373"/>
      <c r="C60" s="421"/>
      <c r="D60" s="528"/>
      <c r="E60" s="387"/>
      <c r="F60" s="387"/>
      <c r="G60" s="422"/>
      <c r="H60" s="422"/>
      <c r="I60" s="387"/>
      <c r="J60" s="352"/>
      <c r="K60" s="352"/>
      <c r="L60" s="404"/>
      <c r="M60" s="402"/>
      <c r="N60" s="352"/>
      <c r="O60" s="409"/>
      <c r="P60" s="4"/>
      <c r="Q60" s="4"/>
      <c r="R60" s="324"/>
      <c r="S60" s="37"/>
      <c r="T60" s="37"/>
      <c r="U60" s="37"/>
      <c r="V60" s="37"/>
      <c r="W60" s="37"/>
      <c r="X60" s="37"/>
      <c r="Y60" s="37"/>
      <c r="Z60" s="37"/>
      <c r="AA60" s="37"/>
    </row>
    <row r="61" spans="1:34" s="369" customFormat="1" ht="15" customHeight="1">
      <c r="A61" s="394"/>
      <c r="B61" s="373"/>
      <c r="C61" s="421"/>
      <c r="D61" s="528"/>
      <c r="E61" s="387"/>
      <c r="F61" s="387"/>
      <c r="G61" s="422"/>
      <c r="H61" s="422"/>
      <c r="I61" s="387"/>
      <c r="J61" s="352"/>
      <c r="K61" s="352"/>
      <c r="L61" s="404"/>
      <c r="M61" s="402"/>
      <c r="N61" s="352"/>
      <c r="O61" s="409"/>
      <c r="P61" s="4"/>
      <c r="Q61" s="4"/>
      <c r="R61" s="324"/>
      <c r="S61" s="37"/>
      <c r="T61" s="37"/>
      <c r="U61" s="37"/>
      <c r="V61" s="37"/>
      <c r="W61" s="37"/>
      <c r="X61" s="37"/>
      <c r="Y61" s="37"/>
      <c r="Z61" s="37"/>
      <c r="AA61" s="37"/>
    </row>
    <row r="62" spans="1:34" s="369" customFormat="1" ht="15" customHeight="1">
      <c r="A62" s="394"/>
      <c r="B62" s="418"/>
      <c r="C62" s="421"/>
      <c r="D62" s="386"/>
      <c r="E62" s="387"/>
      <c r="F62" s="387"/>
      <c r="G62" s="422"/>
      <c r="H62" s="422"/>
      <c r="I62" s="387"/>
      <c r="J62" s="352"/>
      <c r="K62" s="352"/>
      <c r="L62" s="404"/>
      <c r="M62" s="402"/>
      <c r="N62" s="380"/>
      <c r="O62" s="393"/>
      <c r="P62" s="4"/>
      <c r="Q62" s="4"/>
      <c r="R62" s="324"/>
      <c r="S62" s="37"/>
      <c r="T62" s="37"/>
      <c r="U62" s="37"/>
      <c r="V62" s="37"/>
      <c r="W62" s="37"/>
      <c r="X62" s="37"/>
      <c r="Y62" s="37"/>
      <c r="Z62" s="37"/>
      <c r="AA62" s="37"/>
    </row>
    <row r="63" spans="1:34" ht="44.25" customHeight="1">
      <c r="A63" s="20" t="s">
        <v>560</v>
      </c>
      <c r="B63" s="36"/>
      <c r="C63" s="36"/>
      <c r="D63" s="37"/>
      <c r="E63" s="33"/>
      <c r="F63" s="33"/>
      <c r="G63" s="32"/>
      <c r="H63" s="32" t="s">
        <v>821</v>
      </c>
      <c r="I63" s="33"/>
      <c r="J63" s="14"/>
      <c r="K63" s="76"/>
      <c r="L63" s="77"/>
      <c r="M63" s="76"/>
      <c r="N63" s="78"/>
      <c r="O63" s="76"/>
      <c r="P63" s="4"/>
      <c r="Q63" s="410"/>
      <c r="R63" s="423"/>
      <c r="S63" s="410"/>
      <c r="T63" s="410"/>
      <c r="U63" s="410"/>
      <c r="V63" s="410"/>
      <c r="W63" s="410"/>
      <c r="X63" s="410"/>
      <c r="Y63" s="410"/>
      <c r="Z63" s="37"/>
      <c r="AA63" s="37"/>
      <c r="AB63" s="37"/>
    </row>
    <row r="64" spans="1:34" s="3" customFormat="1">
      <c r="A64" s="26" t="s">
        <v>561</v>
      </c>
      <c r="B64" s="20"/>
      <c r="C64" s="20"/>
      <c r="D64" s="20"/>
      <c r="E64" s="2"/>
      <c r="F64" s="27" t="s">
        <v>562</v>
      </c>
      <c r="G64" s="38"/>
      <c r="H64" s="39"/>
      <c r="I64" s="79"/>
      <c r="J64" s="14"/>
      <c r="K64" s="80"/>
      <c r="L64" s="81"/>
      <c r="M64" s="82"/>
      <c r="N64" s="83"/>
      <c r="O64" s="84"/>
      <c r="P64" s="2"/>
      <c r="Q64" s="1"/>
      <c r="R64" s="9"/>
      <c r="Z64" s="6"/>
      <c r="AA64" s="6"/>
      <c r="AB64" s="6"/>
      <c r="AC64" s="6"/>
      <c r="AD64" s="6"/>
      <c r="AE64" s="6"/>
      <c r="AF64" s="6"/>
      <c r="AG64" s="6"/>
      <c r="AH64" s="6"/>
    </row>
    <row r="65" spans="1:26" s="6" customFormat="1" ht="14.25" customHeight="1">
      <c r="A65" s="26"/>
      <c r="B65" s="20"/>
      <c r="C65" s="20"/>
      <c r="D65" s="20"/>
      <c r="E65" s="29"/>
      <c r="F65" s="27" t="s">
        <v>564</v>
      </c>
      <c r="G65" s="38"/>
      <c r="H65" s="39"/>
      <c r="I65" s="79"/>
      <c r="J65" s="14"/>
      <c r="K65" s="80"/>
      <c r="L65" s="81"/>
      <c r="M65" s="82"/>
      <c r="N65" s="83"/>
      <c r="O65" s="84"/>
      <c r="P65" s="2"/>
      <c r="Q65" s="1"/>
      <c r="R65" s="9"/>
      <c r="S65" s="3"/>
      <c r="Y65" s="3"/>
      <c r="Z65" s="3"/>
    </row>
    <row r="66" spans="1:26" s="6" customFormat="1" ht="14.25" customHeight="1">
      <c r="A66" s="20"/>
      <c r="B66" s="20"/>
      <c r="C66" s="20"/>
      <c r="D66" s="20"/>
      <c r="E66" s="29"/>
      <c r="F66" s="14"/>
      <c r="G66" s="14"/>
      <c r="H66" s="28"/>
      <c r="I66" s="33"/>
      <c r="J66" s="68"/>
      <c r="K66" s="65"/>
      <c r="L66" s="66"/>
      <c r="M66" s="14"/>
      <c r="N66" s="69"/>
      <c r="O66" s="54"/>
      <c r="P66" s="5"/>
      <c r="Q66" s="1"/>
      <c r="R66" s="9"/>
      <c r="S66" s="3"/>
      <c r="Y66" s="3"/>
      <c r="Z66" s="3"/>
    </row>
    <row r="67" spans="1:26" s="6" customFormat="1" ht="15">
      <c r="A67" s="40" t="s">
        <v>571</v>
      </c>
      <c r="B67" s="40"/>
      <c r="C67" s="40"/>
      <c r="D67" s="40"/>
      <c r="E67" s="29"/>
      <c r="F67" s="14"/>
      <c r="G67" s="9"/>
      <c r="H67" s="14"/>
      <c r="I67" s="9"/>
      <c r="J67" s="85"/>
      <c r="K67" s="9"/>
      <c r="L67" s="9"/>
      <c r="M67" s="9"/>
      <c r="N67" s="9"/>
      <c r="O67" s="86"/>
      <c r="P67"/>
      <c r="Q67" s="1"/>
      <c r="R67" s="9"/>
      <c r="S67" s="3"/>
      <c r="Y67" s="3"/>
      <c r="Z67" s="3"/>
    </row>
    <row r="68" spans="1:26" s="6" customFormat="1" ht="38.25">
      <c r="A68" s="18" t="s">
        <v>16</v>
      </c>
      <c r="B68" s="18" t="s">
        <v>534</v>
      </c>
      <c r="C68" s="18"/>
      <c r="D68" s="19" t="s">
        <v>545</v>
      </c>
      <c r="E68" s="18" t="s">
        <v>546</v>
      </c>
      <c r="F68" s="18" t="s">
        <v>547</v>
      </c>
      <c r="G68" s="18" t="s">
        <v>566</v>
      </c>
      <c r="H68" s="18" t="s">
        <v>549</v>
      </c>
      <c r="I68" s="18" t="s">
        <v>550</v>
      </c>
      <c r="J68" s="17" t="s">
        <v>551</v>
      </c>
      <c r="K68" s="74" t="s">
        <v>572</v>
      </c>
      <c r="L68" s="60" t="s">
        <v>819</v>
      </c>
      <c r="M68" s="74" t="s">
        <v>568</v>
      </c>
      <c r="N68" s="18" t="s">
        <v>569</v>
      </c>
      <c r="O68" s="17" t="s">
        <v>554</v>
      </c>
      <c r="P68" s="87" t="s">
        <v>555</v>
      </c>
      <c r="Q68" s="1"/>
      <c r="R68" s="14"/>
      <c r="S68" s="3"/>
      <c r="Y68" s="3"/>
      <c r="Z68" s="3"/>
    </row>
    <row r="69" spans="1:26" s="369" customFormat="1" ht="13.9" customHeight="1">
      <c r="A69" s="517">
        <v>1</v>
      </c>
      <c r="B69" s="467">
        <v>44287</v>
      </c>
      <c r="C69" s="518"/>
      <c r="D69" s="446" t="s">
        <v>858</v>
      </c>
      <c r="E69" s="519" t="s">
        <v>557</v>
      </c>
      <c r="F69" s="444">
        <v>2250</v>
      </c>
      <c r="G69" s="444">
        <v>2198</v>
      </c>
      <c r="H69" s="444">
        <v>2295</v>
      </c>
      <c r="I69" s="445" t="s">
        <v>859</v>
      </c>
      <c r="J69" s="445" t="s">
        <v>890</v>
      </c>
      <c r="K69" s="520">
        <f t="shared" ref="K69" si="40">H69-F69</f>
        <v>45</v>
      </c>
      <c r="L69" s="523">
        <f t="shared" ref="L69" si="41">(H69*N69)*0.035%</f>
        <v>200.81250000000003</v>
      </c>
      <c r="M69" s="521">
        <f t="shared" ref="M69" si="42">(K69*N69)-L69</f>
        <v>11049.1875</v>
      </c>
      <c r="N69" s="445">
        <v>250</v>
      </c>
      <c r="O69" s="522" t="s">
        <v>556</v>
      </c>
      <c r="P69" s="443">
        <v>44292</v>
      </c>
      <c r="Q69" s="363"/>
      <c r="R69" s="324" t="s">
        <v>559</v>
      </c>
      <c r="S69" s="37"/>
      <c r="Y69" s="37"/>
      <c r="Z69" s="37"/>
    </row>
    <row r="70" spans="1:26" s="369" customFormat="1" ht="13.9" customHeight="1">
      <c r="A70" s="517">
        <v>2</v>
      </c>
      <c r="B70" s="467">
        <v>44287</v>
      </c>
      <c r="C70" s="518"/>
      <c r="D70" s="446" t="s">
        <v>870</v>
      </c>
      <c r="E70" s="519" t="s">
        <v>557</v>
      </c>
      <c r="F70" s="444">
        <v>524.5</v>
      </c>
      <c r="G70" s="444">
        <v>517</v>
      </c>
      <c r="H70" s="444">
        <v>527</v>
      </c>
      <c r="I70" s="445" t="s">
        <v>871</v>
      </c>
      <c r="J70" s="445" t="s">
        <v>881</v>
      </c>
      <c r="K70" s="520">
        <f t="shared" ref="K70" si="43">H70-F70</f>
        <v>2.5</v>
      </c>
      <c r="L70" s="523">
        <f t="shared" ref="L70" si="44">(H70*N70)*0.035%</f>
        <v>341.41695000000004</v>
      </c>
      <c r="M70" s="521">
        <f t="shared" ref="M70" si="45">(K70*N70)-L70</f>
        <v>4286.0830500000002</v>
      </c>
      <c r="N70" s="445">
        <v>1851</v>
      </c>
      <c r="O70" s="522" t="s">
        <v>556</v>
      </c>
      <c r="P70" s="443">
        <v>44291</v>
      </c>
      <c r="Q70" s="363"/>
      <c r="R70" s="324" t="s">
        <v>559</v>
      </c>
      <c r="S70" s="37"/>
      <c r="Y70" s="37"/>
      <c r="Z70" s="37"/>
    </row>
    <row r="71" spans="1:26" s="369" customFormat="1" ht="13.9" customHeight="1">
      <c r="A71" s="517">
        <v>3</v>
      </c>
      <c r="B71" s="467">
        <v>44293</v>
      </c>
      <c r="C71" s="518"/>
      <c r="D71" s="446" t="s">
        <v>897</v>
      </c>
      <c r="E71" s="519" t="s">
        <v>557</v>
      </c>
      <c r="F71" s="444">
        <v>1352</v>
      </c>
      <c r="G71" s="444">
        <v>1320</v>
      </c>
      <c r="H71" s="444">
        <v>1383.5</v>
      </c>
      <c r="I71" s="445" t="s">
        <v>898</v>
      </c>
      <c r="J71" s="445" t="s">
        <v>894</v>
      </c>
      <c r="K71" s="520">
        <f t="shared" ref="K71" si="46">H71-F71</f>
        <v>31.5</v>
      </c>
      <c r="L71" s="523">
        <f t="shared" ref="L71" si="47">(H71*N71)*0.035%</f>
        <v>193.69000000000003</v>
      </c>
      <c r="M71" s="521">
        <f t="shared" ref="M71" si="48">(K71*N71)-L71</f>
        <v>12406.31</v>
      </c>
      <c r="N71" s="445">
        <v>400</v>
      </c>
      <c r="O71" s="522" t="s">
        <v>556</v>
      </c>
      <c r="P71" s="443">
        <v>44293</v>
      </c>
      <c r="Q71" s="363"/>
      <c r="R71" s="324" t="s">
        <v>792</v>
      </c>
      <c r="S71" s="37"/>
      <c r="Y71" s="37"/>
      <c r="Z71" s="37"/>
    </row>
    <row r="72" spans="1:26" s="369" customFormat="1" ht="13.9" customHeight="1">
      <c r="A72" s="517">
        <v>4</v>
      </c>
      <c r="B72" s="467">
        <v>44293</v>
      </c>
      <c r="C72" s="518"/>
      <c r="D72" s="446" t="s">
        <v>908</v>
      </c>
      <c r="E72" s="519" t="s">
        <v>557</v>
      </c>
      <c r="F72" s="444">
        <v>3292.5</v>
      </c>
      <c r="G72" s="444">
        <v>3245</v>
      </c>
      <c r="H72" s="444">
        <v>3321</v>
      </c>
      <c r="I72" s="445" t="s">
        <v>909</v>
      </c>
      <c r="J72" s="445" t="s">
        <v>927</v>
      </c>
      <c r="K72" s="520">
        <f t="shared" ref="K72:K73" si="49">H72-F72</f>
        <v>28.5</v>
      </c>
      <c r="L72" s="523">
        <f t="shared" ref="L72" si="50">(H72*N72)*0.035%</f>
        <v>348.70500000000004</v>
      </c>
      <c r="M72" s="521">
        <f t="shared" ref="M72" si="51">(K72*N72)-L72</f>
        <v>8201.2950000000001</v>
      </c>
      <c r="N72" s="445">
        <v>300</v>
      </c>
      <c r="O72" s="522" t="s">
        <v>556</v>
      </c>
      <c r="P72" s="443">
        <v>44294</v>
      </c>
      <c r="Q72" s="363"/>
      <c r="R72" s="324" t="s">
        <v>792</v>
      </c>
      <c r="S72" s="37"/>
      <c r="Y72" s="37"/>
      <c r="Z72" s="37"/>
    </row>
    <row r="73" spans="1:26" s="369" customFormat="1" ht="13.9" customHeight="1">
      <c r="A73" s="578">
        <v>5</v>
      </c>
      <c r="B73" s="580">
        <v>44293</v>
      </c>
      <c r="C73" s="479"/>
      <c r="D73" s="459" t="s">
        <v>910</v>
      </c>
      <c r="E73" s="480" t="s">
        <v>557</v>
      </c>
      <c r="F73" s="460">
        <v>2943</v>
      </c>
      <c r="G73" s="460">
        <v>2870</v>
      </c>
      <c r="H73" s="460">
        <v>2870</v>
      </c>
      <c r="I73" s="461">
        <v>3100</v>
      </c>
      <c r="J73" s="582" t="s">
        <v>946</v>
      </c>
      <c r="K73" s="525">
        <f t="shared" si="49"/>
        <v>-73</v>
      </c>
      <c r="L73" s="525">
        <v>200.81250000000003</v>
      </c>
      <c r="M73" s="582">
        <f>(-46*300)-300.81</f>
        <v>-14100.81</v>
      </c>
      <c r="N73" s="582">
        <v>300</v>
      </c>
      <c r="O73" s="574" t="s">
        <v>620</v>
      </c>
      <c r="P73" s="584">
        <v>44267</v>
      </c>
      <c r="Q73" s="363"/>
      <c r="R73" s="324" t="s">
        <v>559</v>
      </c>
      <c r="S73" s="37"/>
      <c r="Y73" s="37"/>
      <c r="Z73" s="37"/>
    </row>
    <row r="74" spans="1:26" s="369" customFormat="1" ht="13.9" customHeight="1">
      <c r="A74" s="579"/>
      <c r="B74" s="581"/>
      <c r="C74" s="479"/>
      <c r="D74" s="459" t="s">
        <v>914</v>
      </c>
      <c r="E74" s="480" t="s">
        <v>891</v>
      </c>
      <c r="F74" s="460">
        <v>48.5</v>
      </c>
      <c r="G74" s="460"/>
      <c r="H74" s="460">
        <v>21.5</v>
      </c>
      <c r="I74" s="461"/>
      <c r="J74" s="583"/>
      <c r="K74" s="526">
        <f>F74-H74</f>
        <v>27</v>
      </c>
      <c r="L74" s="525">
        <v>100</v>
      </c>
      <c r="M74" s="583"/>
      <c r="N74" s="583"/>
      <c r="O74" s="575"/>
      <c r="P74" s="585"/>
      <c r="Q74" s="363"/>
      <c r="R74" s="324" t="s">
        <v>559</v>
      </c>
      <c r="S74" s="37"/>
      <c r="Y74" s="37"/>
      <c r="Z74" s="37"/>
    </row>
    <row r="75" spans="1:26" s="369" customFormat="1" ht="13.9" customHeight="1">
      <c r="A75" s="578">
        <v>6</v>
      </c>
      <c r="B75" s="580">
        <v>44293</v>
      </c>
      <c r="C75" s="479"/>
      <c r="D75" s="459" t="s">
        <v>911</v>
      </c>
      <c r="E75" s="480" t="s">
        <v>557</v>
      </c>
      <c r="F75" s="460">
        <v>1048</v>
      </c>
      <c r="G75" s="460">
        <v>1018</v>
      </c>
      <c r="H75" s="460">
        <v>1018</v>
      </c>
      <c r="I75" s="461">
        <v>1100</v>
      </c>
      <c r="J75" s="582" t="s">
        <v>947</v>
      </c>
      <c r="K75" s="525">
        <f>H75-F75</f>
        <v>-30</v>
      </c>
      <c r="L75" s="525">
        <v>200.81250000000003</v>
      </c>
      <c r="M75" s="582">
        <f>(-22*700)-300.81</f>
        <v>-15700.81</v>
      </c>
      <c r="N75" s="582">
        <v>700</v>
      </c>
      <c r="O75" s="574" t="s">
        <v>620</v>
      </c>
      <c r="P75" s="584">
        <v>44267</v>
      </c>
      <c r="Q75" s="363"/>
      <c r="R75" s="324" t="s">
        <v>559</v>
      </c>
      <c r="S75" s="37"/>
      <c r="Y75" s="37"/>
      <c r="Z75" s="37"/>
    </row>
    <row r="76" spans="1:26" s="369" customFormat="1" ht="13.9" customHeight="1">
      <c r="A76" s="579"/>
      <c r="B76" s="581"/>
      <c r="C76" s="479"/>
      <c r="D76" s="459" t="s">
        <v>912</v>
      </c>
      <c r="E76" s="480" t="s">
        <v>891</v>
      </c>
      <c r="F76" s="460">
        <v>21</v>
      </c>
      <c r="G76" s="460"/>
      <c r="H76" s="460">
        <v>13</v>
      </c>
      <c r="I76" s="461"/>
      <c r="J76" s="583"/>
      <c r="K76" s="526">
        <v>8</v>
      </c>
      <c r="L76" s="525">
        <v>100</v>
      </c>
      <c r="M76" s="583"/>
      <c r="N76" s="583"/>
      <c r="O76" s="575"/>
      <c r="P76" s="585"/>
      <c r="Q76" s="363"/>
      <c r="R76" s="324" t="s">
        <v>559</v>
      </c>
      <c r="S76" s="37"/>
      <c r="Y76" s="37"/>
      <c r="Z76" s="37"/>
    </row>
    <row r="77" spans="1:26" s="369" customFormat="1" ht="13.9" customHeight="1">
      <c r="A77" s="578">
        <v>7</v>
      </c>
      <c r="B77" s="580">
        <v>44294</v>
      </c>
      <c r="C77" s="479"/>
      <c r="D77" s="459" t="s">
        <v>918</v>
      </c>
      <c r="E77" s="480" t="s">
        <v>557</v>
      </c>
      <c r="F77" s="460">
        <v>1049</v>
      </c>
      <c r="G77" s="460">
        <v>1018</v>
      </c>
      <c r="H77" s="460">
        <v>1034</v>
      </c>
      <c r="I77" s="461">
        <v>1100</v>
      </c>
      <c r="J77" s="582" t="s">
        <v>920</v>
      </c>
      <c r="K77" s="525">
        <v>-15</v>
      </c>
      <c r="L77" s="525">
        <f t="shared" ref="L77" si="52">(H77*N77)*0.035%</f>
        <v>434.28000000000009</v>
      </c>
      <c r="M77" s="582">
        <v>-12000</v>
      </c>
      <c r="N77" s="582">
        <v>1200</v>
      </c>
      <c r="O77" s="574" t="s">
        <v>620</v>
      </c>
      <c r="P77" s="576">
        <v>44294</v>
      </c>
      <c r="Q77" s="363"/>
      <c r="R77" s="324" t="s">
        <v>559</v>
      </c>
      <c r="S77" s="37"/>
      <c r="Y77" s="37"/>
      <c r="Z77" s="37"/>
    </row>
    <row r="78" spans="1:26" s="369" customFormat="1" ht="13.9" customHeight="1">
      <c r="A78" s="579"/>
      <c r="B78" s="581"/>
      <c r="C78" s="479"/>
      <c r="D78" s="459" t="s">
        <v>919</v>
      </c>
      <c r="E78" s="480" t="s">
        <v>891</v>
      </c>
      <c r="F78" s="460">
        <v>21</v>
      </c>
      <c r="G78" s="460"/>
      <c r="H78" s="460">
        <v>16</v>
      </c>
      <c r="I78" s="461"/>
      <c r="J78" s="583"/>
      <c r="K78" s="526">
        <v>5</v>
      </c>
      <c r="L78" s="525">
        <v>100</v>
      </c>
      <c r="M78" s="583"/>
      <c r="N78" s="583"/>
      <c r="O78" s="575"/>
      <c r="P78" s="577"/>
      <c r="Q78" s="363"/>
      <c r="R78" s="324" t="s">
        <v>559</v>
      </c>
      <c r="S78" s="37"/>
      <c r="Y78" s="37"/>
      <c r="Z78" s="37"/>
    </row>
    <row r="79" spans="1:26" s="369" customFormat="1" ht="13.9" customHeight="1">
      <c r="A79" s="517">
        <v>8</v>
      </c>
      <c r="B79" s="467">
        <v>44302</v>
      </c>
      <c r="C79" s="518"/>
      <c r="D79" s="446" t="s">
        <v>991</v>
      </c>
      <c r="E79" s="519" t="s">
        <v>557</v>
      </c>
      <c r="F79" s="444">
        <v>327.5</v>
      </c>
      <c r="G79" s="444">
        <v>318</v>
      </c>
      <c r="H79" s="444">
        <v>333.5</v>
      </c>
      <c r="I79" s="445">
        <v>345</v>
      </c>
      <c r="J79" s="445" t="s">
        <v>1008</v>
      </c>
      <c r="K79" s="520">
        <f t="shared" ref="K79" si="53">H79-F79</f>
        <v>6</v>
      </c>
      <c r="L79" s="523">
        <f t="shared" ref="L79" si="54">(H79*N79)*0.035%</f>
        <v>180.92375000000001</v>
      </c>
      <c r="M79" s="521">
        <f t="shared" ref="M79" si="55">(K79*N79)-L79</f>
        <v>9119.0762500000001</v>
      </c>
      <c r="N79" s="445">
        <v>1550</v>
      </c>
      <c r="O79" s="522" t="s">
        <v>556</v>
      </c>
      <c r="P79" s="443">
        <v>44305</v>
      </c>
      <c r="Q79" s="363"/>
      <c r="R79" s="324" t="s">
        <v>559</v>
      </c>
      <c r="S79" s="37"/>
      <c r="Y79" s="37"/>
      <c r="Z79" s="37"/>
    </row>
    <row r="80" spans="1:26" s="369" customFormat="1" ht="13.9" customHeight="1">
      <c r="A80" s="509">
        <v>9</v>
      </c>
      <c r="B80" s="418">
        <v>44305</v>
      </c>
      <c r="C80" s="419"/>
      <c r="D80" s="412" t="s">
        <v>1009</v>
      </c>
      <c r="E80" s="413" t="s">
        <v>557</v>
      </c>
      <c r="F80" s="387" t="s">
        <v>1010</v>
      </c>
      <c r="G80" s="387">
        <v>2695</v>
      </c>
      <c r="H80" s="387"/>
      <c r="I80" s="352" t="s">
        <v>1011</v>
      </c>
      <c r="J80" s="352" t="s">
        <v>558</v>
      </c>
      <c r="K80" s="510"/>
      <c r="L80" s="406"/>
      <c r="M80" s="496"/>
      <c r="N80" s="352"/>
      <c r="O80" s="380"/>
      <c r="P80" s="393"/>
      <c r="Q80" s="363"/>
      <c r="R80" s="324"/>
      <c r="S80" s="37"/>
      <c r="Y80" s="37"/>
      <c r="Z80" s="37"/>
    </row>
    <row r="81" spans="1:34" s="369" customFormat="1" ht="13.9" customHeight="1">
      <c r="A81" s="517">
        <v>10</v>
      </c>
      <c r="B81" s="467">
        <v>44305</v>
      </c>
      <c r="C81" s="518"/>
      <c r="D81" s="446" t="s">
        <v>1015</v>
      </c>
      <c r="E81" s="519" t="s">
        <v>557</v>
      </c>
      <c r="F81" s="444">
        <v>949</v>
      </c>
      <c r="G81" s="444">
        <v>928</v>
      </c>
      <c r="H81" s="444">
        <v>962</v>
      </c>
      <c r="I81" s="445">
        <v>990</v>
      </c>
      <c r="J81" s="445" t="s">
        <v>1082</v>
      </c>
      <c r="K81" s="520">
        <f t="shared" ref="K81" si="56">H81-F81</f>
        <v>13</v>
      </c>
      <c r="L81" s="523">
        <f t="shared" ref="L81" si="57">(H81*N81)*0.035%</f>
        <v>218.85500000000002</v>
      </c>
      <c r="M81" s="521">
        <f t="shared" ref="M81" si="58">(K81*N81)-L81</f>
        <v>8231.1450000000004</v>
      </c>
      <c r="N81" s="445">
        <v>650</v>
      </c>
      <c r="O81" s="522" t="s">
        <v>556</v>
      </c>
      <c r="P81" s="524">
        <v>44305</v>
      </c>
      <c r="Q81" s="363"/>
      <c r="R81" s="324"/>
      <c r="S81" s="37"/>
      <c r="Y81" s="37"/>
      <c r="Z81" s="37"/>
    </row>
    <row r="82" spans="1:34" s="369" customFormat="1" ht="13.9" customHeight="1">
      <c r="A82" s="509">
        <v>11</v>
      </c>
      <c r="B82" s="418">
        <v>44305</v>
      </c>
      <c r="C82" s="419"/>
      <c r="D82" s="412" t="s">
        <v>1018</v>
      </c>
      <c r="E82" s="413" t="s">
        <v>557</v>
      </c>
      <c r="F82" s="387" t="s">
        <v>1019</v>
      </c>
      <c r="G82" s="387">
        <v>972</v>
      </c>
      <c r="H82" s="387"/>
      <c r="I82" s="352">
        <v>1030</v>
      </c>
      <c r="J82" s="352" t="s">
        <v>558</v>
      </c>
      <c r="K82" s="510"/>
      <c r="L82" s="406"/>
      <c r="M82" s="496"/>
      <c r="N82" s="352"/>
      <c r="O82" s="380"/>
      <c r="P82" s="393"/>
      <c r="Q82" s="363"/>
      <c r="R82" s="324"/>
      <c r="S82" s="37"/>
      <c r="Y82" s="37"/>
      <c r="Z82" s="37"/>
    </row>
    <row r="83" spans="1:34" s="369" customFormat="1" ht="13.9" customHeight="1">
      <c r="A83" s="509"/>
      <c r="B83" s="418"/>
      <c r="C83" s="419"/>
      <c r="D83" s="412"/>
      <c r="E83" s="413"/>
      <c r="F83" s="387"/>
      <c r="G83" s="387"/>
      <c r="H83" s="387"/>
      <c r="I83" s="352"/>
      <c r="J83" s="352"/>
      <c r="K83" s="510"/>
      <c r="L83" s="406"/>
      <c r="M83" s="496"/>
      <c r="N83" s="352"/>
      <c r="O83" s="380"/>
      <c r="P83" s="393"/>
      <c r="Q83" s="363"/>
      <c r="R83" s="324"/>
      <c r="S83" s="37"/>
      <c r="Y83" s="37"/>
      <c r="Z83" s="37"/>
    </row>
    <row r="84" spans="1:34" s="369" customFormat="1" ht="13.9" customHeight="1">
      <c r="A84" s="420"/>
      <c r="B84" s="418"/>
      <c r="C84" s="419"/>
      <c r="D84" s="412"/>
      <c r="E84" s="413"/>
      <c r="F84" s="387"/>
      <c r="G84" s="387"/>
      <c r="H84" s="387"/>
      <c r="I84" s="352"/>
      <c r="J84" s="352"/>
      <c r="K84" s="352"/>
      <c r="L84" s="352"/>
      <c r="M84" s="352"/>
      <c r="N84" s="352"/>
      <c r="O84" s="352"/>
      <c r="P84" s="352"/>
      <c r="Q84" s="363"/>
      <c r="R84" s="324"/>
      <c r="S84" s="37"/>
      <c r="Y84" s="37"/>
      <c r="Z84" s="37"/>
    </row>
    <row r="85" spans="1:34" s="369" customFormat="1" ht="13.9" customHeight="1">
      <c r="A85" s="430"/>
      <c r="B85" s="424"/>
      <c r="C85" s="431"/>
      <c r="D85" s="432"/>
      <c r="E85" s="353"/>
      <c r="F85" s="399"/>
      <c r="G85" s="399"/>
      <c r="H85" s="399"/>
      <c r="I85" s="395"/>
      <c r="J85" s="395"/>
      <c r="K85" s="395"/>
      <c r="L85" s="395"/>
      <c r="M85" s="395"/>
      <c r="N85" s="395"/>
      <c r="O85" s="395"/>
      <c r="P85" s="395"/>
      <c r="Q85" s="363"/>
      <c r="R85" s="324"/>
      <c r="S85" s="37"/>
      <c r="Y85" s="37"/>
      <c r="Z85" s="37"/>
    </row>
    <row r="86" spans="1:34" s="3" customFormat="1">
      <c r="A86" s="41"/>
      <c r="B86" s="42"/>
      <c r="C86" s="43"/>
      <c r="D86" s="44"/>
      <c r="E86" s="45"/>
      <c r="F86" s="46"/>
      <c r="G86" s="46"/>
      <c r="H86" s="46"/>
      <c r="I86" s="46"/>
      <c r="J86" s="14"/>
      <c r="K86" s="88"/>
      <c r="L86" s="88"/>
      <c r="M86" s="14"/>
      <c r="N86" s="13"/>
      <c r="O86" s="89"/>
      <c r="P86" s="2"/>
      <c r="Q86" s="1"/>
      <c r="R86" s="14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3" customFormat="1" ht="15">
      <c r="A87" s="47" t="s">
        <v>573</v>
      </c>
      <c r="B87" s="47"/>
      <c r="C87" s="47"/>
      <c r="D87" s="47"/>
      <c r="E87" s="48"/>
      <c r="F87" s="46"/>
      <c r="G87" s="46"/>
      <c r="H87" s="46"/>
      <c r="I87" s="46"/>
      <c r="J87" s="50"/>
      <c r="K87" s="9"/>
      <c r="L87" s="9"/>
      <c r="M87" s="9"/>
      <c r="N87" s="8"/>
      <c r="O87" s="50"/>
      <c r="P87" s="2"/>
      <c r="Q87" s="1"/>
      <c r="R87" s="14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3" customFormat="1" ht="38.25">
      <c r="A88" s="18" t="s">
        <v>16</v>
      </c>
      <c r="B88" s="18" t="s">
        <v>534</v>
      </c>
      <c r="C88" s="18"/>
      <c r="D88" s="19" t="s">
        <v>545</v>
      </c>
      <c r="E88" s="18" t="s">
        <v>546</v>
      </c>
      <c r="F88" s="18" t="s">
        <v>547</v>
      </c>
      <c r="G88" s="49" t="s">
        <v>566</v>
      </c>
      <c r="H88" s="18" t="s">
        <v>549</v>
      </c>
      <c r="I88" s="18" t="s">
        <v>550</v>
      </c>
      <c r="J88" s="17" t="s">
        <v>551</v>
      </c>
      <c r="K88" s="17" t="s">
        <v>574</v>
      </c>
      <c r="L88" s="60" t="s">
        <v>819</v>
      </c>
      <c r="M88" s="74" t="s">
        <v>568</v>
      </c>
      <c r="N88" s="18" t="s">
        <v>569</v>
      </c>
      <c r="O88" s="18" t="s">
        <v>554</v>
      </c>
      <c r="P88" s="19" t="s">
        <v>555</v>
      </c>
      <c r="Q88" s="1"/>
      <c r="R88" s="14"/>
      <c r="Z88" s="6"/>
      <c r="AA88" s="6"/>
      <c r="AB88" s="6"/>
      <c r="AC88" s="6"/>
      <c r="AD88" s="6"/>
      <c r="AE88" s="6"/>
      <c r="AF88" s="6"/>
      <c r="AG88" s="6"/>
      <c r="AH88" s="6"/>
    </row>
    <row r="89" spans="1:34" s="369" customFormat="1" ht="13.9" customHeight="1">
      <c r="A89" s="508">
        <v>1</v>
      </c>
      <c r="B89" s="472">
        <v>44287</v>
      </c>
      <c r="C89" s="479"/>
      <c r="D89" s="459" t="s">
        <v>866</v>
      </c>
      <c r="E89" s="480" t="s">
        <v>557</v>
      </c>
      <c r="F89" s="460">
        <v>94</v>
      </c>
      <c r="G89" s="460">
        <v>58</v>
      </c>
      <c r="H89" s="460">
        <v>58</v>
      </c>
      <c r="I89" s="507" t="s">
        <v>867</v>
      </c>
      <c r="J89" s="461" t="s">
        <v>868</v>
      </c>
      <c r="K89" s="506">
        <f>H89-F89</f>
        <v>-36</v>
      </c>
      <c r="L89" s="461">
        <v>100</v>
      </c>
      <c r="M89" s="498">
        <f>++++++++-M128</f>
        <v>0</v>
      </c>
      <c r="N89" s="461">
        <v>75</v>
      </c>
      <c r="O89" s="499" t="s">
        <v>620</v>
      </c>
      <c r="P89" s="503">
        <v>44287</v>
      </c>
      <c r="Q89" s="363"/>
      <c r="R89" s="324" t="s">
        <v>559</v>
      </c>
      <c r="S89" s="37"/>
      <c r="Y89" s="37"/>
      <c r="Z89" s="37"/>
    </row>
    <row r="90" spans="1:34" s="369" customFormat="1" ht="13.9" customHeight="1">
      <c r="A90" s="517">
        <v>2</v>
      </c>
      <c r="B90" s="467">
        <v>44287</v>
      </c>
      <c r="C90" s="518"/>
      <c r="D90" s="446" t="s">
        <v>869</v>
      </c>
      <c r="E90" s="519" t="s">
        <v>557</v>
      </c>
      <c r="F90" s="444">
        <v>295</v>
      </c>
      <c r="G90" s="444">
        <v>95</v>
      </c>
      <c r="H90" s="444">
        <v>395</v>
      </c>
      <c r="I90" s="445">
        <v>600</v>
      </c>
      <c r="J90" s="445" t="s">
        <v>875</v>
      </c>
      <c r="K90" s="520">
        <f>H90-F90</f>
        <v>100</v>
      </c>
      <c r="L90" s="445">
        <v>100</v>
      </c>
      <c r="M90" s="521">
        <f t="shared" ref="M90" si="59">(K90*N90)-L90</f>
        <v>2400</v>
      </c>
      <c r="N90" s="445">
        <v>25</v>
      </c>
      <c r="O90" s="522" t="s">
        <v>556</v>
      </c>
      <c r="P90" s="443">
        <v>44291</v>
      </c>
      <c r="Q90" s="363"/>
      <c r="R90" s="324" t="s">
        <v>559</v>
      </c>
      <c r="S90" s="37"/>
      <c r="Y90" s="37"/>
      <c r="Z90" s="37"/>
    </row>
    <row r="91" spans="1:34" s="369" customFormat="1" ht="13.9" customHeight="1">
      <c r="A91" s="517">
        <v>3</v>
      </c>
      <c r="B91" s="467">
        <v>44291</v>
      </c>
      <c r="C91" s="518"/>
      <c r="D91" s="446" t="s">
        <v>876</v>
      </c>
      <c r="E91" s="519" t="s">
        <v>557</v>
      </c>
      <c r="F91" s="444">
        <v>62.5</v>
      </c>
      <c r="G91" s="444">
        <v>30</v>
      </c>
      <c r="H91" s="444">
        <v>77.5</v>
      </c>
      <c r="I91" s="445">
        <v>140</v>
      </c>
      <c r="J91" s="445" t="s">
        <v>888</v>
      </c>
      <c r="K91" s="520">
        <f>H91-F91</f>
        <v>15</v>
      </c>
      <c r="L91" s="445">
        <v>100</v>
      </c>
      <c r="M91" s="521">
        <f t="shared" ref="M91" si="60">(K91*N91)-L91</f>
        <v>1025</v>
      </c>
      <c r="N91" s="445">
        <v>75</v>
      </c>
      <c r="O91" s="522" t="s">
        <v>556</v>
      </c>
      <c r="P91" s="443">
        <v>44292</v>
      </c>
      <c r="Q91" s="363"/>
      <c r="R91" s="324" t="s">
        <v>792</v>
      </c>
      <c r="S91" s="37"/>
      <c r="Y91" s="37"/>
      <c r="Z91" s="37"/>
    </row>
    <row r="92" spans="1:34" s="369" customFormat="1" ht="13.9" customHeight="1">
      <c r="A92" s="517">
        <v>4</v>
      </c>
      <c r="B92" s="467">
        <v>44292</v>
      </c>
      <c r="C92" s="518"/>
      <c r="D92" s="446" t="s">
        <v>866</v>
      </c>
      <c r="E92" s="519" t="s">
        <v>557</v>
      </c>
      <c r="F92" s="444">
        <v>72</v>
      </c>
      <c r="G92" s="444">
        <v>30</v>
      </c>
      <c r="H92" s="444">
        <v>89</v>
      </c>
      <c r="I92" s="445">
        <v>140</v>
      </c>
      <c r="J92" s="445" t="s">
        <v>889</v>
      </c>
      <c r="K92" s="520">
        <f t="shared" ref="K92:K95" si="61">H92-F92</f>
        <v>17</v>
      </c>
      <c r="L92" s="445">
        <v>100</v>
      </c>
      <c r="M92" s="521">
        <f t="shared" ref="M92:M97" si="62">(K92*N92)-L92</f>
        <v>1175</v>
      </c>
      <c r="N92" s="445">
        <v>75</v>
      </c>
      <c r="O92" s="522" t="s">
        <v>556</v>
      </c>
      <c r="P92" s="524">
        <v>44292</v>
      </c>
      <c r="Q92" s="363"/>
      <c r="R92" s="324" t="s">
        <v>792</v>
      </c>
      <c r="S92" s="37"/>
      <c r="Y92" s="37"/>
      <c r="Z92" s="37"/>
    </row>
    <row r="93" spans="1:34" s="369" customFormat="1" ht="13.9" customHeight="1">
      <c r="A93" s="517">
        <v>5</v>
      </c>
      <c r="B93" s="467">
        <v>44292</v>
      </c>
      <c r="C93" s="518"/>
      <c r="D93" s="446" t="s">
        <v>885</v>
      </c>
      <c r="E93" s="519" t="s">
        <v>557</v>
      </c>
      <c r="F93" s="444">
        <v>8.15</v>
      </c>
      <c r="G93" s="444">
        <v>5</v>
      </c>
      <c r="H93" s="444">
        <v>9.1999999999999993</v>
      </c>
      <c r="I93" s="445">
        <v>14</v>
      </c>
      <c r="J93" s="445" t="s">
        <v>893</v>
      </c>
      <c r="K93" s="520">
        <f t="shared" si="61"/>
        <v>1.0499999999999989</v>
      </c>
      <c r="L93" s="445">
        <v>100</v>
      </c>
      <c r="M93" s="521">
        <f t="shared" si="62"/>
        <v>1789.9999999999982</v>
      </c>
      <c r="N93" s="445">
        <v>1800</v>
      </c>
      <c r="O93" s="522" t="s">
        <v>556</v>
      </c>
      <c r="P93" s="524">
        <v>44292</v>
      </c>
      <c r="Q93" s="363"/>
      <c r="R93" s="324" t="s">
        <v>792</v>
      </c>
      <c r="S93" s="37"/>
      <c r="Y93" s="37"/>
      <c r="Z93" s="37"/>
    </row>
    <row r="94" spans="1:34" s="369" customFormat="1" ht="13.9" customHeight="1">
      <c r="A94" s="517">
        <v>6</v>
      </c>
      <c r="B94" s="467">
        <v>44292</v>
      </c>
      <c r="C94" s="518"/>
      <c r="D94" s="446" t="s">
        <v>866</v>
      </c>
      <c r="E94" s="519" t="s">
        <v>557</v>
      </c>
      <c r="F94" s="444">
        <v>65</v>
      </c>
      <c r="G94" s="444">
        <v>28</v>
      </c>
      <c r="H94" s="444">
        <v>82</v>
      </c>
      <c r="I94" s="445">
        <v>140</v>
      </c>
      <c r="J94" s="445" t="s">
        <v>889</v>
      </c>
      <c r="K94" s="520">
        <f t="shared" si="61"/>
        <v>17</v>
      </c>
      <c r="L94" s="445">
        <v>100</v>
      </c>
      <c r="M94" s="521">
        <f t="shared" si="62"/>
        <v>1175</v>
      </c>
      <c r="N94" s="445">
        <v>75</v>
      </c>
      <c r="O94" s="522" t="s">
        <v>556</v>
      </c>
      <c r="P94" s="524">
        <v>44292</v>
      </c>
      <c r="Q94" s="363"/>
      <c r="R94" s="324" t="s">
        <v>792</v>
      </c>
      <c r="S94" s="37"/>
      <c r="Y94" s="37"/>
      <c r="Z94" s="37"/>
    </row>
    <row r="95" spans="1:34" s="369" customFormat="1" ht="13.9" customHeight="1">
      <c r="A95" s="517">
        <v>7</v>
      </c>
      <c r="B95" s="467">
        <v>44292</v>
      </c>
      <c r="C95" s="518"/>
      <c r="D95" s="446" t="s">
        <v>886</v>
      </c>
      <c r="E95" s="519" t="s">
        <v>557</v>
      </c>
      <c r="F95" s="444">
        <v>85</v>
      </c>
      <c r="G95" s="444">
        <v>40</v>
      </c>
      <c r="H95" s="444">
        <v>100</v>
      </c>
      <c r="I95" s="445" t="s">
        <v>887</v>
      </c>
      <c r="J95" s="445" t="s">
        <v>888</v>
      </c>
      <c r="K95" s="520">
        <f t="shared" si="61"/>
        <v>15</v>
      </c>
      <c r="L95" s="445">
        <v>100</v>
      </c>
      <c r="M95" s="521">
        <f t="shared" si="62"/>
        <v>1025</v>
      </c>
      <c r="N95" s="445">
        <v>75</v>
      </c>
      <c r="O95" s="522" t="s">
        <v>556</v>
      </c>
      <c r="P95" s="524">
        <v>44292</v>
      </c>
      <c r="Q95" s="363"/>
      <c r="R95" s="324" t="s">
        <v>792</v>
      </c>
      <c r="S95" s="37"/>
      <c r="Y95" s="37"/>
      <c r="Z95" s="37"/>
    </row>
    <row r="96" spans="1:34" s="369" customFormat="1" ht="13.9" customHeight="1">
      <c r="A96" s="508">
        <v>8</v>
      </c>
      <c r="B96" s="472">
        <v>44293</v>
      </c>
      <c r="C96" s="479"/>
      <c r="D96" s="459" t="s">
        <v>902</v>
      </c>
      <c r="E96" s="480" t="s">
        <v>557</v>
      </c>
      <c r="F96" s="460">
        <v>72</v>
      </c>
      <c r="G96" s="460">
        <v>30</v>
      </c>
      <c r="H96" s="460">
        <v>30</v>
      </c>
      <c r="I96" s="461" t="s">
        <v>887</v>
      </c>
      <c r="J96" s="461" t="s">
        <v>903</v>
      </c>
      <c r="K96" s="506">
        <f>H96-F96</f>
        <v>-42</v>
      </c>
      <c r="L96" s="461">
        <v>100</v>
      </c>
      <c r="M96" s="498">
        <f t="shared" si="62"/>
        <v>-3250</v>
      </c>
      <c r="N96" s="461">
        <v>75</v>
      </c>
      <c r="O96" s="499" t="s">
        <v>620</v>
      </c>
      <c r="P96" s="503">
        <v>44293</v>
      </c>
      <c r="Q96" s="363"/>
      <c r="R96" s="324" t="s">
        <v>792</v>
      </c>
      <c r="S96" s="37"/>
      <c r="Y96" s="37"/>
      <c r="Z96" s="37"/>
    </row>
    <row r="97" spans="1:26" s="369" customFormat="1" ht="13.9" customHeight="1">
      <c r="A97" s="517">
        <v>9</v>
      </c>
      <c r="B97" s="467">
        <v>44293</v>
      </c>
      <c r="C97" s="518"/>
      <c r="D97" s="446" t="s">
        <v>904</v>
      </c>
      <c r="E97" s="519" t="s">
        <v>557</v>
      </c>
      <c r="F97" s="444">
        <v>330</v>
      </c>
      <c r="G97" s="444">
        <v>70</v>
      </c>
      <c r="H97" s="444">
        <v>390</v>
      </c>
      <c r="I97" s="445">
        <v>600</v>
      </c>
      <c r="J97" s="445" t="s">
        <v>787</v>
      </c>
      <c r="K97" s="520">
        <f>H97-F97</f>
        <v>60</v>
      </c>
      <c r="L97" s="445">
        <v>100</v>
      </c>
      <c r="M97" s="521">
        <f t="shared" si="62"/>
        <v>1400</v>
      </c>
      <c r="N97" s="445">
        <v>25</v>
      </c>
      <c r="O97" s="522" t="s">
        <v>556</v>
      </c>
      <c r="P97" s="524">
        <v>44293</v>
      </c>
      <c r="Q97" s="363"/>
      <c r="R97" s="324" t="s">
        <v>559</v>
      </c>
      <c r="S97" s="37"/>
      <c r="Y97" s="37"/>
      <c r="Z97" s="37"/>
    </row>
    <row r="98" spans="1:26" s="369" customFormat="1" ht="13.9" customHeight="1">
      <c r="A98" s="508">
        <v>10</v>
      </c>
      <c r="B98" s="472">
        <v>44293</v>
      </c>
      <c r="C98" s="479"/>
      <c r="D98" s="459" t="s">
        <v>904</v>
      </c>
      <c r="E98" s="480" t="s">
        <v>557</v>
      </c>
      <c r="F98" s="460">
        <v>330</v>
      </c>
      <c r="G98" s="460">
        <v>70</v>
      </c>
      <c r="H98" s="460">
        <v>130</v>
      </c>
      <c r="I98" s="461">
        <v>600</v>
      </c>
      <c r="J98" s="461" t="s">
        <v>905</v>
      </c>
      <c r="K98" s="506">
        <f>H98-F98</f>
        <v>-200</v>
      </c>
      <c r="L98" s="461">
        <v>100</v>
      </c>
      <c r="M98" s="498">
        <f t="shared" ref="M98:M100" si="63">(K98*N98)-L98</f>
        <v>-5100</v>
      </c>
      <c r="N98" s="461">
        <v>25</v>
      </c>
      <c r="O98" s="499" t="s">
        <v>620</v>
      </c>
      <c r="P98" s="503">
        <v>44293</v>
      </c>
      <c r="Q98" s="363"/>
      <c r="R98" s="324" t="s">
        <v>559</v>
      </c>
      <c r="S98" s="37"/>
      <c r="Y98" s="37"/>
      <c r="Z98" s="37"/>
    </row>
    <row r="99" spans="1:26" s="369" customFormat="1" ht="13.9" customHeight="1">
      <c r="A99" s="517">
        <v>11</v>
      </c>
      <c r="B99" s="467">
        <v>44293</v>
      </c>
      <c r="C99" s="518"/>
      <c r="D99" s="446" t="s">
        <v>885</v>
      </c>
      <c r="E99" s="519" t="s">
        <v>557</v>
      </c>
      <c r="F99" s="444">
        <v>7.15</v>
      </c>
      <c r="G99" s="444">
        <v>4</v>
      </c>
      <c r="H99" s="444">
        <v>8.15</v>
      </c>
      <c r="I99" s="445">
        <v>12</v>
      </c>
      <c r="J99" s="445" t="s">
        <v>913</v>
      </c>
      <c r="K99" s="520">
        <f t="shared" ref="K99:K101" si="64">H99-F99</f>
        <v>1</v>
      </c>
      <c r="L99" s="445">
        <v>100</v>
      </c>
      <c r="M99" s="521">
        <f t="shared" si="63"/>
        <v>1700</v>
      </c>
      <c r="N99" s="445">
        <v>1800</v>
      </c>
      <c r="O99" s="522" t="s">
        <v>556</v>
      </c>
      <c r="P99" s="524">
        <v>44294</v>
      </c>
      <c r="Q99" s="363"/>
      <c r="R99" s="324" t="s">
        <v>792</v>
      </c>
      <c r="S99" s="37"/>
      <c r="Y99" s="37"/>
      <c r="Z99" s="37"/>
    </row>
    <row r="100" spans="1:26" s="369" customFormat="1" ht="13.9" customHeight="1">
      <c r="A100" s="517">
        <v>12</v>
      </c>
      <c r="B100" s="467">
        <v>44294</v>
      </c>
      <c r="C100" s="518"/>
      <c r="D100" s="446" t="s">
        <v>923</v>
      </c>
      <c r="E100" s="519" t="s">
        <v>557</v>
      </c>
      <c r="F100" s="444">
        <v>28</v>
      </c>
      <c r="G100" s="444"/>
      <c r="H100" s="444">
        <v>44</v>
      </c>
      <c r="I100" s="445">
        <v>70</v>
      </c>
      <c r="J100" s="445" t="s">
        <v>924</v>
      </c>
      <c r="K100" s="520">
        <f t="shared" si="64"/>
        <v>16</v>
      </c>
      <c r="L100" s="445">
        <v>100</v>
      </c>
      <c r="M100" s="521">
        <f t="shared" si="63"/>
        <v>1100</v>
      </c>
      <c r="N100" s="445">
        <v>75</v>
      </c>
      <c r="O100" s="522" t="s">
        <v>556</v>
      </c>
      <c r="P100" s="524">
        <v>44294</v>
      </c>
      <c r="Q100" s="363"/>
      <c r="R100" s="324" t="s">
        <v>792</v>
      </c>
      <c r="S100" s="37"/>
      <c r="Y100" s="37"/>
      <c r="Z100" s="37"/>
    </row>
    <row r="101" spans="1:26" s="369" customFormat="1" ht="13.9" customHeight="1">
      <c r="A101" s="517">
        <v>13</v>
      </c>
      <c r="B101" s="467">
        <v>44294</v>
      </c>
      <c r="C101" s="518"/>
      <c r="D101" s="446" t="s">
        <v>923</v>
      </c>
      <c r="E101" s="519" t="s">
        <v>557</v>
      </c>
      <c r="F101" s="444">
        <v>17</v>
      </c>
      <c r="G101" s="444"/>
      <c r="H101" s="444">
        <v>33</v>
      </c>
      <c r="I101" s="445">
        <v>50</v>
      </c>
      <c r="J101" s="445" t="s">
        <v>924</v>
      </c>
      <c r="K101" s="520">
        <f t="shared" si="64"/>
        <v>16</v>
      </c>
      <c r="L101" s="445">
        <v>100</v>
      </c>
      <c r="M101" s="521">
        <f t="shared" ref="M101:M103" si="65">(K101*N101)-L101</f>
        <v>1100</v>
      </c>
      <c r="N101" s="445">
        <v>75</v>
      </c>
      <c r="O101" s="522" t="s">
        <v>556</v>
      </c>
      <c r="P101" s="524">
        <v>44294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17">
        <v>14</v>
      </c>
      <c r="B102" s="467">
        <v>44294</v>
      </c>
      <c r="C102" s="518"/>
      <c r="D102" s="446" t="s">
        <v>925</v>
      </c>
      <c r="E102" s="519" t="s">
        <v>557</v>
      </c>
      <c r="F102" s="444">
        <v>7.1</v>
      </c>
      <c r="G102" s="444">
        <v>5.5</v>
      </c>
      <c r="H102" s="444">
        <v>7.85</v>
      </c>
      <c r="I102" s="445" t="s">
        <v>926</v>
      </c>
      <c r="J102" s="445" t="s">
        <v>930</v>
      </c>
      <c r="K102" s="520">
        <f t="shared" ref="K102:K103" si="66">H102-F102</f>
        <v>0.75</v>
      </c>
      <c r="L102" s="445">
        <v>100</v>
      </c>
      <c r="M102" s="521">
        <f t="shared" si="65"/>
        <v>2150</v>
      </c>
      <c r="N102" s="445">
        <v>3000</v>
      </c>
      <c r="O102" s="522" t="s">
        <v>556</v>
      </c>
      <c r="P102" s="443">
        <v>44295</v>
      </c>
      <c r="Q102" s="363"/>
      <c r="R102" s="324" t="s">
        <v>559</v>
      </c>
      <c r="S102" s="37"/>
      <c r="Y102" s="37"/>
      <c r="Z102" s="37"/>
    </row>
    <row r="103" spans="1:26" s="369" customFormat="1" ht="13.9" customHeight="1">
      <c r="A103" s="517">
        <v>15</v>
      </c>
      <c r="B103" s="467">
        <v>44295</v>
      </c>
      <c r="C103" s="518"/>
      <c r="D103" s="446" t="s">
        <v>925</v>
      </c>
      <c r="E103" s="519" t="s">
        <v>557</v>
      </c>
      <c r="F103" s="444">
        <v>7.1</v>
      </c>
      <c r="G103" s="444">
        <v>5.5</v>
      </c>
      <c r="H103" s="444">
        <v>8.0500000000000007</v>
      </c>
      <c r="I103" s="445" t="s">
        <v>926</v>
      </c>
      <c r="J103" s="445" t="s">
        <v>942</v>
      </c>
      <c r="K103" s="520">
        <f t="shared" si="66"/>
        <v>0.95000000000000107</v>
      </c>
      <c r="L103" s="445">
        <v>100</v>
      </c>
      <c r="M103" s="521">
        <f t="shared" si="65"/>
        <v>2750.0000000000032</v>
      </c>
      <c r="N103" s="445">
        <v>3000</v>
      </c>
      <c r="O103" s="522" t="s">
        <v>556</v>
      </c>
      <c r="P103" s="524">
        <v>44295</v>
      </c>
      <c r="Q103" s="363"/>
      <c r="R103" s="324" t="s">
        <v>559</v>
      </c>
      <c r="S103" s="37"/>
      <c r="Y103" s="37"/>
      <c r="Z103" s="37"/>
    </row>
    <row r="104" spans="1:26" s="369" customFormat="1" ht="13.9" customHeight="1">
      <c r="A104" s="538">
        <v>16</v>
      </c>
      <c r="B104" s="472">
        <v>44295</v>
      </c>
      <c r="C104" s="479"/>
      <c r="D104" s="459" t="s">
        <v>931</v>
      </c>
      <c r="E104" s="480" t="s">
        <v>557</v>
      </c>
      <c r="F104" s="460">
        <v>35.5</v>
      </c>
      <c r="G104" s="460">
        <v>25.5</v>
      </c>
      <c r="H104" s="460">
        <v>20</v>
      </c>
      <c r="I104" s="507" t="s">
        <v>932</v>
      </c>
      <c r="J104" s="461" t="s">
        <v>948</v>
      </c>
      <c r="K104" s="529">
        <f t="shared" ref="K104" si="67">H104-F104</f>
        <v>-15.5</v>
      </c>
      <c r="L104" s="461">
        <v>100</v>
      </c>
      <c r="M104" s="498">
        <f t="shared" ref="M104:M105" si="68">(K104*N104)-L104</f>
        <v>-8625</v>
      </c>
      <c r="N104" s="461">
        <v>550</v>
      </c>
      <c r="O104" s="499" t="s">
        <v>620</v>
      </c>
      <c r="P104" s="536">
        <v>44298</v>
      </c>
      <c r="Q104" s="363"/>
      <c r="R104" s="324" t="s">
        <v>792</v>
      </c>
      <c r="S104" s="37"/>
      <c r="Y104" s="37"/>
      <c r="Z104" s="37"/>
    </row>
    <row r="105" spans="1:26" s="369" customFormat="1" ht="13.9" customHeight="1">
      <c r="A105" s="538">
        <v>17</v>
      </c>
      <c r="B105" s="472">
        <v>44299</v>
      </c>
      <c r="C105" s="479"/>
      <c r="D105" s="459" t="s">
        <v>952</v>
      </c>
      <c r="E105" s="480" t="s">
        <v>557</v>
      </c>
      <c r="F105" s="460">
        <v>54</v>
      </c>
      <c r="G105" s="460">
        <v>5</v>
      </c>
      <c r="H105" s="460">
        <v>12.5</v>
      </c>
      <c r="I105" s="461">
        <v>110</v>
      </c>
      <c r="J105" s="461" t="s">
        <v>964</v>
      </c>
      <c r="K105" s="558">
        <f>H105-F105</f>
        <v>-41.5</v>
      </c>
      <c r="L105" s="461">
        <v>100</v>
      </c>
      <c r="M105" s="498">
        <f t="shared" si="68"/>
        <v>-3212.5</v>
      </c>
      <c r="N105" s="461">
        <v>75</v>
      </c>
      <c r="O105" s="499" t="s">
        <v>620</v>
      </c>
      <c r="P105" s="536">
        <v>44301</v>
      </c>
      <c r="Q105" s="363"/>
      <c r="R105" s="324" t="s">
        <v>792</v>
      </c>
      <c r="S105" s="37"/>
      <c r="Y105" s="37"/>
      <c r="Z105" s="37"/>
    </row>
    <row r="106" spans="1:26" s="369" customFormat="1" ht="13.9" customHeight="1">
      <c r="A106" s="538">
        <v>18</v>
      </c>
      <c r="B106" s="472">
        <v>44299</v>
      </c>
      <c r="C106" s="479"/>
      <c r="D106" s="459" t="s">
        <v>953</v>
      </c>
      <c r="E106" s="480" t="s">
        <v>557</v>
      </c>
      <c r="F106" s="460">
        <v>310</v>
      </c>
      <c r="G106" s="460">
        <v>90</v>
      </c>
      <c r="H106" s="460">
        <v>160</v>
      </c>
      <c r="I106" s="507" t="s">
        <v>954</v>
      </c>
      <c r="J106" s="461" t="s">
        <v>955</v>
      </c>
      <c r="K106" s="544">
        <f>H106-F106</f>
        <v>-150</v>
      </c>
      <c r="L106" s="461">
        <v>100</v>
      </c>
      <c r="M106" s="498">
        <f t="shared" ref="M106:M107" si="69">(K106*N106)-L106</f>
        <v>-3850</v>
      </c>
      <c r="N106" s="461">
        <v>25</v>
      </c>
      <c r="O106" s="499" t="s">
        <v>620</v>
      </c>
      <c r="P106" s="503">
        <v>44299</v>
      </c>
      <c r="Q106" s="363"/>
      <c r="R106" s="324" t="s">
        <v>559</v>
      </c>
      <c r="S106" s="37"/>
      <c r="Y106" s="37"/>
      <c r="Z106" s="37"/>
    </row>
    <row r="107" spans="1:26" s="369" customFormat="1" ht="13.9" customHeight="1">
      <c r="A107" s="545">
        <v>19</v>
      </c>
      <c r="B107" s="467">
        <v>44299</v>
      </c>
      <c r="C107" s="518"/>
      <c r="D107" s="446" t="s">
        <v>956</v>
      </c>
      <c r="E107" s="519" t="s">
        <v>557</v>
      </c>
      <c r="F107" s="444">
        <v>30</v>
      </c>
      <c r="G107" s="444">
        <v>22</v>
      </c>
      <c r="H107" s="444">
        <v>34.5</v>
      </c>
      <c r="I107" s="445" t="s">
        <v>957</v>
      </c>
      <c r="J107" s="445" t="s">
        <v>960</v>
      </c>
      <c r="K107" s="520">
        <f t="shared" ref="K107" si="70">H107-F107</f>
        <v>4.5</v>
      </c>
      <c r="L107" s="445">
        <v>100</v>
      </c>
      <c r="M107" s="521">
        <f t="shared" si="69"/>
        <v>2600</v>
      </c>
      <c r="N107" s="445">
        <v>600</v>
      </c>
      <c r="O107" s="522" t="s">
        <v>556</v>
      </c>
      <c r="P107" s="524">
        <v>44299</v>
      </c>
      <c r="Q107" s="363"/>
      <c r="R107" s="324" t="s">
        <v>559</v>
      </c>
      <c r="S107" s="37"/>
      <c r="Y107" s="37"/>
      <c r="Z107" s="37"/>
    </row>
    <row r="108" spans="1:26" s="369" customFormat="1" ht="13.9" customHeight="1">
      <c r="A108" s="545">
        <v>20</v>
      </c>
      <c r="B108" s="467">
        <v>44299</v>
      </c>
      <c r="C108" s="518"/>
      <c r="D108" s="446" t="s">
        <v>956</v>
      </c>
      <c r="E108" s="519" t="s">
        <v>557</v>
      </c>
      <c r="F108" s="444">
        <v>29.5</v>
      </c>
      <c r="G108" s="444">
        <v>22</v>
      </c>
      <c r="H108" s="444">
        <v>34.5</v>
      </c>
      <c r="I108" s="445" t="s">
        <v>957</v>
      </c>
      <c r="J108" s="445" t="s">
        <v>961</v>
      </c>
      <c r="K108" s="520">
        <f t="shared" ref="K108" si="71">H108-F108</f>
        <v>5</v>
      </c>
      <c r="L108" s="445">
        <v>100</v>
      </c>
      <c r="M108" s="521">
        <f t="shared" ref="M108" si="72">(K108*N108)-L108</f>
        <v>2900</v>
      </c>
      <c r="N108" s="445">
        <v>600</v>
      </c>
      <c r="O108" s="522" t="s">
        <v>556</v>
      </c>
      <c r="P108" s="524">
        <v>44299</v>
      </c>
      <c r="Q108" s="363"/>
      <c r="R108" s="324" t="s">
        <v>559</v>
      </c>
      <c r="S108" s="37"/>
      <c r="Y108" s="37"/>
      <c r="Z108" s="37"/>
    </row>
    <row r="109" spans="1:26" s="369" customFormat="1" ht="13.9" customHeight="1">
      <c r="A109" s="545">
        <v>21</v>
      </c>
      <c r="B109" s="467">
        <v>44299</v>
      </c>
      <c r="C109" s="518"/>
      <c r="D109" s="446" t="s">
        <v>958</v>
      </c>
      <c r="E109" s="519" t="s">
        <v>557</v>
      </c>
      <c r="F109" s="444">
        <v>34</v>
      </c>
      <c r="G109" s="444">
        <v>20</v>
      </c>
      <c r="H109" s="444">
        <v>41</v>
      </c>
      <c r="I109" s="445">
        <v>60</v>
      </c>
      <c r="J109" s="445" t="s">
        <v>959</v>
      </c>
      <c r="K109" s="520">
        <f t="shared" ref="K109" si="73">H109-F109</f>
        <v>7</v>
      </c>
      <c r="L109" s="445">
        <v>100</v>
      </c>
      <c r="M109" s="521">
        <f t="shared" ref="M109" si="74">(K109*N109)-L109</f>
        <v>2000</v>
      </c>
      <c r="N109" s="445">
        <v>300</v>
      </c>
      <c r="O109" s="522" t="s">
        <v>556</v>
      </c>
      <c r="P109" s="524">
        <v>44299</v>
      </c>
      <c r="Q109" s="363"/>
      <c r="R109" s="324" t="s">
        <v>792</v>
      </c>
      <c r="S109" s="37"/>
      <c r="Y109" s="37"/>
      <c r="Z109" s="37"/>
    </row>
    <row r="110" spans="1:26" s="369" customFormat="1" ht="13.9" customHeight="1">
      <c r="A110" s="545">
        <v>22</v>
      </c>
      <c r="B110" s="467">
        <v>44301</v>
      </c>
      <c r="C110" s="518"/>
      <c r="D110" s="446" t="s">
        <v>958</v>
      </c>
      <c r="E110" s="519" t="s">
        <v>557</v>
      </c>
      <c r="F110" s="444">
        <v>39</v>
      </c>
      <c r="G110" s="444">
        <v>25</v>
      </c>
      <c r="H110" s="444">
        <v>46</v>
      </c>
      <c r="I110" s="445">
        <v>60</v>
      </c>
      <c r="J110" s="445" t="s">
        <v>959</v>
      </c>
      <c r="K110" s="520">
        <f t="shared" ref="K110" si="75">H110-F110</f>
        <v>7</v>
      </c>
      <c r="L110" s="445">
        <v>100</v>
      </c>
      <c r="M110" s="521">
        <f t="shared" ref="M110" si="76">(K110*N110)-L110</f>
        <v>2000</v>
      </c>
      <c r="N110" s="445">
        <v>300</v>
      </c>
      <c r="O110" s="522" t="s">
        <v>556</v>
      </c>
      <c r="P110" s="443">
        <v>44302</v>
      </c>
      <c r="Q110" s="363"/>
      <c r="R110" s="324" t="s">
        <v>792</v>
      </c>
      <c r="S110" s="37"/>
      <c r="Y110" s="37"/>
      <c r="Z110" s="37"/>
    </row>
    <row r="111" spans="1:26" s="369" customFormat="1" ht="13.9" customHeight="1">
      <c r="A111" s="545">
        <v>23</v>
      </c>
      <c r="B111" s="467">
        <v>44301</v>
      </c>
      <c r="C111" s="518"/>
      <c r="D111" s="446" t="s">
        <v>931</v>
      </c>
      <c r="E111" s="519" t="s">
        <v>557</v>
      </c>
      <c r="F111" s="444">
        <v>17.5</v>
      </c>
      <c r="G111" s="444">
        <v>9</v>
      </c>
      <c r="H111" s="444">
        <v>21</v>
      </c>
      <c r="I111" s="445" t="s">
        <v>967</v>
      </c>
      <c r="J111" s="445" t="s">
        <v>968</v>
      </c>
      <c r="K111" s="520">
        <f t="shared" ref="K111" si="77">H111-F111</f>
        <v>3.5</v>
      </c>
      <c r="L111" s="445">
        <v>100</v>
      </c>
      <c r="M111" s="521">
        <f t="shared" ref="M111:M112" si="78">(K111*N111)-L111</f>
        <v>1825</v>
      </c>
      <c r="N111" s="445">
        <v>550</v>
      </c>
      <c r="O111" s="522" t="s">
        <v>556</v>
      </c>
      <c r="P111" s="524">
        <v>44301</v>
      </c>
      <c r="Q111" s="363"/>
      <c r="R111" s="324" t="s">
        <v>559</v>
      </c>
      <c r="S111" s="37"/>
      <c r="Y111" s="37"/>
      <c r="Z111" s="37"/>
    </row>
    <row r="112" spans="1:26" s="369" customFormat="1" ht="13.9" customHeight="1">
      <c r="A112" s="538">
        <v>24</v>
      </c>
      <c r="B112" s="472">
        <v>44301</v>
      </c>
      <c r="C112" s="479"/>
      <c r="D112" s="459" t="s">
        <v>969</v>
      </c>
      <c r="E112" s="480" t="s">
        <v>557</v>
      </c>
      <c r="F112" s="460">
        <v>27</v>
      </c>
      <c r="G112" s="460"/>
      <c r="H112" s="460">
        <v>0</v>
      </c>
      <c r="I112" s="461">
        <v>70</v>
      </c>
      <c r="J112" s="461" t="s">
        <v>970</v>
      </c>
      <c r="K112" s="558">
        <f>H112-F112</f>
        <v>-27</v>
      </c>
      <c r="L112" s="461">
        <v>100</v>
      </c>
      <c r="M112" s="498">
        <f t="shared" si="78"/>
        <v>-2125</v>
      </c>
      <c r="N112" s="461">
        <v>75</v>
      </c>
      <c r="O112" s="499" t="s">
        <v>620</v>
      </c>
      <c r="P112" s="503">
        <v>44301</v>
      </c>
      <c r="Q112" s="363"/>
      <c r="R112" s="324" t="s">
        <v>792</v>
      </c>
      <c r="S112" s="37"/>
      <c r="Y112" s="37"/>
      <c r="Z112" s="37"/>
    </row>
    <row r="113" spans="1:34" s="369" customFormat="1" ht="13.9" customHeight="1">
      <c r="A113" s="545">
        <v>25</v>
      </c>
      <c r="B113" s="467">
        <v>44302</v>
      </c>
      <c r="C113" s="518"/>
      <c r="D113" s="446" t="s">
        <v>978</v>
      </c>
      <c r="E113" s="519" t="s">
        <v>557</v>
      </c>
      <c r="F113" s="444">
        <v>25</v>
      </c>
      <c r="G113" s="444">
        <v>14</v>
      </c>
      <c r="H113" s="444">
        <v>30</v>
      </c>
      <c r="I113" s="445" t="s">
        <v>979</v>
      </c>
      <c r="J113" s="445" t="s">
        <v>961</v>
      </c>
      <c r="K113" s="520">
        <f t="shared" ref="K113" si="79">H113-F113</f>
        <v>5</v>
      </c>
      <c r="L113" s="445">
        <v>100</v>
      </c>
      <c r="M113" s="521">
        <f t="shared" ref="M113" si="80">(K113*N113)-L113</f>
        <v>2650</v>
      </c>
      <c r="N113" s="445">
        <v>550</v>
      </c>
      <c r="O113" s="522" t="s">
        <v>556</v>
      </c>
      <c r="P113" s="524">
        <v>44302</v>
      </c>
      <c r="Q113" s="363"/>
      <c r="R113" s="324" t="s">
        <v>559</v>
      </c>
      <c r="S113" s="37"/>
      <c r="Y113" s="37"/>
      <c r="Z113" s="37"/>
    </row>
    <row r="114" spans="1:34" s="369" customFormat="1" ht="13.9" customHeight="1">
      <c r="A114" s="545">
        <v>26</v>
      </c>
      <c r="B114" s="467">
        <v>44302</v>
      </c>
      <c r="C114" s="518"/>
      <c r="D114" s="446" t="s">
        <v>980</v>
      </c>
      <c r="E114" s="519" t="s">
        <v>557</v>
      </c>
      <c r="F114" s="444">
        <v>61</v>
      </c>
      <c r="G114" s="444">
        <v>40</v>
      </c>
      <c r="H114" s="444">
        <v>72</v>
      </c>
      <c r="I114" s="445">
        <v>100</v>
      </c>
      <c r="J114" s="445" t="s">
        <v>985</v>
      </c>
      <c r="K114" s="520">
        <f t="shared" ref="K114:K115" si="81">H114-F114</f>
        <v>11</v>
      </c>
      <c r="L114" s="445">
        <v>100</v>
      </c>
      <c r="M114" s="521">
        <f t="shared" ref="M114:M115" si="82">(K114*N114)-L114</f>
        <v>2650</v>
      </c>
      <c r="N114" s="445">
        <v>250</v>
      </c>
      <c r="O114" s="522" t="s">
        <v>556</v>
      </c>
      <c r="P114" s="524">
        <v>44302</v>
      </c>
      <c r="Q114" s="363"/>
      <c r="R114" s="324" t="s">
        <v>792</v>
      </c>
      <c r="S114" s="37"/>
      <c r="Y114" s="37"/>
      <c r="Z114" s="37"/>
    </row>
    <row r="115" spans="1:34" s="369" customFormat="1" ht="13.9" customHeight="1">
      <c r="A115" s="538">
        <v>27</v>
      </c>
      <c r="B115" s="472">
        <v>44302</v>
      </c>
      <c r="C115" s="479"/>
      <c r="D115" s="459" t="s">
        <v>981</v>
      </c>
      <c r="E115" s="480" t="s">
        <v>557</v>
      </c>
      <c r="F115" s="460">
        <v>6.75</v>
      </c>
      <c r="G115" s="460">
        <v>4.5</v>
      </c>
      <c r="H115" s="460">
        <v>4.5</v>
      </c>
      <c r="I115" s="461">
        <v>12</v>
      </c>
      <c r="J115" s="461" t="s">
        <v>1000</v>
      </c>
      <c r="K115" s="559">
        <f t="shared" si="81"/>
        <v>-2.25</v>
      </c>
      <c r="L115" s="461">
        <v>100</v>
      </c>
      <c r="M115" s="498">
        <f t="shared" si="82"/>
        <v>-4262.5</v>
      </c>
      <c r="N115" s="461">
        <v>1850</v>
      </c>
      <c r="O115" s="499" t="s">
        <v>620</v>
      </c>
      <c r="P115" s="536">
        <v>44305</v>
      </c>
      <c r="Q115" s="363"/>
      <c r="R115" s="324" t="s">
        <v>792</v>
      </c>
      <c r="S115" s="37"/>
      <c r="Y115" s="37"/>
      <c r="Z115" s="37"/>
    </row>
    <row r="116" spans="1:34" s="369" customFormat="1" ht="13.9" customHeight="1">
      <c r="A116" s="538">
        <v>28</v>
      </c>
      <c r="B116" s="472">
        <v>44302</v>
      </c>
      <c r="C116" s="479"/>
      <c r="D116" s="459" t="s">
        <v>982</v>
      </c>
      <c r="E116" s="480" t="s">
        <v>557</v>
      </c>
      <c r="F116" s="460">
        <v>20.5</v>
      </c>
      <c r="G116" s="460">
        <v>13</v>
      </c>
      <c r="H116" s="460">
        <v>11</v>
      </c>
      <c r="I116" s="507" t="s">
        <v>983</v>
      </c>
      <c r="J116" s="461" t="s">
        <v>1083</v>
      </c>
      <c r="K116" s="559">
        <f t="shared" ref="K116:K117" si="83">H116-F116</f>
        <v>-9.5</v>
      </c>
      <c r="L116" s="461">
        <v>100</v>
      </c>
      <c r="M116" s="498">
        <f t="shared" ref="M116:M117" si="84">(K116*N116)-L116</f>
        <v>-5325</v>
      </c>
      <c r="N116" s="461">
        <v>550</v>
      </c>
      <c r="O116" s="499" t="s">
        <v>620</v>
      </c>
      <c r="P116" s="536">
        <v>44305</v>
      </c>
      <c r="Q116" s="363"/>
      <c r="R116" s="324" t="s">
        <v>559</v>
      </c>
      <c r="S116" s="37"/>
      <c r="Y116" s="37"/>
      <c r="Z116" s="37"/>
    </row>
    <row r="117" spans="1:34" s="369" customFormat="1" ht="13.9" customHeight="1">
      <c r="A117" s="545">
        <v>29</v>
      </c>
      <c r="B117" s="467">
        <v>44302</v>
      </c>
      <c r="C117" s="518"/>
      <c r="D117" s="446" t="s">
        <v>984</v>
      </c>
      <c r="E117" s="519" t="s">
        <v>557</v>
      </c>
      <c r="F117" s="444">
        <v>16.5</v>
      </c>
      <c r="G117" s="444">
        <v>10</v>
      </c>
      <c r="H117" s="444">
        <v>18.5</v>
      </c>
      <c r="I117" s="445">
        <v>25</v>
      </c>
      <c r="J117" s="445" t="s">
        <v>1023</v>
      </c>
      <c r="K117" s="520">
        <f t="shared" si="83"/>
        <v>2</v>
      </c>
      <c r="L117" s="445">
        <v>100</v>
      </c>
      <c r="M117" s="521">
        <f t="shared" si="84"/>
        <v>1600</v>
      </c>
      <c r="N117" s="445">
        <v>850</v>
      </c>
      <c r="O117" s="522" t="s">
        <v>556</v>
      </c>
      <c r="P117" s="524">
        <v>44305</v>
      </c>
      <c r="Q117" s="363"/>
      <c r="R117" s="324" t="s">
        <v>792</v>
      </c>
      <c r="S117" s="37"/>
      <c r="Y117" s="37"/>
      <c r="Z117" s="37"/>
    </row>
    <row r="118" spans="1:34" s="369" customFormat="1" ht="13.9" customHeight="1">
      <c r="A118" s="545">
        <v>30</v>
      </c>
      <c r="B118" s="467">
        <v>44305</v>
      </c>
      <c r="C118" s="518"/>
      <c r="D118" s="446" t="s">
        <v>1002</v>
      </c>
      <c r="E118" s="519" t="s">
        <v>557</v>
      </c>
      <c r="F118" s="444">
        <v>12.5</v>
      </c>
      <c r="G118" s="444">
        <v>5</v>
      </c>
      <c r="H118" s="444">
        <v>16</v>
      </c>
      <c r="I118" s="445" t="s">
        <v>1003</v>
      </c>
      <c r="J118" s="445" t="s">
        <v>968</v>
      </c>
      <c r="K118" s="520">
        <f t="shared" ref="K118" si="85">H118-F118</f>
        <v>3.5</v>
      </c>
      <c r="L118" s="445">
        <v>100</v>
      </c>
      <c r="M118" s="521">
        <f t="shared" ref="M118" si="86">(K118*N118)-L118</f>
        <v>2350</v>
      </c>
      <c r="N118" s="445">
        <v>700</v>
      </c>
      <c r="O118" s="522" t="s">
        <v>556</v>
      </c>
      <c r="P118" s="524">
        <v>44305</v>
      </c>
      <c r="Q118" s="363"/>
      <c r="R118" s="324"/>
      <c r="S118" s="37"/>
      <c r="Y118" s="37"/>
      <c r="Z118" s="37"/>
    </row>
    <row r="119" spans="1:34" s="369" customFormat="1" ht="13.9" customHeight="1">
      <c r="A119" s="545">
        <v>31</v>
      </c>
      <c r="B119" s="467">
        <v>44305</v>
      </c>
      <c r="C119" s="518"/>
      <c r="D119" s="446" t="s">
        <v>1004</v>
      </c>
      <c r="E119" s="519" t="s">
        <v>557</v>
      </c>
      <c r="F119" s="444">
        <v>92.5</v>
      </c>
      <c r="G119" s="444">
        <v>52</v>
      </c>
      <c r="H119" s="444">
        <v>112</v>
      </c>
      <c r="I119" s="445">
        <v>200</v>
      </c>
      <c r="J119" s="445" t="s">
        <v>1022</v>
      </c>
      <c r="K119" s="520">
        <f t="shared" ref="K119" si="87">H119-F119</f>
        <v>19.5</v>
      </c>
      <c r="L119" s="445">
        <v>100</v>
      </c>
      <c r="M119" s="521">
        <f t="shared" ref="M119" si="88">(K119*N119)-L119</f>
        <v>1362.5</v>
      </c>
      <c r="N119" s="445">
        <v>75</v>
      </c>
      <c r="O119" s="522" t="s">
        <v>556</v>
      </c>
      <c r="P119" s="524">
        <v>44305</v>
      </c>
      <c r="Q119" s="363"/>
      <c r="R119" s="324"/>
      <c r="S119" s="37"/>
      <c r="Y119" s="37"/>
      <c r="Z119" s="37"/>
    </row>
    <row r="120" spans="1:34" s="369" customFormat="1" ht="13.9" customHeight="1">
      <c r="A120" s="545">
        <v>32</v>
      </c>
      <c r="B120" s="467">
        <v>44305</v>
      </c>
      <c r="C120" s="518"/>
      <c r="D120" s="446" t="s">
        <v>1002</v>
      </c>
      <c r="E120" s="519" t="s">
        <v>557</v>
      </c>
      <c r="F120" s="444">
        <v>13.5</v>
      </c>
      <c r="G120" s="444">
        <v>5</v>
      </c>
      <c r="H120" s="444">
        <v>17</v>
      </c>
      <c r="I120" s="445" t="s">
        <v>1003</v>
      </c>
      <c r="J120" s="445" t="s">
        <v>968</v>
      </c>
      <c r="K120" s="520">
        <f t="shared" ref="K120" si="89">H120-F120</f>
        <v>3.5</v>
      </c>
      <c r="L120" s="445">
        <v>100</v>
      </c>
      <c r="M120" s="521">
        <f t="shared" ref="M120" si="90">(K120*N120)-L120</f>
        <v>2350</v>
      </c>
      <c r="N120" s="445">
        <v>700</v>
      </c>
      <c r="O120" s="522" t="s">
        <v>556</v>
      </c>
      <c r="P120" s="524">
        <v>44305</v>
      </c>
      <c r="Q120" s="363"/>
      <c r="R120" s="324"/>
      <c r="S120" s="37"/>
      <c r="Y120" s="37"/>
      <c r="Z120" s="37"/>
    </row>
    <row r="121" spans="1:34" s="369" customFormat="1" ht="13.9" customHeight="1">
      <c r="A121" s="420">
        <v>33</v>
      </c>
      <c r="B121" s="418">
        <v>44305</v>
      </c>
      <c r="C121" s="419"/>
      <c r="D121" s="412" t="s">
        <v>1005</v>
      </c>
      <c r="E121" s="413" t="s">
        <v>557</v>
      </c>
      <c r="F121" s="387" t="s">
        <v>1006</v>
      </c>
      <c r="G121" s="387">
        <v>52</v>
      </c>
      <c r="H121" s="387"/>
      <c r="I121" s="352">
        <v>170</v>
      </c>
      <c r="J121" s="352"/>
      <c r="K121" s="352"/>
      <c r="L121" s="352"/>
      <c r="M121" s="496"/>
      <c r="N121" s="352"/>
      <c r="O121" s="380"/>
      <c r="P121" s="393"/>
      <c r="Q121" s="363"/>
      <c r="R121" s="324"/>
      <c r="S121" s="37"/>
      <c r="Y121" s="37"/>
      <c r="Z121" s="37"/>
    </row>
    <row r="122" spans="1:34" s="369" customFormat="1" ht="13.9" customHeight="1">
      <c r="A122" s="420"/>
      <c r="B122" s="418"/>
      <c r="C122" s="419"/>
      <c r="D122" s="412"/>
      <c r="E122" s="413"/>
      <c r="F122" s="387"/>
      <c r="G122" s="387"/>
      <c r="H122" s="387"/>
      <c r="I122" s="352"/>
      <c r="J122" s="352"/>
      <c r="K122" s="352"/>
      <c r="L122" s="352"/>
      <c r="M122" s="496"/>
      <c r="N122" s="352"/>
      <c r="O122" s="380"/>
      <c r="P122" s="393"/>
      <c r="Q122" s="363"/>
      <c r="R122" s="324"/>
      <c r="S122" s="37"/>
      <c r="Y122" s="37"/>
      <c r="Z122" s="37"/>
    </row>
    <row r="123" spans="1:34" s="369" customFormat="1" ht="13.9" customHeight="1">
      <c r="A123" s="420"/>
      <c r="B123" s="418"/>
      <c r="C123" s="419"/>
      <c r="D123" s="412"/>
      <c r="E123" s="413"/>
      <c r="F123" s="387"/>
      <c r="G123" s="387"/>
      <c r="H123" s="387"/>
      <c r="I123" s="352"/>
      <c r="J123" s="352"/>
      <c r="K123" s="352"/>
      <c r="L123" s="352"/>
      <c r="M123" s="496"/>
      <c r="N123" s="352"/>
      <c r="O123" s="380"/>
      <c r="P123" s="393"/>
      <c r="Q123" s="363"/>
      <c r="R123" s="324"/>
      <c r="S123" s="37"/>
      <c r="Y123" s="37"/>
      <c r="Z123" s="37"/>
    </row>
    <row r="124" spans="1:34" s="37" customFormat="1" ht="14.25">
      <c r="A124" s="396"/>
      <c r="B124" s="527"/>
      <c r="C124" s="527"/>
      <c r="D124" s="528"/>
      <c r="E124" s="387"/>
      <c r="F124" s="387"/>
      <c r="G124" s="383"/>
      <c r="H124" s="383"/>
      <c r="I124" s="352"/>
      <c r="J124" s="352"/>
      <c r="K124" s="352"/>
      <c r="L124" s="352"/>
      <c r="M124" s="352"/>
      <c r="N124" s="352"/>
      <c r="O124" s="352"/>
      <c r="P124" s="352"/>
      <c r="Q124" s="363"/>
      <c r="R124" s="324"/>
      <c r="Z124" s="369"/>
      <c r="AA124" s="369"/>
      <c r="AB124" s="369"/>
      <c r="AC124" s="369"/>
      <c r="AD124" s="369"/>
      <c r="AE124" s="369"/>
      <c r="AF124" s="369"/>
      <c r="AG124" s="369"/>
      <c r="AH124" s="369"/>
    </row>
    <row r="125" spans="1:34" s="37" customFormat="1" ht="14.25">
      <c r="A125" s="396"/>
      <c r="B125" s="527"/>
      <c r="C125" s="527"/>
      <c r="D125" s="528"/>
      <c r="E125" s="387"/>
      <c r="F125" s="387"/>
      <c r="G125" s="383"/>
      <c r="H125" s="383"/>
      <c r="I125" s="387"/>
      <c r="J125" s="352"/>
      <c r="K125" s="352"/>
      <c r="L125" s="352"/>
      <c r="M125" s="352"/>
      <c r="N125" s="352"/>
      <c r="O125" s="352"/>
      <c r="P125" s="352"/>
      <c r="Q125" s="363"/>
      <c r="R125" s="324"/>
      <c r="Z125" s="369"/>
      <c r="AA125" s="369"/>
      <c r="AB125" s="369"/>
      <c r="AC125" s="369"/>
      <c r="AD125" s="369"/>
      <c r="AE125" s="369"/>
      <c r="AF125" s="369"/>
      <c r="AG125" s="369"/>
      <c r="AH125" s="369"/>
    </row>
    <row r="126" spans="1:34" s="37" customFormat="1" ht="14.25">
      <c r="A126" s="33"/>
      <c r="B126" s="397"/>
      <c r="C126" s="397"/>
      <c r="D126" s="398"/>
      <c r="E126" s="399"/>
      <c r="F126" s="399"/>
      <c r="G126" s="400"/>
      <c r="H126" s="400"/>
      <c r="I126" s="399"/>
      <c r="J126" s="395"/>
      <c r="K126" s="395"/>
      <c r="L126" s="395"/>
      <c r="M126" s="395"/>
      <c r="N126" s="395"/>
      <c r="O126" s="395"/>
      <c r="P126" s="395"/>
      <c r="Q126" s="363"/>
      <c r="R126" s="324"/>
      <c r="Z126" s="369"/>
      <c r="AA126" s="369"/>
      <c r="AB126" s="369"/>
      <c r="AC126" s="369"/>
      <c r="AD126" s="369"/>
      <c r="AE126" s="369"/>
      <c r="AF126" s="369"/>
      <c r="AG126" s="369"/>
      <c r="AH126" s="369"/>
    </row>
    <row r="127" spans="1:34" s="37" customFormat="1" ht="14.25">
      <c r="A127" s="33"/>
      <c r="B127" s="397"/>
      <c r="C127" s="397"/>
      <c r="D127" s="398"/>
      <c r="E127" s="399"/>
      <c r="F127" s="399"/>
      <c r="G127" s="400"/>
      <c r="H127" s="400"/>
      <c r="I127" s="399"/>
      <c r="J127" s="395"/>
      <c r="K127" s="395"/>
      <c r="L127" s="395"/>
      <c r="M127" s="395"/>
      <c r="N127" s="395"/>
      <c r="O127" s="395"/>
      <c r="P127" s="395"/>
      <c r="Q127" s="363"/>
      <c r="R127" s="324"/>
      <c r="Z127" s="369"/>
      <c r="AA127" s="369"/>
      <c r="AB127" s="369"/>
      <c r="AC127" s="369"/>
      <c r="AD127" s="369"/>
      <c r="AE127" s="369"/>
      <c r="AF127" s="369"/>
      <c r="AG127" s="369"/>
      <c r="AH127" s="369"/>
    </row>
    <row r="128" spans="1:34" s="37" customFormat="1" ht="14.25">
      <c r="A128" s="33"/>
      <c r="B128" s="397"/>
      <c r="C128" s="397"/>
      <c r="D128" s="398"/>
      <c r="E128" s="399"/>
      <c r="F128" s="399"/>
      <c r="G128" s="400"/>
      <c r="H128" s="400"/>
      <c r="I128" s="399"/>
      <c r="J128" s="395"/>
      <c r="K128" s="395"/>
      <c r="L128" s="395"/>
      <c r="M128" s="395"/>
      <c r="N128" s="395"/>
      <c r="O128" s="401"/>
      <c r="P128" s="395"/>
      <c r="Q128" s="363"/>
      <c r="R128" s="324"/>
      <c r="Z128" s="369"/>
      <c r="AA128" s="369"/>
      <c r="AB128" s="369"/>
      <c r="AC128" s="369"/>
      <c r="AD128" s="369"/>
      <c r="AE128" s="369"/>
      <c r="AF128" s="369"/>
      <c r="AG128" s="369"/>
      <c r="AH128" s="369"/>
    </row>
    <row r="129" spans="1:34" s="37" customFormat="1" ht="14.25">
      <c r="A129" s="353"/>
      <c r="B129" s="354"/>
      <c r="C129" s="354"/>
      <c r="D129" s="355"/>
      <c r="E129" s="353"/>
      <c r="F129" s="370"/>
      <c r="G129" s="353"/>
      <c r="H129" s="353"/>
      <c r="I129" s="353"/>
      <c r="J129" s="354"/>
      <c r="K129" s="371"/>
      <c r="L129" s="353"/>
      <c r="M129" s="353"/>
      <c r="N129" s="353"/>
      <c r="O129" s="372"/>
      <c r="P129" s="363"/>
      <c r="Q129" s="363"/>
      <c r="R129" s="324"/>
      <c r="Z129" s="369"/>
      <c r="AA129" s="369"/>
      <c r="AB129" s="369"/>
      <c r="AC129" s="369"/>
      <c r="AD129" s="369"/>
      <c r="AE129" s="369"/>
      <c r="AF129" s="369"/>
      <c r="AG129" s="369"/>
      <c r="AH129" s="369"/>
    </row>
    <row r="130" spans="1:34" ht="15">
      <c r="A130" s="96" t="s">
        <v>575</v>
      </c>
      <c r="B130" s="97"/>
      <c r="C130" s="97"/>
      <c r="D130" s="98"/>
      <c r="E130" s="31"/>
      <c r="F130" s="29"/>
      <c r="G130" s="29"/>
      <c r="H130" s="70"/>
      <c r="I130" s="116"/>
      <c r="J130" s="117"/>
      <c r="K130" s="14"/>
      <c r="L130" s="14"/>
      <c r="M130" s="14"/>
      <c r="N130" s="8"/>
      <c r="O130" s="50"/>
      <c r="Q130" s="92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34" ht="38.25">
      <c r="A131" s="17" t="s">
        <v>16</v>
      </c>
      <c r="B131" s="18" t="s">
        <v>534</v>
      </c>
      <c r="C131" s="18"/>
      <c r="D131" s="19" t="s">
        <v>545</v>
      </c>
      <c r="E131" s="18" t="s">
        <v>546</v>
      </c>
      <c r="F131" s="18" t="s">
        <v>547</v>
      </c>
      <c r="G131" s="18" t="s">
        <v>548</v>
      </c>
      <c r="H131" s="18" t="s">
        <v>549</v>
      </c>
      <c r="I131" s="18" t="s">
        <v>550</v>
      </c>
      <c r="J131" s="17" t="s">
        <v>551</v>
      </c>
      <c r="K131" s="59" t="s">
        <v>567</v>
      </c>
      <c r="L131" s="392" t="s">
        <v>819</v>
      </c>
      <c r="M131" s="60" t="s">
        <v>818</v>
      </c>
      <c r="N131" s="18" t="s">
        <v>554</v>
      </c>
      <c r="O131" s="75" t="s">
        <v>555</v>
      </c>
      <c r="P131" s="94"/>
      <c r="Q131" s="8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34" s="369" customFormat="1" ht="14.25">
      <c r="A132" s="546">
        <v>1</v>
      </c>
      <c r="B132" s="547">
        <v>44203</v>
      </c>
      <c r="C132" s="548"/>
      <c r="D132" s="549" t="s">
        <v>480</v>
      </c>
      <c r="E132" s="550" t="s">
        <v>856</v>
      </c>
      <c r="F132" s="551">
        <v>422</v>
      </c>
      <c r="G132" s="552">
        <v>385</v>
      </c>
      <c r="H132" s="551">
        <v>422</v>
      </c>
      <c r="I132" s="553" t="s">
        <v>829</v>
      </c>
      <c r="J132" s="554" t="s">
        <v>963</v>
      </c>
      <c r="K132" s="554">
        <f t="shared" ref="K132" si="91">H132-F132</f>
        <v>0</v>
      </c>
      <c r="L132" s="555">
        <f>(F132*-0.8)/100</f>
        <v>-3.3760000000000003</v>
      </c>
      <c r="M132" s="556">
        <f t="shared" ref="M132" si="92">(K132+L132)/F132</f>
        <v>-8.0000000000000002E-3</v>
      </c>
      <c r="N132" s="554" t="s">
        <v>665</v>
      </c>
      <c r="O132" s="557">
        <v>44298</v>
      </c>
      <c r="P132" s="95"/>
      <c r="Q132" s="416"/>
      <c r="R132" s="453" t="s">
        <v>559</v>
      </c>
      <c r="S132" s="410"/>
      <c r="T132" s="410"/>
      <c r="U132" s="410"/>
      <c r="V132" s="410"/>
      <c r="W132" s="410"/>
      <c r="X132" s="410"/>
      <c r="Y132" s="410"/>
      <c r="Z132" s="410"/>
    </row>
    <row r="133" spans="1:34" s="369" customFormat="1" ht="14.25">
      <c r="A133" s="481">
        <v>2</v>
      </c>
      <c r="B133" s="482">
        <v>44238</v>
      </c>
      <c r="C133" s="483"/>
      <c r="D133" s="484" t="s">
        <v>445</v>
      </c>
      <c r="E133" s="485" t="s">
        <v>557</v>
      </c>
      <c r="F133" s="486">
        <v>1515</v>
      </c>
      <c r="G133" s="487">
        <v>1390</v>
      </c>
      <c r="H133" s="486">
        <v>1595</v>
      </c>
      <c r="I133" s="488" t="s">
        <v>838</v>
      </c>
      <c r="J133" s="489" t="s">
        <v>845</v>
      </c>
      <c r="K133" s="489">
        <f t="shared" ref="K133" si="93">H133-F133</f>
        <v>80</v>
      </c>
      <c r="L133" s="490">
        <f>(F133*-0.8)/100</f>
        <v>-12.12</v>
      </c>
      <c r="M133" s="491">
        <f t="shared" ref="M133" si="94">(K133+L133)/F133</f>
        <v>4.4805280528052799E-2</v>
      </c>
      <c r="N133" s="492" t="s">
        <v>556</v>
      </c>
      <c r="O133" s="493">
        <v>44271</v>
      </c>
      <c r="P133" s="95"/>
      <c r="Q133" s="416"/>
      <c r="R133" s="453" t="s">
        <v>559</v>
      </c>
      <c r="S133" s="410"/>
      <c r="T133" s="410"/>
      <c r="U133" s="410"/>
      <c r="V133" s="410"/>
      <c r="W133" s="410"/>
      <c r="X133" s="410"/>
      <c r="Y133" s="410"/>
      <c r="Z133" s="410"/>
    </row>
    <row r="134" spans="1:34" s="369" customFormat="1" ht="14.25">
      <c r="A134" s="511">
        <v>3</v>
      </c>
      <c r="B134" s="474">
        <v>44274</v>
      </c>
      <c r="C134" s="512"/>
      <c r="D134" s="513" t="s">
        <v>744</v>
      </c>
      <c r="E134" s="476" t="s">
        <v>557</v>
      </c>
      <c r="F134" s="444">
        <v>4070</v>
      </c>
      <c r="G134" s="477">
        <v>3750</v>
      </c>
      <c r="H134" s="444">
        <v>4530</v>
      </c>
      <c r="I134" s="478">
        <v>4800</v>
      </c>
      <c r="J134" s="514" t="s">
        <v>865</v>
      </c>
      <c r="K134" s="514">
        <f t="shared" ref="K134" si="95">H134-F134</f>
        <v>460</v>
      </c>
      <c r="L134" s="515">
        <f>(F134*-0.8)/100</f>
        <v>-32.56</v>
      </c>
      <c r="M134" s="442">
        <f t="shared" ref="M134" si="96">(K134+L134)/F134</f>
        <v>0.10502211302211302</v>
      </c>
      <c r="N134" s="516" t="s">
        <v>556</v>
      </c>
      <c r="O134" s="443">
        <v>44287</v>
      </c>
      <c r="P134" s="95"/>
      <c r="Q134" s="416"/>
      <c r="R134" s="453" t="s">
        <v>559</v>
      </c>
      <c r="S134" s="410"/>
      <c r="T134" s="410"/>
      <c r="U134" s="410"/>
      <c r="V134" s="410"/>
      <c r="W134" s="410"/>
      <c r="X134" s="410"/>
      <c r="Y134" s="410"/>
      <c r="Z134" s="410"/>
    </row>
    <row r="135" spans="1:34" s="369" customFormat="1" ht="14.25">
      <c r="A135" s="433"/>
      <c r="B135" s="373"/>
      <c r="C135" s="435"/>
      <c r="D135" s="385"/>
      <c r="E135" s="378"/>
      <c r="F135" s="387"/>
      <c r="G135" s="383"/>
      <c r="H135" s="387"/>
      <c r="I135" s="375"/>
      <c r="J135" s="414"/>
      <c r="K135" s="414"/>
      <c r="L135" s="415"/>
      <c r="M135" s="402"/>
      <c r="N135" s="379"/>
      <c r="O135" s="409"/>
      <c r="P135" s="95"/>
      <c r="Q135" s="416"/>
      <c r="R135" s="453"/>
      <c r="S135" s="410"/>
      <c r="T135" s="410"/>
      <c r="U135" s="410"/>
      <c r="V135" s="410"/>
      <c r="W135" s="410"/>
      <c r="X135" s="410"/>
      <c r="Y135" s="410"/>
      <c r="Z135" s="410"/>
    </row>
    <row r="136" spans="1:34" s="5" customFormat="1">
      <c r="A136" s="364"/>
      <c r="B136" s="365"/>
      <c r="C136" s="366"/>
      <c r="D136" s="367"/>
      <c r="E136" s="396"/>
      <c r="F136" s="396"/>
      <c r="G136" s="451"/>
      <c r="H136" s="451"/>
      <c r="I136" s="396"/>
      <c r="J136" s="452"/>
      <c r="K136" s="447"/>
      <c r="L136" s="448"/>
      <c r="M136" s="449"/>
      <c r="N136" s="450"/>
      <c r="O136" s="368"/>
      <c r="P136" s="120"/>
      <c r="Q136"/>
      <c r="R136" s="91"/>
      <c r="T136" s="54"/>
      <c r="U136" s="54"/>
      <c r="V136" s="54"/>
      <c r="W136" s="54"/>
      <c r="X136" s="54"/>
      <c r="Y136" s="54"/>
      <c r="Z136" s="54"/>
    </row>
    <row r="137" spans="1:34">
      <c r="A137" s="20" t="s">
        <v>560</v>
      </c>
      <c r="B137" s="20"/>
      <c r="C137" s="20"/>
      <c r="D137" s="20"/>
      <c r="E137" s="2"/>
      <c r="F137" s="27" t="s">
        <v>562</v>
      </c>
      <c r="G137" s="79"/>
      <c r="H137" s="79"/>
      <c r="I137" s="35"/>
      <c r="J137" s="82"/>
      <c r="K137" s="80"/>
      <c r="L137" s="81"/>
      <c r="M137" s="82"/>
      <c r="N137" s="83"/>
      <c r="O137" s="121"/>
      <c r="P137" s="8"/>
      <c r="Q137" s="13"/>
      <c r="R137" s="93"/>
      <c r="S137" s="13"/>
      <c r="T137" s="13"/>
      <c r="U137" s="13"/>
      <c r="V137" s="13"/>
      <c r="W137" s="13"/>
      <c r="X137" s="13"/>
      <c r="Y137" s="13"/>
    </row>
    <row r="138" spans="1:34">
      <c r="A138" s="26" t="s">
        <v>561</v>
      </c>
      <c r="B138" s="20"/>
      <c r="C138" s="20"/>
      <c r="D138" s="20"/>
      <c r="E138" s="29"/>
      <c r="F138" s="27" t="s">
        <v>564</v>
      </c>
      <c r="G138" s="9"/>
      <c r="H138" s="9"/>
      <c r="I138" s="9"/>
      <c r="J138" s="50"/>
      <c r="K138" s="9"/>
      <c r="L138" s="9"/>
      <c r="M138" s="9"/>
      <c r="N138" s="8"/>
      <c r="O138" s="50"/>
      <c r="Q138" s="4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34">
      <c r="A139" s="26"/>
      <c r="B139" s="20"/>
      <c r="C139" s="20"/>
      <c r="D139" s="20"/>
      <c r="E139" s="29"/>
      <c r="F139" s="27"/>
      <c r="G139" s="9"/>
      <c r="H139" s="9"/>
      <c r="I139" s="9"/>
      <c r="J139" s="50"/>
      <c r="K139" s="9"/>
      <c r="L139" s="9"/>
      <c r="M139" s="9"/>
      <c r="N139" s="8"/>
      <c r="O139" s="50"/>
      <c r="Q139" s="4"/>
      <c r="R139" s="79"/>
      <c r="S139" s="13"/>
      <c r="T139" s="13"/>
      <c r="U139" s="13"/>
      <c r="V139" s="13"/>
      <c r="W139" s="13"/>
      <c r="X139" s="13"/>
      <c r="Y139" s="13"/>
      <c r="Z139" s="13"/>
    </row>
    <row r="140" spans="1:34" ht="15">
      <c r="A140" s="8"/>
      <c r="B140" s="30" t="s">
        <v>823</v>
      </c>
      <c r="C140" s="30"/>
      <c r="D140" s="30"/>
      <c r="E140" s="30"/>
      <c r="F140" s="31"/>
      <c r="G140" s="29"/>
      <c r="H140" s="29"/>
      <c r="I140" s="70"/>
      <c r="J140" s="71"/>
      <c r="K140" s="72"/>
      <c r="L140" s="391"/>
      <c r="M140" s="9"/>
      <c r="N140" s="8"/>
      <c r="O140" s="50"/>
      <c r="Q140" s="4"/>
      <c r="R140" s="79"/>
      <c r="S140" s="13"/>
      <c r="T140" s="13"/>
      <c r="U140" s="13"/>
      <c r="V140" s="13"/>
      <c r="W140" s="13"/>
      <c r="X140" s="13"/>
      <c r="Y140" s="13"/>
      <c r="Z140" s="13"/>
    </row>
    <row r="141" spans="1:34" ht="38.25">
      <c r="A141" s="17" t="s">
        <v>16</v>
      </c>
      <c r="B141" s="18" t="s">
        <v>534</v>
      </c>
      <c r="C141" s="18"/>
      <c r="D141" s="19" t="s">
        <v>545</v>
      </c>
      <c r="E141" s="18" t="s">
        <v>546</v>
      </c>
      <c r="F141" s="18" t="s">
        <v>547</v>
      </c>
      <c r="G141" s="18" t="s">
        <v>566</v>
      </c>
      <c r="H141" s="18" t="s">
        <v>549</v>
      </c>
      <c r="I141" s="18" t="s">
        <v>550</v>
      </c>
      <c r="J141" s="73" t="s">
        <v>551</v>
      </c>
      <c r="K141" s="59" t="s">
        <v>567</v>
      </c>
      <c r="L141" s="74" t="s">
        <v>568</v>
      </c>
      <c r="M141" s="18" t="s">
        <v>569</v>
      </c>
      <c r="N141" s="392" t="s">
        <v>819</v>
      </c>
      <c r="O141" s="60" t="s">
        <v>818</v>
      </c>
      <c r="P141" s="18" t="s">
        <v>554</v>
      </c>
      <c r="Q141" s="75" t="s">
        <v>555</v>
      </c>
      <c r="R141" s="79"/>
      <c r="S141" s="13"/>
      <c r="T141" s="13"/>
      <c r="U141" s="13"/>
      <c r="V141" s="13"/>
      <c r="W141" s="13"/>
      <c r="X141" s="13"/>
      <c r="Y141" s="13"/>
      <c r="Z141" s="13"/>
    </row>
    <row r="142" spans="1:34" ht="14.25">
      <c r="A142" s="358"/>
      <c r="B142" s="373"/>
      <c r="C142" s="377"/>
      <c r="D142" s="385"/>
      <c r="E142" s="378"/>
      <c r="F142" s="403"/>
      <c r="G142" s="383"/>
      <c r="H142" s="378"/>
      <c r="I142" s="375"/>
      <c r="J142" s="414"/>
      <c r="K142" s="414"/>
      <c r="L142" s="415"/>
      <c r="M142" s="413"/>
      <c r="N142" s="415"/>
      <c r="O142" s="402"/>
      <c r="P142" s="379"/>
      <c r="Q142" s="393"/>
      <c r="R142" s="411"/>
      <c r="S142" s="401"/>
      <c r="T142" s="13"/>
      <c r="U142" s="410"/>
      <c r="V142" s="410"/>
      <c r="W142" s="410"/>
      <c r="X142" s="410"/>
      <c r="Y142" s="410"/>
      <c r="Z142" s="410"/>
      <c r="AA142" s="369"/>
      <c r="AB142" s="369"/>
      <c r="AC142" s="369"/>
    </row>
    <row r="143" spans="1:34" ht="14.25">
      <c r="A143" s="358"/>
      <c r="B143" s="373"/>
      <c r="C143" s="377"/>
      <c r="D143" s="385"/>
      <c r="E143" s="378"/>
      <c r="F143" s="403"/>
      <c r="G143" s="383"/>
      <c r="H143" s="378"/>
      <c r="I143" s="375"/>
      <c r="J143" s="414"/>
      <c r="K143" s="414"/>
      <c r="L143" s="415"/>
      <c r="M143" s="413"/>
      <c r="N143" s="415"/>
      <c r="O143" s="402"/>
      <c r="P143" s="379"/>
      <c r="Q143" s="393"/>
      <c r="R143" s="411"/>
      <c r="S143" s="401"/>
      <c r="T143" s="13"/>
      <c r="U143" s="410"/>
      <c r="V143" s="410"/>
      <c r="W143" s="410"/>
      <c r="X143" s="410"/>
      <c r="Y143" s="410"/>
      <c r="Z143" s="410"/>
      <c r="AA143" s="369"/>
      <c r="AB143" s="369"/>
      <c r="AC143" s="369"/>
    </row>
    <row r="144" spans="1:34" s="369" customFormat="1" ht="14.25">
      <c r="A144" s="358"/>
      <c r="B144" s="373"/>
      <c r="C144" s="377"/>
      <c r="D144" s="385"/>
      <c r="E144" s="378"/>
      <c r="F144" s="403"/>
      <c r="G144" s="383"/>
      <c r="H144" s="378"/>
      <c r="I144" s="375"/>
      <c r="J144" s="414"/>
      <c r="K144" s="414"/>
      <c r="L144" s="415"/>
      <c r="M144" s="413"/>
      <c r="N144" s="415"/>
      <c r="O144" s="402"/>
      <c r="P144" s="379"/>
      <c r="Q144" s="393"/>
      <c r="R144" s="408"/>
      <c r="S144" s="410"/>
      <c r="T144" s="410"/>
      <c r="U144" s="410"/>
      <c r="V144" s="410"/>
      <c r="W144" s="410"/>
      <c r="X144" s="410"/>
      <c r="Y144" s="410"/>
      <c r="Z144" s="410"/>
    </row>
    <row r="145" spans="1:26" s="369" customFormat="1" ht="14.25">
      <c r="A145" s="358"/>
      <c r="B145" s="373"/>
      <c r="C145" s="377"/>
      <c r="D145" s="385"/>
      <c r="E145" s="378"/>
      <c r="F145" s="414"/>
      <c r="G145" s="387"/>
      <c r="H145" s="378"/>
      <c r="I145" s="375"/>
      <c r="J145" s="414"/>
      <c r="K145" s="414"/>
      <c r="L145" s="415"/>
      <c r="M145" s="413"/>
      <c r="N145" s="415"/>
      <c r="O145" s="402"/>
      <c r="P145" s="379"/>
      <c r="Q145" s="393"/>
      <c r="R145" s="408"/>
      <c r="S145" s="410"/>
      <c r="T145" s="410"/>
      <c r="U145" s="410"/>
      <c r="V145" s="410"/>
      <c r="W145" s="410"/>
      <c r="X145" s="410"/>
      <c r="Y145" s="410"/>
      <c r="Z145" s="410"/>
    </row>
    <row r="146" spans="1:26" s="369" customFormat="1" ht="14.25">
      <c r="A146" s="358"/>
      <c r="B146" s="373"/>
      <c r="C146" s="377"/>
      <c r="D146" s="385"/>
      <c r="E146" s="378"/>
      <c r="F146" s="414"/>
      <c r="G146" s="387"/>
      <c r="H146" s="378"/>
      <c r="I146" s="375"/>
      <c r="J146" s="414"/>
      <c r="K146" s="414"/>
      <c r="L146" s="415"/>
      <c r="M146" s="413"/>
      <c r="N146" s="415"/>
      <c r="O146" s="402"/>
      <c r="P146" s="379"/>
      <c r="Q146" s="393"/>
      <c r="R146" s="408"/>
      <c r="S146" s="410"/>
      <c r="T146" s="410"/>
      <c r="U146" s="410"/>
      <c r="V146" s="410"/>
      <c r="W146" s="410"/>
      <c r="X146" s="410"/>
      <c r="Y146" s="410"/>
      <c r="Z146" s="410"/>
    </row>
    <row r="147" spans="1:26" s="369" customFormat="1" ht="14.25">
      <c r="A147" s="358"/>
      <c r="B147" s="373"/>
      <c r="C147" s="377"/>
      <c r="D147" s="385"/>
      <c r="E147" s="378"/>
      <c r="F147" s="403"/>
      <c r="G147" s="383"/>
      <c r="H147" s="378"/>
      <c r="I147" s="375"/>
      <c r="J147" s="414"/>
      <c r="K147" s="405"/>
      <c r="L147" s="415"/>
      <c r="M147" s="413"/>
      <c r="N147" s="415"/>
      <c r="O147" s="402"/>
      <c r="P147" s="407"/>
      <c r="Q147" s="393"/>
      <c r="R147" s="408"/>
      <c r="S147" s="410"/>
      <c r="T147" s="410"/>
      <c r="U147" s="410"/>
      <c r="V147" s="410"/>
      <c r="W147" s="410"/>
      <c r="X147" s="410"/>
      <c r="Y147" s="410"/>
      <c r="Z147" s="410"/>
    </row>
    <row r="148" spans="1:26" s="369" customFormat="1" ht="14.25">
      <c r="A148" s="358"/>
      <c r="B148" s="373"/>
      <c r="C148" s="377"/>
      <c r="D148" s="385"/>
      <c r="E148" s="378"/>
      <c r="F148" s="403"/>
      <c r="G148" s="383"/>
      <c r="H148" s="378"/>
      <c r="I148" s="375"/>
      <c r="J148" s="405"/>
      <c r="K148" s="405"/>
      <c r="L148" s="405"/>
      <c r="M148" s="405"/>
      <c r="N148" s="406"/>
      <c r="O148" s="417"/>
      <c r="P148" s="407"/>
      <c r="Q148" s="393"/>
      <c r="R148" s="408"/>
      <c r="S148" s="410"/>
      <c r="T148" s="410"/>
      <c r="U148" s="410"/>
      <c r="V148" s="410"/>
      <c r="W148" s="410"/>
      <c r="X148" s="410"/>
      <c r="Y148" s="410"/>
      <c r="Z148" s="410"/>
    </row>
    <row r="149" spans="1:26" s="369" customFormat="1" ht="14.25">
      <c r="A149" s="358"/>
      <c r="B149" s="373"/>
      <c r="C149" s="377"/>
      <c r="D149" s="385"/>
      <c r="E149" s="378"/>
      <c r="F149" s="414"/>
      <c r="G149" s="387"/>
      <c r="H149" s="378"/>
      <c r="I149" s="375"/>
      <c r="J149" s="414"/>
      <c r="K149" s="414"/>
      <c r="L149" s="415"/>
      <c r="M149" s="413"/>
      <c r="N149" s="415"/>
      <c r="O149" s="402"/>
      <c r="P149" s="379"/>
      <c r="Q149" s="393"/>
      <c r="R149" s="411"/>
      <c r="S149" s="401"/>
      <c r="T149" s="410"/>
      <c r="U149" s="410"/>
      <c r="V149" s="410"/>
      <c r="W149" s="410"/>
      <c r="X149" s="410"/>
      <c r="Y149" s="410"/>
      <c r="Z149" s="410"/>
    </row>
    <row r="150" spans="1:26" s="369" customFormat="1" ht="14.25">
      <c r="A150" s="358"/>
      <c r="B150" s="373"/>
      <c r="C150" s="377"/>
      <c r="D150" s="385"/>
      <c r="E150" s="378"/>
      <c r="F150" s="403"/>
      <c r="G150" s="383"/>
      <c r="H150" s="378"/>
      <c r="I150" s="375"/>
      <c r="J150" s="352"/>
      <c r="K150" s="352"/>
      <c r="L150" s="352"/>
      <c r="M150" s="352"/>
      <c r="N150" s="404"/>
      <c r="O150" s="402"/>
      <c r="P150" s="380"/>
      <c r="Q150" s="393"/>
      <c r="R150" s="411"/>
      <c r="S150" s="401"/>
      <c r="T150" s="410"/>
      <c r="U150" s="410"/>
      <c r="V150" s="410"/>
      <c r="W150" s="410"/>
      <c r="X150" s="410"/>
      <c r="Y150" s="410"/>
      <c r="Z150" s="410"/>
    </row>
    <row r="151" spans="1:26">
      <c r="A151" s="26"/>
      <c r="B151" s="20"/>
      <c r="C151" s="20"/>
      <c r="D151" s="20"/>
      <c r="E151" s="29"/>
      <c r="F151" s="27"/>
      <c r="G151" s="9"/>
      <c r="H151" s="9"/>
      <c r="I151" s="9"/>
      <c r="J151" s="50"/>
      <c r="K151" s="9"/>
      <c r="L151" s="9"/>
      <c r="M151" s="9"/>
      <c r="N151" s="8"/>
      <c r="O151" s="50"/>
      <c r="P151" s="4"/>
      <c r="Q151" s="8"/>
      <c r="R151" s="138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26"/>
      <c r="B152" s="20"/>
      <c r="C152" s="20"/>
      <c r="D152" s="20"/>
      <c r="E152" s="29"/>
      <c r="F152" s="27"/>
      <c r="G152" s="38"/>
      <c r="H152" s="39"/>
      <c r="I152" s="79"/>
      <c r="J152" s="14"/>
      <c r="K152" s="80"/>
      <c r="L152" s="81"/>
      <c r="M152" s="82"/>
      <c r="N152" s="83"/>
      <c r="O152" s="84"/>
      <c r="P152" s="8"/>
      <c r="Q152" s="13"/>
      <c r="R152" s="138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34"/>
      <c r="B153" s="42"/>
      <c r="C153" s="99"/>
      <c r="D153" s="3"/>
      <c r="E153" s="35"/>
      <c r="F153" s="79"/>
      <c r="G153" s="38"/>
      <c r="H153" s="39"/>
      <c r="I153" s="79"/>
      <c r="J153" s="14"/>
      <c r="K153" s="80"/>
      <c r="L153" s="81"/>
      <c r="M153" s="82"/>
      <c r="N153" s="83"/>
      <c r="O153" s="84"/>
      <c r="P153" s="8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 ht="15">
      <c r="A154" s="2"/>
      <c r="B154" s="100" t="s">
        <v>576</v>
      </c>
      <c r="C154" s="100"/>
      <c r="D154" s="100"/>
      <c r="E154" s="100"/>
      <c r="F154" s="14"/>
      <c r="G154" s="14"/>
      <c r="H154" s="101"/>
      <c r="I154" s="14"/>
      <c r="J154" s="71"/>
      <c r="K154" s="72"/>
      <c r="L154" s="14"/>
      <c r="M154" s="14"/>
      <c r="N154" s="13"/>
      <c r="O154" s="95"/>
      <c r="P154" s="8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 ht="38.25">
      <c r="A155" s="17" t="s">
        <v>16</v>
      </c>
      <c r="B155" s="18" t="s">
        <v>534</v>
      </c>
      <c r="C155" s="18"/>
      <c r="D155" s="19" t="s">
        <v>545</v>
      </c>
      <c r="E155" s="18" t="s">
        <v>546</v>
      </c>
      <c r="F155" s="18" t="s">
        <v>547</v>
      </c>
      <c r="G155" s="18" t="s">
        <v>577</v>
      </c>
      <c r="H155" s="18" t="s">
        <v>578</v>
      </c>
      <c r="I155" s="18" t="s">
        <v>550</v>
      </c>
      <c r="J155" s="58" t="s">
        <v>551</v>
      </c>
      <c r="K155" s="18" t="s">
        <v>552</v>
      </c>
      <c r="L155" s="18" t="s">
        <v>553</v>
      </c>
      <c r="M155" s="18" t="s">
        <v>554</v>
      </c>
      <c r="N155" s="19" t="s">
        <v>555</v>
      </c>
      <c r="O155" s="95"/>
      <c r="P155" s="8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1</v>
      </c>
      <c r="B156" s="102">
        <v>41579</v>
      </c>
      <c r="C156" s="102"/>
      <c r="D156" s="103" t="s">
        <v>579</v>
      </c>
      <c r="E156" s="104" t="s">
        <v>580</v>
      </c>
      <c r="F156" s="105">
        <v>82</v>
      </c>
      <c r="G156" s="104" t="s">
        <v>581</v>
      </c>
      <c r="H156" s="104">
        <v>100</v>
      </c>
      <c r="I156" s="122">
        <v>100</v>
      </c>
      <c r="J156" s="123" t="s">
        <v>582</v>
      </c>
      <c r="K156" s="124">
        <f t="shared" ref="K156:K187" si="97">H156-F156</f>
        <v>18</v>
      </c>
      <c r="L156" s="125">
        <f t="shared" ref="L156:L187" si="98">K156/F156</f>
        <v>0.21951219512195122</v>
      </c>
      <c r="M156" s="126" t="s">
        <v>556</v>
      </c>
      <c r="N156" s="127">
        <v>42657</v>
      </c>
      <c r="O156" s="50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2</v>
      </c>
      <c r="B157" s="102">
        <v>41794</v>
      </c>
      <c r="C157" s="102"/>
      <c r="D157" s="103" t="s">
        <v>583</v>
      </c>
      <c r="E157" s="104" t="s">
        <v>557</v>
      </c>
      <c r="F157" s="105">
        <v>257</v>
      </c>
      <c r="G157" s="104" t="s">
        <v>581</v>
      </c>
      <c r="H157" s="104">
        <v>300</v>
      </c>
      <c r="I157" s="122">
        <v>300</v>
      </c>
      <c r="J157" s="123" t="s">
        <v>582</v>
      </c>
      <c r="K157" s="124">
        <f t="shared" si="97"/>
        <v>43</v>
      </c>
      <c r="L157" s="125">
        <f t="shared" si="98"/>
        <v>0.16731517509727625</v>
      </c>
      <c r="M157" s="126" t="s">
        <v>556</v>
      </c>
      <c r="N157" s="127">
        <v>41822</v>
      </c>
      <c r="O157" s="50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3</v>
      </c>
      <c r="B158" s="102">
        <v>41828</v>
      </c>
      <c r="C158" s="102"/>
      <c r="D158" s="103" t="s">
        <v>584</v>
      </c>
      <c r="E158" s="104" t="s">
        <v>557</v>
      </c>
      <c r="F158" s="105">
        <v>393</v>
      </c>
      <c r="G158" s="104" t="s">
        <v>581</v>
      </c>
      <c r="H158" s="104">
        <v>468</v>
      </c>
      <c r="I158" s="122">
        <v>468</v>
      </c>
      <c r="J158" s="123" t="s">
        <v>582</v>
      </c>
      <c r="K158" s="124">
        <f t="shared" si="97"/>
        <v>75</v>
      </c>
      <c r="L158" s="125">
        <f t="shared" si="98"/>
        <v>0.19083969465648856</v>
      </c>
      <c r="M158" s="126" t="s">
        <v>556</v>
      </c>
      <c r="N158" s="127">
        <v>41863</v>
      </c>
      <c r="O158" s="50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4</v>
      </c>
      <c r="B159" s="102">
        <v>41857</v>
      </c>
      <c r="C159" s="102"/>
      <c r="D159" s="103" t="s">
        <v>585</v>
      </c>
      <c r="E159" s="104" t="s">
        <v>557</v>
      </c>
      <c r="F159" s="105">
        <v>205</v>
      </c>
      <c r="G159" s="104" t="s">
        <v>581</v>
      </c>
      <c r="H159" s="104">
        <v>275</v>
      </c>
      <c r="I159" s="122">
        <v>250</v>
      </c>
      <c r="J159" s="123" t="s">
        <v>582</v>
      </c>
      <c r="K159" s="124">
        <f t="shared" si="97"/>
        <v>70</v>
      </c>
      <c r="L159" s="125">
        <f t="shared" si="98"/>
        <v>0.34146341463414637</v>
      </c>
      <c r="M159" s="126" t="s">
        <v>556</v>
      </c>
      <c r="N159" s="127">
        <v>41962</v>
      </c>
      <c r="O159" s="50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5</v>
      </c>
      <c r="B160" s="102">
        <v>41886</v>
      </c>
      <c r="C160" s="102"/>
      <c r="D160" s="103" t="s">
        <v>586</v>
      </c>
      <c r="E160" s="104" t="s">
        <v>557</v>
      </c>
      <c r="F160" s="105">
        <v>162</v>
      </c>
      <c r="G160" s="104" t="s">
        <v>581</v>
      </c>
      <c r="H160" s="104">
        <v>190</v>
      </c>
      <c r="I160" s="122">
        <v>190</v>
      </c>
      <c r="J160" s="123" t="s">
        <v>582</v>
      </c>
      <c r="K160" s="124">
        <f t="shared" si="97"/>
        <v>28</v>
      </c>
      <c r="L160" s="125">
        <f t="shared" si="98"/>
        <v>0.1728395061728395</v>
      </c>
      <c r="M160" s="126" t="s">
        <v>556</v>
      </c>
      <c r="N160" s="127">
        <v>42006</v>
      </c>
      <c r="O160" s="50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6</v>
      </c>
      <c r="B161" s="102">
        <v>41886</v>
      </c>
      <c r="C161" s="102"/>
      <c r="D161" s="103" t="s">
        <v>587</v>
      </c>
      <c r="E161" s="104" t="s">
        <v>557</v>
      </c>
      <c r="F161" s="105">
        <v>75</v>
      </c>
      <c r="G161" s="104" t="s">
        <v>581</v>
      </c>
      <c r="H161" s="104">
        <v>91.5</v>
      </c>
      <c r="I161" s="122" t="s">
        <v>588</v>
      </c>
      <c r="J161" s="123" t="s">
        <v>589</v>
      </c>
      <c r="K161" s="124">
        <f t="shared" si="97"/>
        <v>16.5</v>
      </c>
      <c r="L161" s="125">
        <f t="shared" si="98"/>
        <v>0.22</v>
      </c>
      <c r="M161" s="126" t="s">
        <v>556</v>
      </c>
      <c r="N161" s="127">
        <v>41954</v>
      </c>
      <c r="O161" s="50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7</v>
      </c>
      <c r="B162" s="102">
        <v>41913</v>
      </c>
      <c r="C162" s="102"/>
      <c r="D162" s="103" t="s">
        <v>590</v>
      </c>
      <c r="E162" s="104" t="s">
        <v>557</v>
      </c>
      <c r="F162" s="105">
        <v>850</v>
      </c>
      <c r="G162" s="104" t="s">
        <v>581</v>
      </c>
      <c r="H162" s="104">
        <v>982.5</v>
      </c>
      <c r="I162" s="122">
        <v>1050</v>
      </c>
      <c r="J162" s="123" t="s">
        <v>591</v>
      </c>
      <c r="K162" s="124">
        <f t="shared" si="97"/>
        <v>132.5</v>
      </c>
      <c r="L162" s="125">
        <f t="shared" si="98"/>
        <v>0.15588235294117647</v>
      </c>
      <c r="M162" s="126" t="s">
        <v>556</v>
      </c>
      <c r="N162" s="127">
        <v>42039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8</v>
      </c>
      <c r="B163" s="102">
        <v>41913</v>
      </c>
      <c r="C163" s="102"/>
      <c r="D163" s="103" t="s">
        <v>592</v>
      </c>
      <c r="E163" s="104" t="s">
        <v>557</v>
      </c>
      <c r="F163" s="105">
        <v>475</v>
      </c>
      <c r="G163" s="104" t="s">
        <v>581</v>
      </c>
      <c r="H163" s="104">
        <v>515</v>
      </c>
      <c r="I163" s="122">
        <v>600</v>
      </c>
      <c r="J163" s="123" t="s">
        <v>593</v>
      </c>
      <c r="K163" s="124">
        <f t="shared" si="97"/>
        <v>40</v>
      </c>
      <c r="L163" s="125">
        <f t="shared" si="98"/>
        <v>8.4210526315789472E-2</v>
      </c>
      <c r="M163" s="126" t="s">
        <v>556</v>
      </c>
      <c r="N163" s="127">
        <v>41939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9</v>
      </c>
      <c r="B164" s="102">
        <v>41913</v>
      </c>
      <c r="C164" s="102"/>
      <c r="D164" s="103" t="s">
        <v>594</v>
      </c>
      <c r="E164" s="104" t="s">
        <v>557</v>
      </c>
      <c r="F164" s="105">
        <v>86</v>
      </c>
      <c r="G164" s="104" t="s">
        <v>581</v>
      </c>
      <c r="H164" s="104">
        <v>99</v>
      </c>
      <c r="I164" s="122">
        <v>140</v>
      </c>
      <c r="J164" s="123" t="s">
        <v>595</v>
      </c>
      <c r="K164" s="124">
        <f t="shared" si="97"/>
        <v>13</v>
      </c>
      <c r="L164" s="125">
        <f t="shared" si="98"/>
        <v>0.15116279069767441</v>
      </c>
      <c r="M164" s="126" t="s">
        <v>556</v>
      </c>
      <c r="N164" s="127">
        <v>41939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10</v>
      </c>
      <c r="B165" s="102">
        <v>41926</v>
      </c>
      <c r="C165" s="102"/>
      <c r="D165" s="103" t="s">
        <v>596</v>
      </c>
      <c r="E165" s="104" t="s">
        <v>557</v>
      </c>
      <c r="F165" s="105">
        <v>496.6</v>
      </c>
      <c r="G165" s="104" t="s">
        <v>581</v>
      </c>
      <c r="H165" s="104">
        <v>621</v>
      </c>
      <c r="I165" s="122">
        <v>580</v>
      </c>
      <c r="J165" s="123" t="s">
        <v>582</v>
      </c>
      <c r="K165" s="124">
        <f t="shared" si="97"/>
        <v>124.39999999999998</v>
      </c>
      <c r="L165" s="125">
        <f t="shared" si="98"/>
        <v>0.25050342327829234</v>
      </c>
      <c r="M165" s="126" t="s">
        <v>556</v>
      </c>
      <c r="N165" s="127">
        <v>42605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11</v>
      </c>
      <c r="B166" s="102">
        <v>41926</v>
      </c>
      <c r="C166" s="102"/>
      <c r="D166" s="103" t="s">
        <v>597</v>
      </c>
      <c r="E166" s="104" t="s">
        <v>557</v>
      </c>
      <c r="F166" s="105">
        <v>2481.9</v>
      </c>
      <c r="G166" s="104" t="s">
        <v>581</v>
      </c>
      <c r="H166" s="104">
        <v>2840</v>
      </c>
      <c r="I166" s="122">
        <v>2870</v>
      </c>
      <c r="J166" s="123" t="s">
        <v>598</v>
      </c>
      <c r="K166" s="124">
        <f t="shared" si="97"/>
        <v>358.09999999999991</v>
      </c>
      <c r="L166" s="125">
        <f t="shared" si="98"/>
        <v>0.14428462065353154</v>
      </c>
      <c r="M166" s="126" t="s">
        <v>556</v>
      </c>
      <c r="N166" s="127">
        <v>42017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12</v>
      </c>
      <c r="B167" s="102">
        <v>41928</v>
      </c>
      <c r="C167" s="102"/>
      <c r="D167" s="103" t="s">
        <v>599</v>
      </c>
      <c r="E167" s="104" t="s">
        <v>557</v>
      </c>
      <c r="F167" s="105">
        <v>84.5</v>
      </c>
      <c r="G167" s="104" t="s">
        <v>581</v>
      </c>
      <c r="H167" s="104">
        <v>93</v>
      </c>
      <c r="I167" s="122">
        <v>110</v>
      </c>
      <c r="J167" s="123" t="s">
        <v>600</v>
      </c>
      <c r="K167" s="124">
        <f t="shared" si="97"/>
        <v>8.5</v>
      </c>
      <c r="L167" s="125">
        <f t="shared" si="98"/>
        <v>0.10059171597633136</v>
      </c>
      <c r="M167" s="126" t="s">
        <v>556</v>
      </c>
      <c r="N167" s="127">
        <v>41939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13</v>
      </c>
      <c r="B168" s="102">
        <v>41928</v>
      </c>
      <c r="C168" s="102"/>
      <c r="D168" s="103" t="s">
        <v>601</v>
      </c>
      <c r="E168" s="104" t="s">
        <v>557</v>
      </c>
      <c r="F168" s="105">
        <v>401</v>
      </c>
      <c r="G168" s="104" t="s">
        <v>581</v>
      </c>
      <c r="H168" s="104">
        <v>428</v>
      </c>
      <c r="I168" s="122">
        <v>450</v>
      </c>
      <c r="J168" s="123" t="s">
        <v>602</v>
      </c>
      <c r="K168" s="124">
        <f t="shared" si="97"/>
        <v>27</v>
      </c>
      <c r="L168" s="125">
        <f t="shared" si="98"/>
        <v>6.7331670822942641E-2</v>
      </c>
      <c r="M168" s="126" t="s">
        <v>556</v>
      </c>
      <c r="N168" s="127">
        <v>42020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14</v>
      </c>
      <c r="B169" s="102">
        <v>41928</v>
      </c>
      <c r="C169" s="102"/>
      <c r="D169" s="103" t="s">
        <v>603</v>
      </c>
      <c r="E169" s="104" t="s">
        <v>557</v>
      </c>
      <c r="F169" s="105">
        <v>101</v>
      </c>
      <c r="G169" s="104" t="s">
        <v>581</v>
      </c>
      <c r="H169" s="104">
        <v>112</v>
      </c>
      <c r="I169" s="122">
        <v>120</v>
      </c>
      <c r="J169" s="123" t="s">
        <v>604</v>
      </c>
      <c r="K169" s="124">
        <f t="shared" si="97"/>
        <v>11</v>
      </c>
      <c r="L169" s="125">
        <f t="shared" si="98"/>
        <v>0.10891089108910891</v>
      </c>
      <c r="M169" s="126" t="s">
        <v>556</v>
      </c>
      <c r="N169" s="127">
        <v>41939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15</v>
      </c>
      <c r="B170" s="102">
        <v>41954</v>
      </c>
      <c r="C170" s="102"/>
      <c r="D170" s="103" t="s">
        <v>605</v>
      </c>
      <c r="E170" s="104" t="s">
        <v>557</v>
      </c>
      <c r="F170" s="105">
        <v>59</v>
      </c>
      <c r="G170" s="104" t="s">
        <v>581</v>
      </c>
      <c r="H170" s="104">
        <v>76</v>
      </c>
      <c r="I170" s="122">
        <v>76</v>
      </c>
      <c r="J170" s="123" t="s">
        <v>582</v>
      </c>
      <c r="K170" s="124">
        <f t="shared" si="97"/>
        <v>17</v>
      </c>
      <c r="L170" s="125">
        <f t="shared" si="98"/>
        <v>0.28813559322033899</v>
      </c>
      <c r="M170" s="126" t="s">
        <v>556</v>
      </c>
      <c r="N170" s="127">
        <v>43032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16</v>
      </c>
      <c r="B171" s="102">
        <v>41954</v>
      </c>
      <c r="C171" s="102"/>
      <c r="D171" s="103" t="s">
        <v>594</v>
      </c>
      <c r="E171" s="104" t="s">
        <v>557</v>
      </c>
      <c r="F171" s="105">
        <v>99</v>
      </c>
      <c r="G171" s="104" t="s">
        <v>581</v>
      </c>
      <c r="H171" s="104">
        <v>120</v>
      </c>
      <c r="I171" s="122">
        <v>120</v>
      </c>
      <c r="J171" s="123" t="s">
        <v>606</v>
      </c>
      <c r="K171" s="124">
        <f t="shared" si="97"/>
        <v>21</v>
      </c>
      <c r="L171" s="125">
        <f t="shared" si="98"/>
        <v>0.21212121212121213</v>
      </c>
      <c r="M171" s="126" t="s">
        <v>556</v>
      </c>
      <c r="N171" s="127">
        <v>41960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17</v>
      </c>
      <c r="B172" s="102">
        <v>41956</v>
      </c>
      <c r="C172" s="102"/>
      <c r="D172" s="103" t="s">
        <v>607</v>
      </c>
      <c r="E172" s="104" t="s">
        <v>557</v>
      </c>
      <c r="F172" s="105">
        <v>22</v>
      </c>
      <c r="G172" s="104" t="s">
        <v>581</v>
      </c>
      <c r="H172" s="104">
        <v>33.549999999999997</v>
      </c>
      <c r="I172" s="122">
        <v>32</v>
      </c>
      <c r="J172" s="123" t="s">
        <v>608</v>
      </c>
      <c r="K172" s="124">
        <f t="shared" si="97"/>
        <v>11.549999999999997</v>
      </c>
      <c r="L172" s="125">
        <f t="shared" si="98"/>
        <v>0.52499999999999991</v>
      </c>
      <c r="M172" s="126" t="s">
        <v>556</v>
      </c>
      <c r="N172" s="127">
        <v>42188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18</v>
      </c>
      <c r="B173" s="102">
        <v>41976</v>
      </c>
      <c r="C173" s="102"/>
      <c r="D173" s="103" t="s">
        <v>609</v>
      </c>
      <c r="E173" s="104" t="s">
        <v>557</v>
      </c>
      <c r="F173" s="105">
        <v>440</v>
      </c>
      <c r="G173" s="104" t="s">
        <v>581</v>
      </c>
      <c r="H173" s="104">
        <v>520</v>
      </c>
      <c r="I173" s="122">
        <v>520</v>
      </c>
      <c r="J173" s="123" t="s">
        <v>610</v>
      </c>
      <c r="K173" s="124">
        <f t="shared" si="97"/>
        <v>80</v>
      </c>
      <c r="L173" s="125">
        <f t="shared" si="98"/>
        <v>0.18181818181818182</v>
      </c>
      <c r="M173" s="126" t="s">
        <v>556</v>
      </c>
      <c r="N173" s="127">
        <v>42208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19</v>
      </c>
      <c r="B174" s="102">
        <v>41976</v>
      </c>
      <c r="C174" s="102"/>
      <c r="D174" s="103" t="s">
        <v>611</v>
      </c>
      <c r="E174" s="104" t="s">
        <v>557</v>
      </c>
      <c r="F174" s="105">
        <v>360</v>
      </c>
      <c r="G174" s="104" t="s">
        <v>581</v>
      </c>
      <c r="H174" s="104">
        <v>427</v>
      </c>
      <c r="I174" s="122">
        <v>425</v>
      </c>
      <c r="J174" s="123" t="s">
        <v>612</v>
      </c>
      <c r="K174" s="124">
        <f t="shared" si="97"/>
        <v>67</v>
      </c>
      <c r="L174" s="125">
        <f t="shared" si="98"/>
        <v>0.18611111111111112</v>
      </c>
      <c r="M174" s="126" t="s">
        <v>556</v>
      </c>
      <c r="N174" s="127">
        <v>42058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20</v>
      </c>
      <c r="B175" s="102">
        <v>42012</v>
      </c>
      <c r="C175" s="102"/>
      <c r="D175" s="103" t="s">
        <v>613</v>
      </c>
      <c r="E175" s="104" t="s">
        <v>557</v>
      </c>
      <c r="F175" s="105">
        <v>360</v>
      </c>
      <c r="G175" s="104" t="s">
        <v>581</v>
      </c>
      <c r="H175" s="104">
        <v>455</v>
      </c>
      <c r="I175" s="122">
        <v>420</v>
      </c>
      <c r="J175" s="123" t="s">
        <v>614</v>
      </c>
      <c r="K175" s="124">
        <f t="shared" si="97"/>
        <v>95</v>
      </c>
      <c r="L175" s="125">
        <f t="shared" si="98"/>
        <v>0.2638888888888889</v>
      </c>
      <c r="M175" s="126" t="s">
        <v>556</v>
      </c>
      <c r="N175" s="127">
        <v>42024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21</v>
      </c>
      <c r="B176" s="102">
        <v>42012</v>
      </c>
      <c r="C176" s="102"/>
      <c r="D176" s="103" t="s">
        <v>615</v>
      </c>
      <c r="E176" s="104" t="s">
        <v>557</v>
      </c>
      <c r="F176" s="105">
        <v>130</v>
      </c>
      <c r="G176" s="104"/>
      <c r="H176" s="104">
        <v>175.5</v>
      </c>
      <c r="I176" s="122">
        <v>165</v>
      </c>
      <c r="J176" s="123" t="s">
        <v>616</v>
      </c>
      <c r="K176" s="124">
        <f t="shared" si="97"/>
        <v>45.5</v>
      </c>
      <c r="L176" s="125">
        <f t="shared" si="98"/>
        <v>0.35</v>
      </c>
      <c r="M176" s="126" t="s">
        <v>556</v>
      </c>
      <c r="N176" s="127">
        <v>43088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22</v>
      </c>
      <c r="B177" s="102">
        <v>42040</v>
      </c>
      <c r="C177" s="102"/>
      <c r="D177" s="103" t="s">
        <v>376</v>
      </c>
      <c r="E177" s="104" t="s">
        <v>580</v>
      </c>
      <c r="F177" s="105">
        <v>98</v>
      </c>
      <c r="G177" s="104"/>
      <c r="H177" s="104">
        <v>120</v>
      </c>
      <c r="I177" s="122">
        <v>120</v>
      </c>
      <c r="J177" s="123" t="s">
        <v>582</v>
      </c>
      <c r="K177" s="124">
        <f t="shared" si="97"/>
        <v>22</v>
      </c>
      <c r="L177" s="125">
        <f t="shared" si="98"/>
        <v>0.22448979591836735</v>
      </c>
      <c r="M177" s="126" t="s">
        <v>556</v>
      </c>
      <c r="N177" s="127">
        <v>42753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23</v>
      </c>
      <c r="B178" s="102">
        <v>42040</v>
      </c>
      <c r="C178" s="102"/>
      <c r="D178" s="103" t="s">
        <v>617</v>
      </c>
      <c r="E178" s="104" t="s">
        <v>580</v>
      </c>
      <c r="F178" s="105">
        <v>196</v>
      </c>
      <c r="G178" s="104"/>
      <c r="H178" s="104">
        <v>262</v>
      </c>
      <c r="I178" s="122">
        <v>255</v>
      </c>
      <c r="J178" s="123" t="s">
        <v>582</v>
      </c>
      <c r="K178" s="124">
        <f t="shared" si="97"/>
        <v>66</v>
      </c>
      <c r="L178" s="125">
        <f t="shared" si="98"/>
        <v>0.33673469387755101</v>
      </c>
      <c r="M178" s="126" t="s">
        <v>556</v>
      </c>
      <c r="N178" s="127">
        <v>42599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5">
        <v>24</v>
      </c>
      <c r="B179" s="106">
        <v>42067</v>
      </c>
      <c r="C179" s="106"/>
      <c r="D179" s="107" t="s">
        <v>375</v>
      </c>
      <c r="E179" s="108" t="s">
        <v>580</v>
      </c>
      <c r="F179" s="109">
        <v>235</v>
      </c>
      <c r="G179" s="109"/>
      <c r="H179" s="110">
        <v>77</v>
      </c>
      <c r="I179" s="128" t="s">
        <v>618</v>
      </c>
      <c r="J179" s="129" t="s">
        <v>619</v>
      </c>
      <c r="K179" s="130">
        <f t="shared" si="97"/>
        <v>-158</v>
      </c>
      <c r="L179" s="131">
        <f t="shared" si="98"/>
        <v>-0.67234042553191486</v>
      </c>
      <c r="M179" s="132" t="s">
        <v>620</v>
      </c>
      <c r="N179" s="133">
        <v>43522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25</v>
      </c>
      <c r="B180" s="102">
        <v>42067</v>
      </c>
      <c r="C180" s="102"/>
      <c r="D180" s="103" t="s">
        <v>453</v>
      </c>
      <c r="E180" s="104" t="s">
        <v>580</v>
      </c>
      <c r="F180" s="105">
        <v>185</v>
      </c>
      <c r="G180" s="104"/>
      <c r="H180" s="104">
        <v>224</v>
      </c>
      <c r="I180" s="122" t="s">
        <v>621</v>
      </c>
      <c r="J180" s="123" t="s">
        <v>582</v>
      </c>
      <c r="K180" s="124">
        <f t="shared" si="97"/>
        <v>39</v>
      </c>
      <c r="L180" s="125">
        <f t="shared" si="98"/>
        <v>0.21081081081081082</v>
      </c>
      <c r="M180" s="126" t="s">
        <v>556</v>
      </c>
      <c r="N180" s="127">
        <v>42647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339">
        <v>26</v>
      </c>
      <c r="B181" s="111">
        <v>42090</v>
      </c>
      <c r="C181" s="111"/>
      <c r="D181" s="112" t="s">
        <v>622</v>
      </c>
      <c r="E181" s="113" t="s">
        <v>580</v>
      </c>
      <c r="F181" s="114">
        <v>49.5</v>
      </c>
      <c r="G181" s="115"/>
      <c r="H181" s="115">
        <v>15.85</v>
      </c>
      <c r="I181" s="115">
        <v>67</v>
      </c>
      <c r="J181" s="134" t="s">
        <v>623</v>
      </c>
      <c r="K181" s="115">
        <f t="shared" si="97"/>
        <v>-33.65</v>
      </c>
      <c r="L181" s="135">
        <f t="shared" si="98"/>
        <v>-0.67979797979797973</v>
      </c>
      <c r="M181" s="132" t="s">
        <v>620</v>
      </c>
      <c r="N181" s="136">
        <v>43627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27</v>
      </c>
      <c r="B182" s="102">
        <v>42093</v>
      </c>
      <c r="C182" s="102"/>
      <c r="D182" s="103" t="s">
        <v>624</v>
      </c>
      <c r="E182" s="104" t="s">
        <v>580</v>
      </c>
      <c r="F182" s="105">
        <v>183.5</v>
      </c>
      <c r="G182" s="104"/>
      <c r="H182" s="104">
        <v>219</v>
      </c>
      <c r="I182" s="122">
        <v>218</v>
      </c>
      <c r="J182" s="123" t="s">
        <v>625</v>
      </c>
      <c r="K182" s="124">
        <f t="shared" si="97"/>
        <v>35.5</v>
      </c>
      <c r="L182" s="125">
        <f t="shared" si="98"/>
        <v>0.19346049046321526</v>
      </c>
      <c r="M182" s="126" t="s">
        <v>556</v>
      </c>
      <c r="N182" s="127">
        <v>42103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28</v>
      </c>
      <c r="B183" s="102">
        <v>42114</v>
      </c>
      <c r="C183" s="102"/>
      <c r="D183" s="103" t="s">
        <v>626</v>
      </c>
      <c r="E183" s="104" t="s">
        <v>580</v>
      </c>
      <c r="F183" s="105">
        <f>(227+237)/2</f>
        <v>232</v>
      </c>
      <c r="G183" s="104"/>
      <c r="H183" s="104">
        <v>298</v>
      </c>
      <c r="I183" s="122">
        <v>298</v>
      </c>
      <c r="J183" s="123" t="s">
        <v>582</v>
      </c>
      <c r="K183" s="124">
        <f t="shared" si="97"/>
        <v>66</v>
      </c>
      <c r="L183" s="125">
        <f t="shared" si="98"/>
        <v>0.28448275862068967</v>
      </c>
      <c r="M183" s="126" t="s">
        <v>556</v>
      </c>
      <c r="N183" s="127">
        <v>42823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29</v>
      </c>
      <c r="B184" s="102">
        <v>42128</v>
      </c>
      <c r="C184" s="102"/>
      <c r="D184" s="103" t="s">
        <v>627</v>
      </c>
      <c r="E184" s="104" t="s">
        <v>557</v>
      </c>
      <c r="F184" s="105">
        <v>385</v>
      </c>
      <c r="G184" s="104"/>
      <c r="H184" s="104">
        <f>212.5+331</f>
        <v>543.5</v>
      </c>
      <c r="I184" s="122">
        <v>510</v>
      </c>
      <c r="J184" s="123" t="s">
        <v>628</v>
      </c>
      <c r="K184" s="124">
        <f t="shared" si="97"/>
        <v>158.5</v>
      </c>
      <c r="L184" s="125">
        <f t="shared" si="98"/>
        <v>0.41168831168831171</v>
      </c>
      <c r="M184" s="126" t="s">
        <v>556</v>
      </c>
      <c r="N184" s="127">
        <v>42235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30</v>
      </c>
      <c r="B185" s="102">
        <v>42128</v>
      </c>
      <c r="C185" s="102"/>
      <c r="D185" s="103" t="s">
        <v>629</v>
      </c>
      <c r="E185" s="104" t="s">
        <v>557</v>
      </c>
      <c r="F185" s="105">
        <v>115.5</v>
      </c>
      <c r="G185" s="104"/>
      <c r="H185" s="104">
        <v>146</v>
      </c>
      <c r="I185" s="122">
        <v>142</v>
      </c>
      <c r="J185" s="123" t="s">
        <v>630</v>
      </c>
      <c r="K185" s="124">
        <f t="shared" si="97"/>
        <v>30.5</v>
      </c>
      <c r="L185" s="125">
        <f t="shared" si="98"/>
        <v>0.26406926406926406</v>
      </c>
      <c r="M185" s="126" t="s">
        <v>556</v>
      </c>
      <c r="N185" s="127">
        <v>42202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31</v>
      </c>
      <c r="B186" s="102">
        <v>42151</v>
      </c>
      <c r="C186" s="102"/>
      <c r="D186" s="103" t="s">
        <v>631</v>
      </c>
      <c r="E186" s="104" t="s">
        <v>557</v>
      </c>
      <c r="F186" s="105">
        <v>237.5</v>
      </c>
      <c r="G186" s="104"/>
      <c r="H186" s="104">
        <v>279.5</v>
      </c>
      <c r="I186" s="122">
        <v>278</v>
      </c>
      <c r="J186" s="123" t="s">
        <v>582</v>
      </c>
      <c r="K186" s="124">
        <f t="shared" si="97"/>
        <v>42</v>
      </c>
      <c r="L186" s="125">
        <f t="shared" si="98"/>
        <v>0.17684210526315788</v>
      </c>
      <c r="M186" s="126" t="s">
        <v>556</v>
      </c>
      <c r="N186" s="127">
        <v>42222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32</v>
      </c>
      <c r="B187" s="102">
        <v>42174</v>
      </c>
      <c r="C187" s="102"/>
      <c r="D187" s="103" t="s">
        <v>601</v>
      </c>
      <c r="E187" s="104" t="s">
        <v>580</v>
      </c>
      <c r="F187" s="105">
        <v>340</v>
      </c>
      <c r="G187" s="104"/>
      <c r="H187" s="104">
        <v>448</v>
      </c>
      <c r="I187" s="122">
        <v>448</v>
      </c>
      <c r="J187" s="123" t="s">
        <v>582</v>
      </c>
      <c r="K187" s="124">
        <f t="shared" si="97"/>
        <v>108</v>
      </c>
      <c r="L187" s="125">
        <f t="shared" si="98"/>
        <v>0.31764705882352939</v>
      </c>
      <c r="M187" s="126" t="s">
        <v>556</v>
      </c>
      <c r="N187" s="127">
        <v>43018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33</v>
      </c>
      <c r="B188" s="102">
        <v>42191</v>
      </c>
      <c r="C188" s="102"/>
      <c r="D188" s="103" t="s">
        <v>632</v>
      </c>
      <c r="E188" s="104" t="s">
        <v>580</v>
      </c>
      <c r="F188" s="105">
        <v>390</v>
      </c>
      <c r="G188" s="104"/>
      <c r="H188" s="104">
        <v>460</v>
      </c>
      <c r="I188" s="122">
        <v>460</v>
      </c>
      <c r="J188" s="123" t="s">
        <v>582</v>
      </c>
      <c r="K188" s="124">
        <f t="shared" ref="K188:K208" si="99">H188-F188</f>
        <v>70</v>
      </c>
      <c r="L188" s="125">
        <f t="shared" ref="L188:L208" si="100">K188/F188</f>
        <v>0.17948717948717949</v>
      </c>
      <c r="M188" s="126" t="s">
        <v>556</v>
      </c>
      <c r="N188" s="127">
        <v>42478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5">
        <v>34</v>
      </c>
      <c r="B189" s="106">
        <v>42195</v>
      </c>
      <c r="C189" s="106"/>
      <c r="D189" s="107" t="s">
        <v>633</v>
      </c>
      <c r="E189" s="108" t="s">
        <v>580</v>
      </c>
      <c r="F189" s="109">
        <v>122.5</v>
      </c>
      <c r="G189" s="109"/>
      <c r="H189" s="110">
        <v>61</v>
      </c>
      <c r="I189" s="128">
        <v>172</v>
      </c>
      <c r="J189" s="129" t="s">
        <v>634</v>
      </c>
      <c r="K189" s="130">
        <f t="shared" si="99"/>
        <v>-61.5</v>
      </c>
      <c r="L189" s="131">
        <f t="shared" si="100"/>
        <v>-0.50204081632653064</v>
      </c>
      <c r="M189" s="132" t="s">
        <v>620</v>
      </c>
      <c r="N189" s="133">
        <v>43333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35</v>
      </c>
      <c r="B190" s="102">
        <v>42219</v>
      </c>
      <c r="C190" s="102"/>
      <c r="D190" s="103" t="s">
        <v>635</v>
      </c>
      <c r="E190" s="104" t="s">
        <v>580</v>
      </c>
      <c r="F190" s="105">
        <v>297.5</v>
      </c>
      <c r="G190" s="104"/>
      <c r="H190" s="104">
        <v>350</v>
      </c>
      <c r="I190" s="122">
        <v>360</v>
      </c>
      <c r="J190" s="123" t="s">
        <v>636</v>
      </c>
      <c r="K190" s="124">
        <f t="shared" si="99"/>
        <v>52.5</v>
      </c>
      <c r="L190" s="125">
        <f t="shared" si="100"/>
        <v>0.17647058823529413</v>
      </c>
      <c r="M190" s="126" t="s">
        <v>556</v>
      </c>
      <c r="N190" s="127">
        <v>42232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36</v>
      </c>
      <c r="B191" s="102">
        <v>42219</v>
      </c>
      <c r="C191" s="102"/>
      <c r="D191" s="103" t="s">
        <v>637</v>
      </c>
      <c r="E191" s="104" t="s">
        <v>580</v>
      </c>
      <c r="F191" s="105">
        <v>115.5</v>
      </c>
      <c r="G191" s="104"/>
      <c r="H191" s="104">
        <v>149</v>
      </c>
      <c r="I191" s="122">
        <v>140</v>
      </c>
      <c r="J191" s="137" t="s">
        <v>638</v>
      </c>
      <c r="K191" s="124">
        <f t="shared" si="99"/>
        <v>33.5</v>
      </c>
      <c r="L191" s="125">
        <f t="shared" si="100"/>
        <v>0.29004329004329005</v>
      </c>
      <c r="M191" s="126" t="s">
        <v>556</v>
      </c>
      <c r="N191" s="127">
        <v>42740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37</v>
      </c>
      <c r="B192" s="102">
        <v>42251</v>
      </c>
      <c r="C192" s="102"/>
      <c r="D192" s="103" t="s">
        <v>631</v>
      </c>
      <c r="E192" s="104" t="s">
        <v>580</v>
      </c>
      <c r="F192" s="105">
        <v>226</v>
      </c>
      <c r="G192" s="104"/>
      <c r="H192" s="104">
        <v>292</v>
      </c>
      <c r="I192" s="122">
        <v>292</v>
      </c>
      <c r="J192" s="123" t="s">
        <v>639</v>
      </c>
      <c r="K192" s="124">
        <f t="shared" si="99"/>
        <v>66</v>
      </c>
      <c r="L192" s="125">
        <f t="shared" si="100"/>
        <v>0.29203539823008851</v>
      </c>
      <c r="M192" s="126" t="s">
        <v>556</v>
      </c>
      <c r="N192" s="127">
        <v>42286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38</v>
      </c>
      <c r="B193" s="102">
        <v>42254</v>
      </c>
      <c r="C193" s="102"/>
      <c r="D193" s="103" t="s">
        <v>626</v>
      </c>
      <c r="E193" s="104" t="s">
        <v>580</v>
      </c>
      <c r="F193" s="105">
        <v>232.5</v>
      </c>
      <c r="G193" s="104"/>
      <c r="H193" s="104">
        <v>312.5</v>
      </c>
      <c r="I193" s="122">
        <v>310</v>
      </c>
      <c r="J193" s="123" t="s">
        <v>582</v>
      </c>
      <c r="K193" s="124">
        <f t="shared" si="99"/>
        <v>80</v>
      </c>
      <c r="L193" s="125">
        <f t="shared" si="100"/>
        <v>0.34408602150537637</v>
      </c>
      <c r="M193" s="126" t="s">
        <v>556</v>
      </c>
      <c r="N193" s="127">
        <v>42823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39</v>
      </c>
      <c r="B194" s="102">
        <v>42268</v>
      </c>
      <c r="C194" s="102"/>
      <c r="D194" s="103" t="s">
        <v>640</v>
      </c>
      <c r="E194" s="104" t="s">
        <v>580</v>
      </c>
      <c r="F194" s="105">
        <v>196.5</v>
      </c>
      <c r="G194" s="104"/>
      <c r="H194" s="104">
        <v>238</v>
      </c>
      <c r="I194" s="122">
        <v>238</v>
      </c>
      <c r="J194" s="123" t="s">
        <v>639</v>
      </c>
      <c r="K194" s="124">
        <f t="shared" si="99"/>
        <v>41.5</v>
      </c>
      <c r="L194" s="125">
        <f t="shared" si="100"/>
        <v>0.21119592875318066</v>
      </c>
      <c r="M194" s="126" t="s">
        <v>556</v>
      </c>
      <c r="N194" s="127">
        <v>42291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40</v>
      </c>
      <c r="B195" s="102">
        <v>42271</v>
      </c>
      <c r="C195" s="102"/>
      <c r="D195" s="103" t="s">
        <v>579</v>
      </c>
      <c r="E195" s="104" t="s">
        <v>580</v>
      </c>
      <c r="F195" s="105">
        <v>65</v>
      </c>
      <c r="G195" s="104"/>
      <c r="H195" s="104">
        <v>82</v>
      </c>
      <c r="I195" s="122">
        <v>82</v>
      </c>
      <c r="J195" s="123" t="s">
        <v>639</v>
      </c>
      <c r="K195" s="124">
        <f t="shared" si="99"/>
        <v>17</v>
      </c>
      <c r="L195" s="125">
        <f t="shared" si="100"/>
        <v>0.26153846153846155</v>
      </c>
      <c r="M195" s="126" t="s">
        <v>556</v>
      </c>
      <c r="N195" s="127">
        <v>42578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41</v>
      </c>
      <c r="B196" s="102">
        <v>42291</v>
      </c>
      <c r="C196" s="102"/>
      <c r="D196" s="103" t="s">
        <v>641</v>
      </c>
      <c r="E196" s="104" t="s">
        <v>580</v>
      </c>
      <c r="F196" s="105">
        <v>144</v>
      </c>
      <c r="G196" s="104"/>
      <c r="H196" s="104">
        <v>182.5</v>
      </c>
      <c r="I196" s="122">
        <v>181</v>
      </c>
      <c r="J196" s="123" t="s">
        <v>639</v>
      </c>
      <c r="K196" s="124">
        <f t="shared" si="99"/>
        <v>38.5</v>
      </c>
      <c r="L196" s="125">
        <f t="shared" si="100"/>
        <v>0.2673611111111111</v>
      </c>
      <c r="M196" s="126" t="s">
        <v>556</v>
      </c>
      <c r="N196" s="127">
        <v>42817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42</v>
      </c>
      <c r="B197" s="102">
        <v>42291</v>
      </c>
      <c r="C197" s="102"/>
      <c r="D197" s="103" t="s">
        <v>642</v>
      </c>
      <c r="E197" s="104" t="s">
        <v>580</v>
      </c>
      <c r="F197" s="105">
        <v>264</v>
      </c>
      <c r="G197" s="104"/>
      <c r="H197" s="104">
        <v>311</v>
      </c>
      <c r="I197" s="122">
        <v>311</v>
      </c>
      <c r="J197" s="123" t="s">
        <v>639</v>
      </c>
      <c r="K197" s="124">
        <f t="shared" si="99"/>
        <v>47</v>
      </c>
      <c r="L197" s="125">
        <f t="shared" si="100"/>
        <v>0.17803030303030304</v>
      </c>
      <c r="M197" s="126" t="s">
        <v>556</v>
      </c>
      <c r="N197" s="127">
        <v>42604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43</v>
      </c>
      <c r="B198" s="102">
        <v>42318</v>
      </c>
      <c r="C198" s="102"/>
      <c r="D198" s="103" t="s">
        <v>643</v>
      </c>
      <c r="E198" s="104" t="s">
        <v>557</v>
      </c>
      <c r="F198" s="105">
        <v>549.5</v>
      </c>
      <c r="G198" s="104"/>
      <c r="H198" s="104">
        <v>630</v>
      </c>
      <c r="I198" s="122">
        <v>630</v>
      </c>
      <c r="J198" s="123" t="s">
        <v>639</v>
      </c>
      <c r="K198" s="124">
        <f t="shared" si="99"/>
        <v>80.5</v>
      </c>
      <c r="L198" s="125">
        <f t="shared" si="100"/>
        <v>0.1464968152866242</v>
      </c>
      <c r="M198" s="126" t="s">
        <v>556</v>
      </c>
      <c r="N198" s="127">
        <v>42419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44</v>
      </c>
      <c r="B199" s="102">
        <v>42342</v>
      </c>
      <c r="C199" s="102"/>
      <c r="D199" s="103" t="s">
        <v>644</v>
      </c>
      <c r="E199" s="104" t="s">
        <v>580</v>
      </c>
      <c r="F199" s="105">
        <v>1027.5</v>
      </c>
      <c r="G199" s="104"/>
      <c r="H199" s="104">
        <v>1315</v>
      </c>
      <c r="I199" s="122">
        <v>1250</v>
      </c>
      <c r="J199" s="123" t="s">
        <v>639</v>
      </c>
      <c r="K199" s="124">
        <f t="shared" si="99"/>
        <v>287.5</v>
      </c>
      <c r="L199" s="125">
        <f t="shared" si="100"/>
        <v>0.27980535279805352</v>
      </c>
      <c r="M199" s="126" t="s">
        <v>556</v>
      </c>
      <c r="N199" s="127">
        <v>43244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45</v>
      </c>
      <c r="B200" s="102">
        <v>42367</v>
      </c>
      <c r="C200" s="102"/>
      <c r="D200" s="103" t="s">
        <v>645</v>
      </c>
      <c r="E200" s="104" t="s">
        <v>580</v>
      </c>
      <c r="F200" s="105">
        <v>465</v>
      </c>
      <c r="G200" s="104"/>
      <c r="H200" s="104">
        <v>540</v>
      </c>
      <c r="I200" s="122">
        <v>540</v>
      </c>
      <c r="J200" s="123" t="s">
        <v>639</v>
      </c>
      <c r="K200" s="124">
        <f t="shared" si="99"/>
        <v>75</v>
      </c>
      <c r="L200" s="125">
        <f t="shared" si="100"/>
        <v>0.16129032258064516</v>
      </c>
      <c r="M200" s="126" t="s">
        <v>556</v>
      </c>
      <c r="N200" s="127">
        <v>42530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46</v>
      </c>
      <c r="B201" s="102">
        <v>42380</v>
      </c>
      <c r="C201" s="102"/>
      <c r="D201" s="103" t="s">
        <v>376</v>
      </c>
      <c r="E201" s="104" t="s">
        <v>557</v>
      </c>
      <c r="F201" s="105">
        <v>81</v>
      </c>
      <c r="G201" s="104"/>
      <c r="H201" s="104">
        <v>110</v>
      </c>
      <c r="I201" s="122">
        <v>110</v>
      </c>
      <c r="J201" s="123" t="s">
        <v>639</v>
      </c>
      <c r="K201" s="124">
        <f t="shared" si="99"/>
        <v>29</v>
      </c>
      <c r="L201" s="125">
        <f t="shared" si="100"/>
        <v>0.35802469135802467</v>
      </c>
      <c r="M201" s="126" t="s">
        <v>556</v>
      </c>
      <c r="N201" s="127">
        <v>42745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47</v>
      </c>
      <c r="B202" s="102">
        <v>42382</v>
      </c>
      <c r="C202" s="102"/>
      <c r="D202" s="103" t="s">
        <v>646</v>
      </c>
      <c r="E202" s="104" t="s">
        <v>557</v>
      </c>
      <c r="F202" s="105">
        <v>417.5</v>
      </c>
      <c r="G202" s="104"/>
      <c r="H202" s="104">
        <v>547</v>
      </c>
      <c r="I202" s="122">
        <v>535</v>
      </c>
      <c r="J202" s="123" t="s">
        <v>639</v>
      </c>
      <c r="K202" s="124">
        <f t="shared" si="99"/>
        <v>129.5</v>
      </c>
      <c r="L202" s="125">
        <f t="shared" si="100"/>
        <v>0.31017964071856285</v>
      </c>
      <c r="M202" s="126" t="s">
        <v>556</v>
      </c>
      <c r="N202" s="127">
        <v>42578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48</v>
      </c>
      <c r="B203" s="102">
        <v>42408</v>
      </c>
      <c r="C203" s="102"/>
      <c r="D203" s="103" t="s">
        <v>647</v>
      </c>
      <c r="E203" s="104" t="s">
        <v>580</v>
      </c>
      <c r="F203" s="105">
        <v>650</v>
      </c>
      <c r="G203" s="104"/>
      <c r="H203" s="104">
        <v>800</v>
      </c>
      <c r="I203" s="122">
        <v>800</v>
      </c>
      <c r="J203" s="123" t="s">
        <v>639</v>
      </c>
      <c r="K203" s="124">
        <f t="shared" si="99"/>
        <v>150</v>
      </c>
      <c r="L203" s="125">
        <f t="shared" si="100"/>
        <v>0.23076923076923078</v>
      </c>
      <c r="M203" s="126" t="s">
        <v>556</v>
      </c>
      <c r="N203" s="127">
        <v>43154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49</v>
      </c>
      <c r="B204" s="102">
        <v>42433</v>
      </c>
      <c r="C204" s="102"/>
      <c r="D204" s="103" t="s">
        <v>193</v>
      </c>
      <c r="E204" s="104" t="s">
        <v>580</v>
      </c>
      <c r="F204" s="105">
        <v>437.5</v>
      </c>
      <c r="G204" s="104"/>
      <c r="H204" s="104">
        <v>504.5</v>
      </c>
      <c r="I204" s="122">
        <v>522</v>
      </c>
      <c r="J204" s="123" t="s">
        <v>648</v>
      </c>
      <c r="K204" s="124">
        <f t="shared" si="99"/>
        <v>67</v>
      </c>
      <c r="L204" s="125">
        <f t="shared" si="100"/>
        <v>0.15314285714285714</v>
      </c>
      <c r="M204" s="126" t="s">
        <v>556</v>
      </c>
      <c r="N204" s="127">
        <v>42480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50</v>
      </c>
      <c r="B205" s="102">
        <v>42438</v>
      </c>
      <c r="C205" s="102"/>
      <c r="D205" s="103" t="s">
        <v>649</v>
      </c>
      <c r="E205" s="104" t="s">
        <v>580</v>
      </c>
      <c r="F205" s="105">
        <v>189.5</v>
      </c>
      <c r="G205" s="104"/>
      <c r="H205" s="104">
        <v>218</v>
      </c>
      <c r="I205" s="122">
        <v>218</v>
      </c>
      <c r="J205" s="123" t="s">
        <v>639</v>
      </c>
      <c r="K205" s="124">
        <f t="shared" si="99"/>
        <v>28.5</v>
      </c>
      <c r="L205" s="125">
        <f t="shared" si="100"/>
        <v>0.15039577836411611</v>
      </c>
      <c r="M205" s="126" t="s">
        <v>556</v>
      </c>
      <c r="N205" s="127">
        <v>43034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339">
        <v>51</v>
      </c>
      <c r="B206" s="111">
        <v>42471</v>
      </c>
      <c r="C206" s="111"/>
      <c r="D206" s="112" t="s">
        <v>650</v>
      </c>
      <c r="E206" s="113" t="s">
        <v>580</v>
      </c>
      <c r="F206" s="114">
        <v>36.5</v>
      </c>
      <c r="G206" s="115"/>
      <c r="H206" s="115">
        <v>15.85</v>
      </c>
      <c r="I206" s="115">
        <v>60</v>
      </c>
      <c r="J206" s="134" t="s">
        <v>651</v>
      </c>
      <c r="K206" s="130">
        <f t="shared" si="99"/>
        <v>-20.65</v>
      </c>
      <c r="L206" s="164">
        <f t="shared" si="100"/>
        <v>-0.5657534246575342</v>
      </c>
      <c r="M206" s="132" t="s">
        <v>620</v>
      </c>
      <c r="N206" s="165">
        <v>43627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52</v>
      </c>
      <c r="B207" s="102">
        <v>42472</v>
      </c>
      <c r="C207" s="102"/>
      <c r="D207" s="103" t="s">
        <v>652</v>
      </c>
      <c r="E207" s="104" t="s">
        <v>580</v>
      </c>
      <c r="F207" s="105">
        <v>93</v>
      </c>
      <c r="G207" s="104"/>
      <c r="H207" s="104">
        <v>149</v>
      </c>
      <c r="I207" s="122">
        <v>140</v>
      </c>
      <c r="J207" s="137" t="s">
        <v>653</v>
      </c>
      <c r="K207" s="124">
        <f t="shared" si="99"/>
        <v>56</v>
      </c>
      <c r="L207" s="125">
        <f t="shared" si="100"/>
        <v>0.60215053763440862</v>
      </c>
      <c r="M207" s="126" t="s">
        <v>556</v>
      </c>
      <c r="N207" s="127">
        <v>42740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53</v>
      </c>
      <c r="B208" s="102">
        <v>42472</v>
      </c>
      <c r="C208" s="102"/>
      <c r="D208" s="103" t="s">
        <v>654</v>
      </c>
      <c r="E208" s="104" t="s">
        <v>580</v>
      </c>
      <c r="F208" s="105">
        <v>130</v>
      </c>
      <c r="G208" s="104"/>
      <c r="H208" s="104">
        <v>150</v>
      </c>
      <c r="I208" s="122" t="s">
        <v>655</v>
      </c>
      <c r="J208" s="123" t="s">
        <v>639</v>
      </c>
      <c r="K208" s="124">
        <f t="shared" si="99"/>
        <v>20</v>
      </c>
      <c r="L208" s="125">
        <f t="shared" si="100"/>
        <v>0.15384615384615385</v>
      </c>
      <c r="M208" s="126" t="s">
        <v>556</v>
      </c>
      <c r="N208" s="127">
        <v>42564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54</v>
      </c>
      <c r="B209" s="102">
        <v>42473</v>
      </c>
      <c r="C209" s="102"/>
      <c r="D209" s="103" t="s">
        <v>344</v>
      </c>
      <c r="E209" s="104" t="s">
        <v>580</v>
      </c>
      <c r="F209" s="105">
        <v>196</v>
      </c>
      <c r="G209" s="104"/>
      <c r="H209" s="104">
        <v>299</v>
      </c>
      <c r="I209" s="122">
        <v>299</v>
      </c>
      <c r="J209" s="123" t="s">
        <v>639</v>
      </c>
      <c r="K209" s="124">
        <v>103</v>
      </c>
      <c r="L209" s="125">
        <v>0.52551020408163296</v>
      </c>
      <c r="M209" s="126" t="s">
        <v>556</v>
      </c>
      <c r="N209" s="127">
        <v>42620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55</v>
      </c>
      <c r="B210" s="102">
        <v>42473</v>
      </c>
      <c r="C210" s="102"/>
      <c r="D210" s="103" t="s">
        <v>713</v>
      </c>
      <c r="E210" s="104" t="s">
        <v>580</v>
      </c>
      <c r="F210" s="105">
        <v>88</v>
      </c>
      <c r="G210" s="104"/>
      <c r="H210" s="104">
        <v>103</v>
      </c>
      <c r="I210" s="122">
        <v>103</v>
      </c>
      <c r="J210" s="123" t="s">
        <v>639</v>
      </c>
      <c r="K210" s="124">
        <v>15</v>
      </c>
      <c r="L210" s="125">
        <v>0.170454545454545</v>
      </c>
      <c r="M210" s="126" t="s">
        <v>556</v>
      </c>
      <c r="N210" s="127">
        <v>42530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56</v>
      </c>
      <c r="B211" s="102">
        <v>42492</v>
      </c>
      <c r="C211" s="102"/>
      <c r="D211" s="103" t="s">
        <v>656</v>
      </c>
      <c r="E211" s="104" t="s">
        <v>580</v>
      </c>
      <c r="F211" s="105">
        <v>127.5</v>
      </c>
      <c r="G211" s="104"/>
      <c r="H211" s="104">
        <v>148</v>
      </c>
      <c r="I211" s="122" t="s">
        <v>657</v>
      </c>
      <c r="J211" s="123" t="s">
        <v>639</v>
      </c>
      <c r="K211" s="124">
        <f>H211-F211</f>
        <v>20.5</v>
      </c>
      <c r="L211" s="125">
        <f>K211/F211</f>
        <v>0.16078431372549021</v>
      </c>
      <c r="M211" s="126" t="s">
        <v>556</v>
      </c>
      <c r="N211" s="127">
        <v>42564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57</v>
      </c>
      <c r="B212" s="102">
        <v>42493</v>
      </c>
      <c r="C212" s="102"/>
      <c r="D212" s="103" t="s">
        <v>658</v>
      </c>
      <c r="E212" s="104" t="s">
        <v>580</v>
      </c>
      <c r="F212" s="105">
        <v>675</v>
      </c>
      <c r="G212" s="104"/>
      <c r="H212" s="104">
        <v>815</v>
      </c>
      <c r="I212" s="122" t="s">
        <v>659</v>
      </c>
      <c r="J212" s="123" t="s">
        <v>639</v>
      </c>
      <c r="K212" s="124">
        <f>H212-F212</f>
        <v>140</v>
      </c>
      <c r="L212" s="125">
        <f>K212/F212</f>
        <v>0.2074074074074074</v>
      </c>
      <c r="M212" s="126" t="s">
        <v>556</v>
      </c>
      <c r="N212" s="127">
        <v>43154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5">
        <v>58</v>
      </c>
      <c r="B213" s="106">
        <v>42522</v>
      </c>
      <c r="C213" s="106"/>
      <c r="D213" s="107" t="s">
        <v>714</v>
      </c>
      <c r="E213" s="108" t="s">
        <v>580</v>
      </c>
      <c r="F213" s="109">
        <v>500</v>
      </c>
      <c r="G213" s="109"/>
      <c r="H213" s="110">
        <v>232.5</v>
      </c>
      <c r="I213" s="128" t="s">
        <v>715</v>
      </c>
      <c r="J213" s="129" t="s">
        <v>716</v>
      </c>
      <c r="K213" s="130">
        <f>H213-F213</f>
        <v>-267.5</v>
      </c>
      <c r="L213" s="131">
        <f>K213/F213</f>
        <v>-0.53500000000000003</v>
      </c>
      <c r="M213" s="132" t="s">
        <v>620</v>
      </c>
      <c r="N213" s="133">
        <v>43735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59</v>
      </c>
      <c r="B214" s="102">
        <v>42527</v>
      </c>
      <c r="C214" s="102"/>
      <c r="D214" s="103" t="s">
        <v>660</v>
      </c>
      <c r="E214" s="104" t="s">
        <v>580</v>
      </c>
      <c r="F214" s="105">
        <v>110</v>
      </c>
      <c r="G214" s="104"/>
      <c r="H214" s="104">
        <v>126.5</v>
      </c>
      <c r="I214" s="122">
        <v>125</v>
      </c>
      <c r="J214" s="123" t="s">
        <v>589</v>
      </c>
      <c r="K214" s="124">
        <f>H214-F214</f>
        <v>16.5</v>
      </c>
      <c r="L214" s="125">
        <f>K214/F214</f>
        <v>0.15</v>
      </c>
      <c r="M214" s="126" t="s">
        <v>556</v>
      </c>
      <c r="N214" s="127">
        <v>42552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60</v>
      </c>
      <c r="B215" s="102">
        <v>42538</v>
      </c>
      <c r="C215" s="102"/>
      <c r="D215" s="103" t="s">
        <v>661</v>
      </c>
      <c r="E215" s="104" t="s">
        <v>580</v>
      </c>
      <c r="F215" s="105">
        <v>44</v>
      </c>
      <c r="G215" s="104"/>
      <c r="H215" s="104">
        <v>69.5</v>
      </c>
      <c r="I215" s="122">
        <v>69.5</v>
      </c>
      <c r="J215" s="123" t="s">
        <v>662</v>
      </c>
      <c r="K215" s="124">
        <f>H215-F215</f>
        <v>25.5</v>
      </c>
      <c r="L215" s="125">
        <f>K215/F215</f>
        <v>0.57954545454545459</v>
      </c>
      <c r="M215" s="126" t="s">
        <v>556</v>
      </c>
      <c r="N215" s="127">
        <v>42977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61</v>
      </c>
      <c r="B216" s="102">
        <v>42549</v>
      </c>
      <c r="C216" s="102"/>
      <c r="D216" s="144" t="s">
        <v>717</v>
      </c>
      <c r="E216" s="104" t="s">
        <v>580</v>
      </c>
      <c r="F216" s="105">
        <v>262.5</v>
      </c>
      <c r="G216" s="104"/>
      <c r="H216" s="104">
        <v>340</v>
      </c>
      <c r="I216" s="122">
        <v>333</v>
      </c>
      <c r="J216" s="123" t="s">
        <v>718</v>
      </c>
      <c r="K216" s="124">
        <v>77.5</v>
      </c>
      <c r="L216" s="125">
        <v>0.29523809523809502</v>
      </c>
      <c r="M216" s="126" t="s">
        <v>556</v>
      </c>
      <c r="N216" s="127">
        <v>43017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62</v>
      </c>
      <c r="B217" s="102">
        <v>42549</v>
      </c>
      <c r="C217" s="102"/>
      <c r="D217" s="144" t="s">
        <v>719</v>
      </c>
      <c r="E217" s="104" t="s">
        <v>580</v>
      </c>
      <c r="F217" s="105">
        <v>840</v>
      </c>
      <c r="G217" s="104"/>
      <c r="H217" s="104">
        <v>1230</v>
      </c>
      <c r="I217" s="122">
        <v>1230</v>
      </c>
      <c r="J217" s="123" t="s">
        <v>639</v>
      </c>
      <c r="K217" s="124">
        <v>390</v>
      </c>
      <c r="L217" s="125">
        <v>0.46428571428571402</v>
      </c>
      <c r="M217" s="126" t="s">
        <v>556</v>
      </c>
      <c r="N217" s="127">
        <v>42649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0">
        <v>63</v>
      </c>
      <c r="B218" s="139">
        <v>42556</v>
      </c>
      <c r="C218" s="139"/>
      <c r="D218" s="140" t="s">
        <v>663</v>
      </c>
      <c r="E218" s="141" t="s">
        <v>580</v>
      </c>
      <c r="F218" s="142">
        <v>395</v>
      </c>
      <c r="G218" s="143"/>
      <c r="H218" s="143">
        <f>(468.5+342.5)/2</f>
        <v>405.5</v>
      </c>
      <c r="I218" s="143">
        <v>510</v>
      </c>
      <c r="J218" s="166" t="s">
        <v>664</v>
      </c>
      <c r="K218" s="167">
        <f t="shared" ref="K218:K224" si="101">H218-F218</f>
        <v>10.5</v>
      </c>
      <c r="L218" s="168">
        <f t="shared" ref="L218:L224" si="102">K218/F218</f>
        <v>2.6582278481012658E-2</v>
      </c>
      <c r="M218" s="169" t="s">
        <v>665</v>
      </c>
      <c r="N218" s="170">
        <v>43606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5">
        <v>64</v>
      </c>
      <c r="B219" s="106">
        <v>42584</v>
      </c>
      <c r="C219" s="106"/>
      <c r="D219" s="107" t="s">
        <v>666</v>
      </c>
      <c r="E219" s="108" t="s">
        <v>557</v>
      </c>
      <c r="F219" s="109">
        <f>169.5-12.8</f>
        <v>156.69999999999999</v>
      </c>
      <c r="G219" s="109"/>
      <c r="H219" s="110">
        <v>77</v>
      </c>
      <c r="I219" s="128" t="s">
        <v>667</v>
      </c>
      <c r="J219" s="359" t="s">
        <v>795</v>
      </c>
      <c r="K219" s="130">
        <f t="shared" si="101"/>
        <v>-79.699999999999989</v>
      </c>
      <c r="L219" s="131">
        <f t="shared" si="102"/>
        <v>-0.50861518825781749</v>
      </c>
      <c r="M219" s="132" t="s">
        <v>620</v>
      </c>
      <c r="N219" s="133">
        <v>43522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5">
        <v>65</v>
      </c>
      <c r="B220" s="106">
        <v>42586</v>
      </c>
      <c r="C220" s="106"/>
      <c r="D220" s="107" t="s">
        <v>668</v>
      </c>
      <c r="E220" s="108" t="s">
        <v>580</v>
      </c>
      <c r="F220" s="109">
        <v>400</v>
      </c>
      <c r="G220" s="109"/>
      <c r="H220" s="110">
        <v>305</v>
      </c>
      <c r="I220" s="128">
        <v>475</v>
      </c>
      <c r="J220" s="129" t="s">
        <v>669</v>
      </c>
      <c r="K220" s="130">
        <f t="shared" si="101"/>
        <v>-95</v>
      </c>
      <c r="L220" s="131">
        <f t="shared" si="102"/>
        <v>-0.23749999999999999</v>
      </c>
      <c r="M220" s="132" t="s">
        <v>620</v>
      </c>
      <c r="N220" s="133">
        <v>43606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66</v>
      </c>
      <c r="B221" s="102">
        <v>42593</v>
      </c>
      <c r="C221" s="102"/>
      <c r="D221" s="103" t="s">
        <v>670</v>
      </c>
      <c r="E221" s="104" t="s">
        <v>580</v>
      </c>
      <c r="F221" s="105">
        <v>86.5</v>
      </c>
      <c r="G221" s="104"/>
      <c r="H221" s="104">
        <v>130</v>
      </c>
      <c r="I221" s="122">
        <v>130</v>
      </c>
      <c r="J221" s="137" t="s">
        <v>671</v>
      </c>
      <c r="K221" s="124">
        <f t="shared" si="101"/>
        <v>43.5</v>
      </c>
      <c r="L221" s="125">
        <f t="shared" si="102"/>
        <v>0.50289017341040465</v>
      </c>
      <c r="M221" s="126" t="s">
        <v>556</v>
      </c>
      <c r="N221" s="127">
        <v>43091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5">
        <v>67</v>
      </c>
      <c r="B222" s="106">
        <v>42600</v>
      </c>
      <c r="C222" s="106"/>
      <c r="D222" s="107" t="s">
        <v>367</v>
      </c>
      <c r="E222" s="108" t="s">
        <v>580</v>
      </c>
      <c r="F222" s="109">
        <v>133.5</v>
      </c>
      <c r="G222" s="109"/>
      <c r="H222" s="110">
        <v>126.5</v>
      </c>
      <c r="I222" s="128">
        <v>178</v>
      </c>
      <c r="J222" s="129" t="s">
        <v>672</v>
      </c>
      <c r="K222" s="130">
        <f t="shared" si="101"/>
        <v>-7</v>
      </c>
      <c r="L222" s="131">
        <f t="shared" si="102"/>
        <v>-5.2434456928838954E-2</v>
      </c>
      <c r="M222" s="132" t="s">
        <v>620</v>
      </c>
      <c r="N222" s="133">
        <v>42615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68</v>
      </c>
      <c r="B223" s="102">
        <v>42613</v>
      </c>
      <c r="C223" s="102"/>
      <c r="D223" s="103" t="s">
        <v>673</v>
      </c>
      <c r="E223" s="104" t="s">
        <v>580</v>
      </c>
      <c r="F223" s="105">
        <v>560</v>
      </c>
      <c r="G223" s="104"/>
      <c r="H223" s="104">
        <v>725</v>
      </c>
      <c r="I223" s="122">
        <v>725</v>
      </c>
      <c r="J223" s="123" t="s">
        <v>582</v>
      </c>
      <c r="K223" s="124">
        <f t="shared" si="101"/>
        <v>165</v>
      </c>
      <c r="L223" s="125">
        <f t="shared" si="102"/>
        <v>0.29464285714285715</v>
      </c>
      <c r="M223" s="126" t="s">
        <v>556</v>
      </c>
      <c r="N223" s="127">
        <v>42456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69</v>
      </c>
      <c r="B224" s="102">
        <v>42614</v>
      </c>
      <c r="C224" s="102"/>
      <c r="D224" s="103" t="s">
        <v>674</v>
      </c>
      <c r="E224" s="104" t="s">
        <v>580</v>
      </c>
      <c r="F224" s="105">
        <v>160.5</v>
      </c>
      <c r="G224" s="104"/>
      <c r="H224" s="104">
        <v>210</v>
      </c>
      <c r="I224" s="122">
        <v>210</v>
      </c>
      <c r="J224" s="123" t="s">
        <v>582</v>
      </c>
      <c r="K224" s="124">
        <f t="shared" si="101"/>
        <v>49.5</v>
      </c>
      <c r="L224" s="125">
        <f t="shared" si="102"/>
        <v>0.30841121495327101</v>
      </c>
      <c r="M224" s="126" t="s">
        <v>556</v>
      </c>
      <c r="N224" s="127">
        <v>42871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70</v>
      </c>
      <c r="B225" s="102">
        <v>42646</v>
      </c>
      <c r="C225" s="102"/>
      <c r="D225" s="144" t="s">
        <v>390</v>
      </c>
      <c r="E225" s="104" t="s">
        <v>580</v>
      </c>
      <c r="F225" s="105">
        <v>430</v>
      </c>
      <c r="G225" s="104"/>
      <c r="H225" s="104">
        <v>596</v>
      </c>
      <c r="I225" s="122">
        <v>575</v>
      </c>
      <c r="J225" s="123" t="s">
        <v>720</v>
      </c>
      <c r="K225" s="124">
        <v>166</v>
      </c>
      <c r="L225" s="125">
        <v>0.38604651162790699</v>
      </c>
      <c r="M225" s="126" t="s">
        <v>556</v>
      </c>
      <c r="N225" s="127">
        <v>42769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71</v>
      </c>
      <c r="B226" s="102">
        <v>42657</v>
      </c>
      <c r="C226" s="102"/>
      <c r="D226" s="103" t="s">
        <v>675</v>
      </c>
      <c r="E226" s="104" t="s">
        <v>580</v>
      </c>
      <c r="F226" s="105">
        <v>280</v>
      </c>
      <c r="G226" s="104"/>
      <c r="H226" s="104">
        <v>345</v>
      </c>
      <c r="I226" s="122">
        <v>345</v>
      </c>
      <c r="J226" s="123" t="s">
        <v>582</v>
      </c>
      <c r="K226" s="124">
        <f t="shared" ref="K226:K231" si="103">H226-F226</f>
        <v>65</v>
      </c>
      <c r="L226" s="125">
        <f>K226/F226</f>
        <v>0.23214285714285715</v>
      </c>
      <c r="M226" s="126" t="s">
        <v>556</v>
      </c>
      <c r="N226" s="127">
        <v>42814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72</v>
      </c>
      <c r="B227" s="102">
        <v>42657</v>
      </c>
      <c r="C227" s="102"/>
      <c r="D227" s="103" t="s">
        <v>676</v>
      </c>
      <c r="E227" s="104" t="s">
        <v>580</v>
      </c>
      <c r="F227" s="105">
        <v>245</v>
      </c>
      <c r="G227" s="104"/>
      <c r="H227" s="104">
        <v>325.5</v>
      </c>
      <c r="I227" s="122">
        <v>330</v>
      </c>
      <c r="J227" s="123" t="s">
        <v>677</v>
      </c>
      <c r="K227" s="124">
        <f t="shared" si="103"/>
        <v>80.5</v>
      </c>
      <c r="L227" s="125">
        <f>K227/F227</f>
        <v>0.32857142857142857</v>
      </c>
      <c r="M227" s="126" t="s">
        <v>556</v>
      </c>
      <c r="N227" s="127">
        <v>42769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73</v>
      </c>
      <c r="B228" s="102">
        <v>42660</v>
      </c>
      <c r="C228" s="102"/>
      <c r="D228" s="103" t="s">
        <v>340</v>
      </c>
      <c r="E228" s="104" t="s">
        <v>580</v>
      </c>
      <c r="F228" s="105">
        <v>125</v>
      </c>
      <c r="G228" s="104"/>
      <c r="H228" s="104">
        <v>160</v>
      </c>
      <c r="I228" s="122">
        <v>160</v>
      </c>
      <c r="J228" s="123" t="s">
        <v>639</v>
      </c>
      <c r="K228" s="124">
        <f t="shared" si="103"/>
        <v>35</v>
      </c>
      <c r="L228" s="125">
        <v>0.28000000000000003</v>
      </c>
      <c r="M228" s="126" t="s">
        <v>556</v>
      </c>
      <c r="N228" s="127">
        <v>42803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74</v>
      </c>
      <c r="B229" s="102">
        <v>42660</v>
      </c>
      <c r="C229" s="102"/>
      <c r="D229" s="103" t="s">
        <v>455</v>
      </c>
      <c r="E229" s="104" t="s">
        <v>580</v>
      </c>
      <c r="F229" s="105">
        <v>114</v>
      </c>
      <c r="G229" s="104"/>
      <c r="H229" s="104">
        <v>145</v>
      </c>
      <c r="I229" s="122">
        <v>145</v>
      </c>
      <c r="J229" s="123" t="s">
        <v>639</v>
      </c>
      <c r="K229" s="124">
        <f t="shared" si="103"/>
        <v>31</v>
      </c>
      <c r="L229" s="125">
        <f>K229/F229</f>
        <v>0.27192982456140352</v>
      </c>
      <c r="M229" s="126" t="s">
        <v>556</v>
      </c>
      <c r="N229" s="127">
        <v>42859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75</v>
      </c>
      <c r="B230" s="102">
        <v>42660</v>
      </c>
      <c r="C230" s="102"/>
      <c r="D230" s="103" t="s">
        <v>678</v>
      </c>
      <c r="E230" s="104" t="s">
        <v>580</v>
      </c>
      <c r="F230" s="105">
        <v>212</v>
      </c>
      <c r="G230" s="104"/>
      <c r="H230" s="104">
        <v>280</v>
      </c>
      <c r="I230" s="122">
        <v>276</v>
      </c>
      <c r="J230" s="123" t="s">
        <v>679</v>
      </c>
      <c r="K230" s="124">
        <f t="shared" si="103"/>
        <v>68</v>
      </c>
      <c r="L230" s="125">
        <f>K230/F230</f>
        <v>0.32075471698113206</v>
      </c>
      <c r="M230" s="126" t="s">
        <v>556</v>
      </c>
      <c r="N230" s="127">
        <v>42858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76</v>
      </c>
      <c r="B231" s="102">
        <v>42678</v>
      </c>
      <c r="C231" s="102"/>
      <c r="D231" s="103" t="s">
        <v>149</v>
      </c>
      <c r="E231" s="104" t="s">
        <v>580</v>
      </c>
      <c r="F231" s="105">
        <v>155</v>
      </c>
      <c r="G231" s="104"/>
      <c r="H231" s="104">
        <v>210</v>
      </c>
      <c r="I231" s="122">
        <v>210</v>
      </c>
      <c r="J231" s="123" t="s">
        <v>680</v>
      </c>
      <c r="K231" s="124">
        <f t="shared" si="103"/>
        <v>55</v>
      </c>
      <c r="L231" s="125">
        <f>K231/F231</f>
        <v>0.35483870967741937</v>
      </c>
      <c r="M231" s="126" t="s">
        <v>556</v>
      </c>
      <c r="N231" s="127">
        <v>42944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5">
        <v>77</v>
      </c>
      <c r="B232" s="106">
        <v>42710</v>
      </c>
      <c r="C232" s="106"/>
      <c r="D232" s="107" t="s">
        <v>721</v>
      </c>
      <c r="E232" s="108" t="s">
        <v>580</v>
      </c>
      <c r="F232" s="109">
        <v>150.5</v>
      </c>
      <c r="G232" s="109"/>
      <c r="H232" s="110">
        <v>72.5</v>
      </c>
      <c r="I232" s="128">
        <v>174</v>
      </c>
      <c r="J232" s="129" t="s">
        <v>722</v>
      </c>
      <c r="K232" s="130">
        <v>-78</v>
      </c>
      <c r="L232" s="131">
        <v>-0.51827242524916906</v>
      </c>
      <c r="M232" s="132" t="s">
        <v>620</v>
      </c>
      <c r="N232" s="133">
        <v>43333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78</v>
      </c>
      <c r="B233" s="102">
        <v>42712</v>
      </c>
      <c r="C233" s="102"/>
      <c r="D233" s="103" t="s">
        <v>123</v>
      </c>
      <c r="E233" s="104" t="s">
        <v>580</v>
      </c>
      <c r="F233" s="105">
        <v>380</v>
      </c>
      <c r="G233" s="104"/>
      <c r="H233" s="104">
        <v>478</v>
      </c>
      <c r="I233" s="122">
        <v>468</v>
      </c>
      <c r="J233" s="123" t="s">
        <v>639</v>
      </c>
      <c r="K233" s="124">
        <f>H233-F233</f>
        <v>98</v>
      </c>
      <c r="L233" s="125">
        <f>K233/F233</f>
        <v>0.25789473684210529</v>
      </c>
      <c r="M233" s="126" t="s">
        <v>556</v>
      </c>
      <c r="N233" s="127">
        <v>43025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79</v>
      </c>
      <c r="B234" s="102">
        <v>42734</v>
      </c>
      <c r="C234" s="102"/>
      <c r="D234" s="103" t="s">
        <v>244</v>
      </c>
      <c r="E234" s="104" t="s">
        <v>580</v>
      </c>
      <c r="F234" s="105">
        <v>305</v>
      </c>
      <c r="G234" s="104"/>
      <c r="H234" s="104">
        <v>375</v>
      </c>
      <c r="I234" s="122">
        <v>375</v>
      </c>
      <c r="J234" s="123" t="s">
        <v>639</v>
      </c>
      <c r="K234" s="124">
        <f>H234-F234</f>
        <v>70</v>
      </c>
      <c r="L234" s="125">
        <f>K234/F234</f>
        <v>0.22950819672131148</v>
      </c>
      <c r="M234" s="126" t="s">
        <v>556</v>
      </c>
      <c r="N234" s="127">
        <v>42768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80</v>
      </c>
      <c r="B235" s="102">
        <v>42739</v>
      </c>
      <c r="C235" s="102"/>
      <c r="D235" s="103" t="s">
        <v>342</v>
      </c>
      <c r="E235" s="104" t="s">
        <v>580</v>
      </c>
      <c r="F235" s="105">
        <v>99.5</v>
      </c>
      <c r="G235" s="104"/>
      <c r="H235" s="104">
        <v>158</v>
      </c>
      <c r="I235" s="122">
        <v>158</v>
      </c>
      <c r="J235" s="123" t="s">
        <v>639</v>
      </c>
      <c r="K235" s="124">
        <f>H235-F235</f>
        <v>58.5</v>
      </c>
      <c r="L235" s="125">
        <f>K235/F235</f>
        <v>0.5879396984924623</v>
      </c>
      <c r="M235" s="126" t="s">
        <v>556</v>
      </c>
      <c r="N235" s="127">
        <v>42898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81</v>
      </c>
      <c r="B236" s="102">
        <v>42739</v>
      </c>
      <c r="C236" s="102"/>
      <c r="D236" s="103" t="s">
        <v>342</v>
      </c>
      <c r="E236" s="104" t="s">
        <v>580</v>
      </c>
      <c r="F236" s="105">
        <v>99.5</v>
      </c>
      <c r="G236" s="104"/>
      <c r="H236" s="104">
        <v>158</v>
      </c>
      <c r="I236" s="122">
        <v>158</v>
      </c>
      <c r="J236" s="123" t="s">
        <v>639</v>
      </c>
      <c r="K236" s="124">
        <v>58.5</v>
      </c>
      <c r="L236" s="125">
        <v>0.58793969849246197</v>
      </c>
      <c r="M236" s="126" t="s">
        <v>556</v>
      </c>
      <c r="N236" s="127">
        <v>42898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82</v>
      </c>
      <c r="B237" s="102">
        <v>42786</v>
      </c>
      <c r="C237" s="102"/>
      <c r="D237" s="103" t="s">
        <v>166</v>
      </c>
      <c r="E237" s="104" t="s">
        <v>580</v>
      </c>
      <c r="F237" s="105">
        <v>140.5</v>
      </c>
      <c r="G237" s="104"/>
      <c r="H237" s="104">
        <v>220</v>
      </c>
      <c r="I237" s="122">
        <v>220</v>
      </c>
      <c r="J237" s="123" t="s">
        <v>639</v>
      </c>
      <c r="K237" s="124">
        <f>H237-F237</f>
        <v>79.5</v>
      </c>
      <c r="L237" s="125">
        <f>K237/F237</f>
        <v>0.5658362989323843</v>
      </c>
      <c r="M237" s="126" t="s">
        <v>556</v>
      </c>
      <c r="N237" s="127">
        <v>42864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83</v>
      </c>
      <c r="B238" s="102">
        <v>42786</v>
      </c>
      <c r="C238" s="102"/>
      <c r="D238" s="103" t="s">
        <v>723</v>
      </c>
      <c r="E238" s="104" t="s">
        <v>580</v>
      </c>
      <c r="F238" s="105">
        <v>202.5</v>
      </c>
      <c r="G238" s="104"/>
      <c r="H238" s="104">
        <v>234</v>
      </c>
      <c r="I238" s="122">
        <v>234</v>
      </c>
      <c r="J238" s="123" t="s">
        <v>639</v>
      </c>
      <c r="K238" s="124">
        <v>31.5</v>
      </c>
      <c r="L238" s="125">
        <v>0.155555555555556</v>
      </c>
      <c r="M238" s="126" t="s">
        <v>556</v>
      </c>
      <c r="N238" s="127">
        <v>42836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84</v>
      </c>
      <c r="B239" s="102">
        <v>42818</v>
      </c>
      <c r="C239" s="102"/>
      <c r="D239" s="103" t="s">
        <v>517</v>
      </c>
      <c r="E239" s="104" t="s">
        <v>580</v>
      </c>
      <c r="F239" s="105">
        <v>300.5</v>
      </c>
      <c r="G239" s="104"/>
      <c r="H239" s="104">
        <v>417.5</v>
      </c>
      <c r="I239" s="122">
        <v>420</v>
      </c>
      <c r="J239" s="123" t="s">
        <v>681</v>
      </c>
      <c r="K239" s="124">
        <f>H239-F239</f>
        <v>117</v>
      </c>
      <c r="L239" s="125">
        <f>K239/F239</f>
        <v>0.38935108153078202</v>
      </c>
      <c r="M239" s="126" t="s">
        <v>556</v>
      </c>
      <c r="N239" s="127">
        <v>43070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85</v>
      </c>
      <c r="B240" s="102">
        <v>42818</v>
      </c>
      <c r="C240" s="102"/>
      <c r="D240" s="103" t="s">
        <v>719</v>
      </c>
      <c r="E240" s="104" t="s">
        <v>580</v>
      </c>
      <c r="F240" s="105">
        <v>850</v>
      </c>
      <c r="G240" s="104"/>
      <c r="H240" s="104">
        <v>1042.5</v>
      </c>
      <c r="I240" s="122">
        <v>1023</v>
      </c>
      <c r="J240" s="123" t="s">
        <v>724</v>
      </c>
      <c r="K240" s="124">
        <v>192.5</v>
      </c>
      <c r="L240" s="125">
        <v>0.22647058823529401</v>
      </c>
      <c r="M240" s="126" t="s">
        <v>556</v>
      </c>
      <c r="N240" s="127">
        <v>42830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86</v>
      </c>
      <c r="B241" s="102">
        <v>42830</v>
      </c>
      <c r="C241" s="102"/>
      <c r="D241" s="103" t="s">
        <v>471</v>
      </c>
      <c r="E241" s="104" t="s">
        <v>580</v>
      </c>
      <c r="F241" s="105">
        <v>785</v>
      </c>
      <c r="G241" s="104"/>
      <c r="H241" s="104">
        <v>930</v>
      </c>
      <c r="I241" s="122">
        <v>920</v>
      </c>
      <c r="J241" s="123" t="s">
        <v>682</v>
      </c>
      <c r="K241" s="124">
        <f>H241-F241</f>
        <v>145</v>
      </c>
      <c r="L241" s="125">
        <f>K241/F241</f>
        <v>0.18471337579617833</v>
      </c>
      <c r="M241" s="126" t="s">
        <v>556</v>
      </c>
      <c r="N241" s="127">
        <v>42976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5">
        <v>87</v>
      </c>
      <c r="B242" s="106">
        <v>42831</v>
      </c>
      <c r="C242" s="106"/>
      <c r="D242" s="107" t="s">
        <v>725</v>
      </c>
      <c r="E242" s="108" t="s">
        <v>580</v>
      </c>
      <c r="F242" s="109">
        <v>40</v>
      </c>
      <c r="G242" s="109"/>
      <c r="H242" s="110">
        <v>13.1</v>
      </c>
      <c r="I242" s="128">
        <v>60</v>
      </c>
      <c r="J242" s="134" t="s">
        <v>726</v>
      </c>
      <c r="K242" s="130">
        <v>-26.9</v>
      </c>
      <c r="L242" s="131">
        <v>-0.67249999999999999</v>
      </c>
      <c r="M242" s="132" t="s">
        <v>620</v>
      </c>
      <c r="N242" s="133">
        <v>43138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88</v>
      </c>
      <c r="B243" s="102">
        <v>42837</v>
      </c>
      <c r="C243" s="102"/>
      <c r="D243" s="103" t="s">
        <v>87</v>
      </c>
      <c r="E243" s="104" t="s">
        <v>580</v>
      </c>
      <c r="F243" s="105">
        <v>289.5</v>
      </c>
      <c r="G243" s="104"/>
      <c r="H243" s="104">
        <v>354</v>
      </c>
      <c r="I243" s="122">
        <v>360</v>
      </c>
      <c r="J243" s="123" t="s">
        <v>683</v>
      </c>
      <c r="K243" s="124">
        <f t="shared" ref="K243:K251" si="104">H243-F243</f>
        <v>64.5</v>
      </c>
      <c r="L243" s="125">
        <f t="shared" ref="L243:L251" si="105">K243/F243</f>
        <v>0.22279792746113988</v>
      </c>
      <c r="M243" s="126" t="s">
        <v>556</v>
      </c>
      <c r="N243" s="127">
        <v>43040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89</v>
      </c>
      <c r="B244" s="102">
        <v>42845</v>
      </c>
      <c r="C244" s="102"/>
      <c r="D244" s="103" t="s">
        <v>416</v>
      </c>
      <c r="E244" s="104" t="s">
        <v>580</v>
      </c>
      <c r="F244" s="105">
        <v>700</v>
      </c>
      <c r="G244" s="104"/>
      <c r="H244" s="104">
        <v>840</v>
      </c>
      <c r="I244" s="122">
        <v>840</v>
      </c>
      <c r="J244" s="123" t="s">
        <v>684</v>
      </c>
      <c r="K244" s="124">
        <f t="shared" si="104"/>
        <v>140</v>
      </c>
      <c r="L244" s="125">
        <f t="shared" si="105"/>
        <v>0.2</v>
      </c>
      <c r="M244" s="126" t="s">
        <v>556</v>
      </c>
      <c r="N244" s="127">
        <v>42893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90</v>
      </c>
      <c r="B245" s="102">
        <v>42887</v>
      </c>
      <c r="C245" s="102"/>
      <c r="D245" s="144" t="s">
        <v>353</v>
      </c>
      <c r="E245" s="104" t="s">
        <v>580</v>
      </c>
      <c r="F245" s="105">
        <v>130</v>
      </c>
      <c r="G245" s="104"/>
      <c r="H245" s="104">
        <v>144.25</v>
      </c>
      <c r="I245" s="122">
        <v>170</v>
      </c>
      <c r="J245" s="123" t="s">
        <v>685</v>
      </c>
      <c r="K245" s="124">
        <f t="shared" si="104"/>
        <v>14.25</v>
      </c>
      <c r="L245" s="125">
        <f t="shared" si="105"/>
        <v>0.10961538461538461</v>
      </c>
      <c r="M245" s="126" t="s">
        <v>556</v>
      </c>
      <c r="N245" s="127">
        <v>43675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91</v>
      </c>
      <c r="B246" s="102">
        <v>42901</v>
      </c>
      <c r="C246" s="102"/>
      <c r="D246" s="144" t="s">
        <v>686</v>
      </c>
      <c r="E246" s="104" t="s">
        <v>580</v>
      </c>
      <c r="F246" s="105">
        <v>214.5</v>
      </c>
      <c r="G246" s="104"/>
      <c r="H246" s="104">
        <v>262</v>
      </c>
      <c r="I246" s="122">
        <v>262</v>
      </c>
      <c r="J246" s="123" t="s">
        <v>687</v>
      </c>
      <c r="K246" s="124">
        <f t="shared" si="104"/>
        <v>47.5</v>
      </c>
      <c r="L246" s="125">
        <f t="shared" si="105"/>
        <v>0.22144522144522144</v>
      </c>
      <c r="M246" s="126" t="s">
        <v>556</v>
      </c>
      <c r="N246" s="127">
        <v>42977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6">
        <v>92</v>
      </c>
      <c r="B247" s="150">
        <v>42933</v>
      </c>
      <c r="C247" s="150"/>
      <c r="D247" s="151" t="s">
        <v>688</v>
      </c>
      <c r="E247" s="152" t="s">
        <v>580</v>
      </c>
      <c r="F247" s="153">
        <v>370</v>
      </c>
      <c r="G247" s="152"/>
      <c r="H247" s="152">
        <v>447.5</v>
      </c>
      <c r="I247" s="174">
        <v>450</v>
      </c>
      <c r="J247" s="218" t="s">
        <v>639</v>
      </c>
      <c r="K247" s="124">
        <f t="shared" si="104"/>
        <v>77.5</v>
      </c>
      <c r="L247" s="176">
        <f t="shared" si="105"/>
        <v>0.20945945945945946</v>
      </c>
      <c r="M247" s="177" t="s">
        <v>556</v>
      </c>
      <c r="N247" s="178">
        <v>43035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6">
        <v>93</v>
      </c>
      <c r="B248" s="150">
        <v>42943</v>
      </c>
      <c r="C248" s="150"/>
      <c r="D248" s="151" t="s">
        <v>164</v>
      </c>
      <c r="E248" s="152" t="s">
        <v>580</v>
      </c>
      <c r="F248" s="153">
        <v>657.5</v>
      </c>
      <c r="G248" s="152"/>
      <c r="H248" s="152">
        <v>825</v>
      </c>
      <c r="I248" s="174">
        <v>820</v>
      </c>
      <c r="J248" s="218" t="s">
        <v>639</v>
      </c>
      <c r="K248" s="124">
        <f t="shared" si="104"/>
        <v>167.5</v>
      </c>
      <c r="L248" s="176">
        <f t="shared" si="105"/>
        <v>0.25475285171102663</v>
      </c>
      <c r="M248" s="177" t="s">
        <v>556</v>
      </c>
      <c r="N248" s="178">
        <v>43090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94</v>
      </c>
      <c r="B249" s="102">
        <v>42964</v>
      </c>
      <c r="C249" s="102"/>
      <c r="D249" s="103" t="s">
        <v>357</v>
      </c>
      <c r="E249" s="104" t="s">
        <v>580</v>
      </c>
      <c r="F249" s="105">
        <v>605</v>
      </c>
      <c r="G249" s="104"/>
      <c r="H249" s="104">
        <v>750</v>
      </c>
      <c r="I249" s="122">
        <v>750</v>
      </c>
      <c r="J249" s="123" t="s">
        <v>682</v>
      </c>
      <c r="K249" s="124">
        <f t="shared" si="104"/>
        <v>145</v>
      </c>
      <c r="L249" s="125">
        <f t="shared" si="105"/>
        <v>0.23966942148760331</v>
      </c>
      <c r="M249" s="126" t="s">
        <v>556</v>
      </c>
      <c r="N249" s="127">
        <v>43027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41">
        <v>95</v>
      </c>
      <c r="B250" s="145">
        <v>42979</v>
      </c>
      <c r="C250" s="145"/>
      <c r="D250" s="146" t="s">
        <v>475</v>
      </c>
      <c r="E250" s="147" t="s">
        <v>580</v>
      </c>
      <c r="F250" s="148">
        <v>255</v>
      </c>
      <c r="G250" s="149"/>
      <c r="H250" s="149">
        <v>217.25</v>
      </c>
      <c r="I250" s="149">
        <v>320</v>
      </c>
      <c r="J250" s="171" t="s">
        <v>689</v>
      </c>
      <c r="K250" s="130">
        <f t="shared" si="104"/>
        <v>-37.75</v>
      </c>
      <c r="L250" s="172">
        <f t="shared" si="105"/>
        <v>-0.14803921568627451</v>
      </c>
      <c r="M250" s="132" t="s">
        <v>620</v>
      </c>
      <c r="N250" s="173">
        <v>43661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96</v>
      </c>
      <c r="B251" s="102">
        <v>42997</v>
      </c>
      <c r="C251" s="102"/>
      <c r="D251" s="103" t="s">
        <v>690</v>
      </c>
      <c r="E251" s="104" t="s">
        <v>580</v>
      </c>
      <c r="F251" s="105">
        <v>215</v>
      </c>
      <c r="G251" s="104"/>
      <c r="H251" s="104">
        <v>258</v>
      </c>
      <c r="I251" s="122">
        <v>258</v>
      </c>
      <c r="J251" s="123" t="s">
        <v>639</v>
      </c>
      <c r="K251" s="124">
        <f t="shared" si="104"/>
        <v>43</v>
      </c>
      <c r="L251" s="125">
        <f t="shared" si="105"/>
        <v>0.2</v>
      </c>
      <c r="M251" s="126" t="s">
        <v>556</v>
      </c>
      <c r="N251" s="127">
        <v>43040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97</v>
      </c>
      <c r="B252" s="102">
        <v>42997</v>
      </c>
      <c r="C252" s="102"/>
      <c r="D252" s="103" t="s">
        <v>690</v>
      </c>
      <c r="E252" s="104" t="s">
        <v>580</v>
      </c>
      <c r="F252" s="105">
        <v>215</v>
      </c>
      <c r="G252" s="104"/>
      <c r="H252" s="104">
        <v>258</v>
      </c>
      <c r="I252" s="122">
        <v>258</v>
      </c>
      <c r="J252" s="218" t="s">
        <v>639</v>
      </c>
      <c r="K252" s="124">
        <v>43</v>
      </c>
      <c r="L252" s="125">
        <v>0.2</v>
      </c>
      <c r="M252" s="126" t="s">
        <v>556</v>
      </c>
      <c r="N252" s="127">
        <v>43040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98</v>
      </c>
      <c r="B253" s="198">
        <v>42998</v>
      </c>
      <c r="C253" s="198"/>
      <c r="D253" s="350" t="s">
        <v>780</v>
      </c>
      <c r="E253" s="199" t="s">
        <v>580</v>
      </c>
      <c r="F253" s="200">
        <v>75</v>
      </c>
      <c r="G253" s="199"/>
      <c r="H253" s="199">
        <v>90</v>
      </c>
      <c r="I253" s="219">
        <v>90</v>
      </c>
      <c r="J253" s="123" t="s">
        <v>691</v>
      </c>
      <c r="K253" s="124">
        <f t="shared" ref="K253:K258" si="106">H253-F253</f>
        <v>15</v>
      </c>
      <c r="L253" s="125">
        <f t="shared" ref="L253:L258" si="107">K253/F253</f>
        <v>0.2</v>
      </c>
      <c r="M253" s="126" t="s">
        <v>556</v>
      </c>
      <c r="N253" s="127">
        <v>43019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6">
        <v>99</v>
      </c>
      <c r="B254" s="150">
        <v>43011</v>
      </c>
      <c r="C254" s="150"/>
      <c r="D254" s="151" t="s">
        <v>692</v>
      </c>
      <c r="E254" s="152" t="s">
        <v>580</v>
      </c>
      <c r="F254" s="153">
        <v>315</v>
      </c>
      <c r="G254" s="152"/>
      <c r="H254" s="152">
        <v>392</v>
      </c>
      <c r="I254" s="174">
        <v>384</v>
      </c>
      <c r="J254" s="218" t="s">
        <v>693</v>
      </c>
      <c r="K254" s="124">
        <f t="shared" si="106"/>
        <v>77</v>
      </c>
      <c r="L254" s="176">
        <f t="shared" si="107"/>
        <v>0.24444444444444444</v>
      </c>
      <c r="M254" s="177" t="s">
        <v>556</v>
      </c>
      <c r="N254" s="178">
        <v>43017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6">
        <v>100</v>
      </c>
      <c r="B255" s="150">
        <v>43013</v>
      </c>
      <c r="C255" s="150"/>
      <c r="D255" s="151" t="s">
        <v>694</v>
      </c>
      <c r="E255" s="152" t="s">
        <v>580</v>
      </c>
      <c r="F255" s="153">
        <v>145</v>
      </c>
      <c r="G255" s="152"/>
      <c r="H255" s="152">
        <v>179</v>
      </c>
      <c r="I255" s="174">
        <v>180</v>
      </c>
      <c r="J255" s="218" t="s">
        <v>570</v>
      </c>
      <c r="K255" s="124">
        <f t="shared" si="106"/>
        <v>34</v>
      </c>
      <c r="L255" s="176">
        <f t="shared" si="107"/>
        <v>0.23448275862068965</v>
      </c>
      <c r="M255" s="177" t="s">
        <v>556</v>
      </c>
      <c r="N255" s="178">
        <v>43025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6">
        <v>101</v>
      </c>
      <c r="B256" s="150">
        <v>43014</v>
      </c>
      <c r="C256" s="150"/>
      <c r="D256" s="151" t="s">
        <v>330</v>
      </c>
      <c r="E256" s="152" t="s">
        <v>580</v>
      </c>
      <c r="F256" s="153">
        <v>256</v>
      </c>
      <c r="G256" s="152"/>
      <c r="H256" s="152">
        <v>323</v>
      </c>
      <c r="I256" s="174">
        <v>320</v>
      </c>
      <c r="J256" s="218" t="s">
        <v>639</v>
      </c>
      <c r="K256" s="124">
        <f t="shared" si="106"/>
        <v>67</v>
      </c>
      <c r="L256" s="176">
        <f t="shared" si="107"/>
        <v>0.26171875</v>
      </c>
      <c r="M256" s="177" t="s">
        <v>556</v>
      </c>
      <c r="N256" s="178">
        <v>43067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6">
        <v>102</v>
      </c>
      <c r="B257" s="150">
        <v>43017</v>
      </c>
      <c r="C257" s="150"/>
      <c r="D257" s="151" t="s">
        <v>350</v>
      </c>
      <c r="E257" s="152" t="s">
        <v>580</v>
      </c>
      <c r="F257" s="153">
        <v>137.5</v>
      </c>
      <c r="G257" s="152"/>
      <c r="H257" s="152">
        <v>184</v>
      </c>
      <c r="I257" s="174">
        <v>183</v>
      </c>
      <c r="J257" s="175" t="s">
        <v>695</v>
      </c>
      <c r="K257" s="124">
        <f t="shared" si="106"/>
        <v>46.5</v>
      </c>
      <c r="L257" s="176">
        <f t="shared" si="107"/>
        <v>0.33818181818181819</v>
      </c>
      <c r="M257" s="177" t="s">
        <v>556</v>
      </c>
      <c r="N257" s="178">
        <v>43108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6">
        <v>103</v>
      </c>
      <c r="B258" s="150">
        <v>43018</v>
      </c>
      <c r="C258" s="150"/>
      <c r="D258" s="151" t="s">
        <v>696</v>
      </c>
      <c r="E258" s="152" t="s">
        <v>580</v>
      </c>
      <c r="F258" s="153">
        <v>125.5</v>
      </c>
      <c r="G258" s="152"/>
      <c r="H258" s="152">
        <v>158</v>
      </c>
      <c r="I258" s="174">
        <v>155</v>
      </c>
      <c r="J258" s="175" t="s">
        <v>697</v>
      </c>
      <c r="K258" s="124">
        <f t="shared" si="106"/>
        <v>32.5</v>
      </c>
      <c r="L258" s="176">
        <f t="shared" si="107"/>
        <v>0.25896414342629481</v>
      </c>
      <c r="M258" s="177" t="s">
        <v>556</v>
      </c>
      <c r="N258" s="178">
        <v>43067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6">
        <v>104</v>
      </c>
      <c r="B259" s="150">
        <v>43018</v>
      </c>
      <c r="C259" s="150"/>
      <c r="D259" s="151" t="s">
        <v>727</v>
      </c>
      <c r="E259" s="152" t="s">
        <v>580</v>
      </c>
      <c r="F259" s="153">
        <v>895</v>
      </c>
      <c r="G259" s="152"/>
      <c r="H259" s="152">
        <v>1122.5</v>
      </c>
      <c r="I259" s="174">
        <v>1078</v>
      </c>
      <c r="J259" s="175" t="s">
        <v>728</v>
      </c>
      <c r="K259" s="124">
        <v>227.5</v>
      </c>
      <c r="L259" s="176">
        <v>0.25418994413407803</v>
      </c>
      <c r="M259" s="177" t="s">
        <v>556</v>
      </c>
      <c r="N259" s="178">
        <v>43117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6">
        <v>105</v>
      </c>
      <c r="B260" s="150">
        <v>43020</v>
      </c>
      <c r="C260" s="150"/>
      <c r="D260" s="151" t="s">
        <v>338</v>
      </c>
      <c r="E260" s="152" t="s">
        <v>580</v>
      </c>
      <c r="F260" s="153">
        <v>525</v>
      </c>
      <c r="G260" s="152"/>
      <c r="H260" s="152">
        <v>629</v>
      </c>
      <c r="I260" s="174">
        <v>629</v>
      </c>
      <c r="J260" s="218" t="s">
        <v>639</v>
      </c>
      <c r="K260" s="124">
        <v>104</v>
      </c>
      <c r="L260" s="176">
        <v>0.19809523809523799</v>
      </c>
      <c r="M260" s="177" t="s">
        <v>556</v>
      </c>
      <c r="N260" s="178">
        <v>43119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6">
        <v>106</v>
      </c>
      <c r="B261" s="150">
        <v>43046</v>
      </c>
      <c r="C261" s="150"/>
      <c r="D261" s="151" t="s">
        <v>379</v>
      </c>
      <c r="E261" s="152" t="s">
        <v>580</v>
      </c>
      <c r="F261" s="153">
        <v>740</v>
      </c>
      <c r="G261" s="152"/>
      <c r="H261" s="152">
        <v>892.5</v>
      </c>
      <c r="I261" s="174">
        <v>900</v>
      </c>
      <c r="J261" s="175" t="s">
        <v>698</v>
      </c>
      <c r="K261" s="124">
        <f>H261-F261</f>
        <v>152.5</v>
      </c>
      <c r="L261" s="176">
        <f>K261/F261</f>
        <v>0.20608108108108109</v>
      </c>
      <c r="M261" s="177" t="s">
        <v>556</v>
      </c>
      <c r="N261" s="178">
        <v>43052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107</v>
      </c>
      <c r="B262" s="102">
        <v>43073</v>
      </c>
      <c r="C262" s="102"/>
      <c r="D262" s="103" t="s">
        <v>699</v>
      </c>
      <c r="E262" s="104" t="s">
        <v>580</v>
      </c>
      <c r="F262" s="105">
        <v>118.5</v>
      </c>
      <c r="G262" s="104"/>
      <c r="H262" s="104">
        <v>143.5</v>
      </c>
      <c r="I262" s="122">
        <v>145</v>
      </c>
      <c r="J262" s="137" t="s">
        <v>700</v>
      </c>
      <c r="K262" s="124">
        <f>H262-F262</f>
        <v>25</v>
      </c>
      <c r="L262" s="125">
        <f>K262/F262</f>
        <v>0.2109704641350211</v>
      </c>
      <c r="M262" s="126" t="s">
        <v>556</v>
      </c>
      <c r="N262" s="127">
        <v>43097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5">
        <v>108</v>
      </c>
      <c r="B263" s="106">
        <v>43090</v>
      </c>
      <c r="C263" s="106"/>
      <c r="D263" s="154" t="s">
        <v>420</v>
      </c>
      <c r="E263" s="108" t="s">
        <v>580</v>
      </c>
      <c r="F263" s="109">
        <v>715</v>
      </c>
      <c r="G263" s="109"/>
      <c r="H263" s="110">
        <v>500</v>
      </c>
      <c r="I263" s="128">
        <v>872</v>
      </c>
      <c r="J263" s="134" t="s">
        <v>701</v>
      </c>
      <c r="K263" s="130">
        <f>H263-F263</f>
        <v>-215</v>
      </c>
      <c r="L263" s="131">
        <f>K263/F263</f>
        <v>-0.30069930069930068</v>
      </c>
      <c r="M263" s="132" t="s">
        <v>620</v>
      </c>
      <c r="N263" s="133">
        <v>43670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109</v>
      </c>
      <c r="B264" s="102">
        <v>43098</v>
      </c>
      <c r="C264" s="102"/>
      <c r="D264" s="103" t="s">
        <v>692</v>
      </c>
      <c r="E264" s="104" t="s">
        <v>580</v>
      </c>
      <c r="F264" s="105">
        <v>435</v>
      </c>
      <c r="G264" s="104"/>
      <c r="H264" s="104">
        <v>542.5</v>
      </c>
      <c r="I264" s="122">
        <v>539</v>
      </c>
      <c r="J264" s="137" t="s">
        <v>639</v>
      </c>
      <c r="K264" s="124">
        <v>107.5</v>
      </c>
      <c r="L264" s="125">
        <v>0.247126436781609</v>
      </c>
      <c r="M264" s="126" t="s">
        <v>556</v>
      </c>
      <c r="N264" s="127">
        <v>43206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110</v>
      </c>
      <c r="B265" s="102">
        <v>43098</v>
      </c>
      <c r="C265" s="102"/>
      <c r="D265" s="103" t="s">
        <v>530</v>
      </c>
      <c r="E265" s="104" t="s">
        <v>580</v>
      </c>
      <c r="F265" s="105">
        <v>885</v>
      </c>
      <c r="G265" s="104"/>
      <c r="H265" s="104">
        <v>1090</v>
      </c>
      <c r="I265" s="122">
        <v>1084</v>
      </c>
      <c r="J265" s="137" t="s">
        <v>639</v>
      </c>
      <c r="K265" s="124">
        <v>205</v>
      </c>
      <c r="L265" s="125">
        <v>0.23163841807909599</v>
      </c>
      <c r="M265" s="126" t="s">
        <v>556</v>
      </c>
      <c r="N265" s="127">
        <v>43213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42">
        <v>111</v>
      </c>
      <c r="B266" s="328">
        <v>43192</v>
      </c>
      <c r="C266" s="328"/>
      <c r="D266" s="112" t="s">
        <v>709</v>
      </c>
      <c r="E266" s="330" t="s">
        <v>580</v>
      </c>
      <c r="F266" s="332">
        <v>478.5</v>
      </c>
      <c r="G266" s="330"/>
      <c r="H266" s="330">
        <v>442</v>
      </c>
      <c r="I266" s="334">
        <v>613</v>
      </c>
      <c r="J266" s="359" t="s">
        <v>797</v>
      </c>
      <c r="K266" s="130">
        <f>H266-F266</f>
        <v>-36.5</v>
      </c>
      <c r="L266" s="131">
        <f>K266/F266</f>
        <v>-7.6280041797283177E-2</v>
      </c>
      <c r="M266" s="132" t="s">
        <v>620</v>
      </c>
      <c r="N266" s="133">
        <v>43762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5">
        <v>112</v>
      </c>
      <c r="B267" s="106">
        <v>43194</v>
      </c>
      <c r="C267" s="106"/>
      <c r="D267" s="349" t="s">
        <v>779</v>
      </c>
      <c r="E267" s="108" t="s">
        <v>580</v>
      </c>
      <c r="F267" s="109">
        <f>141.5-7.3</f>
        <v>134.19999999999999</v>
      </c>
      <c r="G267" s="109"/>
      <c r="H267" s="110">
        <v>77</v>
      </c>
      <c r="I267" s="128">
        <v>180</v>
      </c>
      <c r="J267" s="359" t="s">
        <v>796</v>
      </c>
      <c r="K267" s="130">
        <f>H267-F267</f>
        <v>-57.199999999999989</v>
      </c>
      <c r="L267" s="131">
        <f>K267/F267</f>
        <v>-0.42622950819672129</v>
      </c>
      <c r="M267" s="132" t="s">
        <v>620</v>
      </c>
      <c r="N267" s="133">
        <v>43522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5">
        <v>113</v>
      </c>
      <c r="B268" s="106">
        <v>43209</v>
      </c>
      <c r="C268" s="106"/>
      <c r="D268" s="107" t="s">
        <v>702</v>
      </c>
      <c r="E268" s="108" t="s">
        <v>580</v>
      </c>
      <c r="F268" s="109">
        <v>430</v>
      </c>
      <c r="G268" s="109"/>
      <c r="H268" s="110">
        <v>220</v>
      </c>
      <c r="I268" s="128">
        <v>537</v>
      </c>
      <c r="J268" s="134" t="s">
        <v>703</v>
      </c>
      <c r="K268" s="130">
        <f>H268-F268</f>
        <v>-210</v>
      </c>
      <c r="L268" s="131">
        <f>K268/F268</f>
        <v>-0.48837209302325579</v>
      </c>
      <c r="M268" s="132" t="s">
        <v>620</v>
      </c>
      <c r="N268" s="133">
        <v>43252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343">
        <v>114</v>
      </c>
      <c r="B269" s="155">
        <v>43220</v>
      </c>
      <c r="C269" s="155"/>
      <c r="D269" s="156" t="s">
        <v>380</v>
      </c>
      <c r="E269" s="157" t="s">
        <v>580</v>
      </c>
      <c r="F269" s="159">
        <v>153.5</v>
      </c>
      <c r="G269" s="159"/>
      <c r="H269" s="159">
        <v>196</v>
      </c>
      <c r="I269" s="159">
        <v>196</v>
      </c>
      <c r="J269" s="336" t="s">
        <v>813</v>
      </c>
      <c r="K269" s="179">
        <f>H269-F269</f>
        <v>42.5</v>
      </c>
      <c r="L269" s="180">
        <f>K269/F269</f>
        <v>0.27687296416938112</v>
      </c>
      <c r="M269" s="158" t="s">
        <v>556</v>
      </c>
      <c r="N269" s="181">
        <v>43605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5">
        <v>115</v>
      </c>
      <c r="B270" s="106">
        <v>43306</v>
      </c>
      <c r="C270" s="106"/>
      <c r="D270" s="107" t="s">
        <v>725</v>
      </c>
      <c r="E270" s="108" t="s">
        <v>580</v>
      </c>
      <c r="F270" s="109">
        <v>27.5</v>
      </c>
      <c r="G270" s="109"/>
      <c r="H270" s="110">
        <v>13.1</v>
      </c>
      <c r="I270" s="128">
        <v>60</v>
      </c>
      <c r="J270" s="134" t="s">
        <v>729</v>
      </c>
      <c r="K270" s="130">
        <v>-14.4</v>
      </c>
      <c r="L270" s="131">
        <v>-0.52363636363636401</v>
      </c>
      <c r="M270" s="132" t="s">
        <v>620</v>
      </c>
      <c r="N270" s="133">
        <v>43138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42">
        <v>116</v>
      </c>
      <c r="B271" s="328">
        <v>43318</v>
      </c>
      <c r="C271" s="328"/>
      <c r="D271" s="112" t="s">
        <v>704</v>
      </c>
      <c r="E271" s="330" t="s">
        <v>580</v>
      </c>
      <c r="F271" s="330">
        <v>148.5</v>
      </c>
      <c r="G271" s="330"/>
      <c r="H271" s="330">
        <v>102</v>
      </c>
      <c r="I271" s="334">
        <v>182</v>
      </c>
      <c r="J271" s="134" t="s">
        <v>812</v>
      </c>
      <c r="K271" s="130">
        <f>H271-F271</f>
        <v>-46.5</v>
      </c>
      <c r="L271" s="131">
        <f>K271/F271</f>
        <v>-0.31313131313131315</v>
      </c>
      <c r="M271" s="132" t="s">
        <v>620</v>
      </c>
      <c r="N271" s="133">
        <v>43661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117</v>
      </c>
      <c r="B272" s="102">
        <v>43335</v>
      </c>
      <c r="C272" s="102"/>
      <c r="D272" s="103" t="s">
        <v>730</v>
      </c>
      <c r="E272" s="104" t="s">
        <v>580</v>
      </c>
      <c r="F272" s="152">
        <v>285</v>
      </c>
      <c r="G272" s="104"/>
      <c r="H272" s="104">
        <v>355</v>
      </c>
      <c r="I272" s="122">
        <v>364</v>
      </c>
      <c r="J272" s="137" t="s">
        <v>731</v>
      </c>
      <c r="K272" s="124">
        <v>70</v>
      </c>
      <c r="L272" s="125">
        <v>0.24561403508771901</v>
      </c>
      <c r="M272" s="126" t="s">
        <v>556</v>
      </c>
      <c r="N272" s="127">
        <v>43455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118</v>
      </c>
      <c r="B273" s="102">
        <v>43341</v>
      </c>
      <c r="C273" s="102"/>
      <c r="D273" s="103" t="s">
        <v>370</v>
      </c>
      <c r="E273" s="104" t="s">
        <v>580</v>
      </c>
      <c r="F273" s="152">
        <v>525</v>
      </c>
      <c r="G273" s="104"/>
      <c r="H273" s="104">
        <v>585</v>
      </c>
      <c r="I273" s="122">
        <v>635</v>
      </c>
      <c r="J273" s="137" t="s">
        <v>705</v>
      </c>
      <c r="K273" s="124">
        <f t="shared" ref="K273:K285" si="108">H273-F273</f>
        <v>60</v>
      </c>
      <c r="L273" s="125">
        <f t="shared" ref="L273:L285" si="109">K273/F273</f>
        <v>0.11428571428571428</v>
      </c>
      <c r="M273" s="126" t="s">
        <v>556</v>
      </c>
      <c r="N273" s="127">
        <v>43662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119</v>
      </c>
      <c r="B274" s="102">
        <v>43395</v>
      </c>
      <c r="C274" s="102"/>
      <c r="D274" s="103" t="s">
        <v>357</v>
      </c>
      <c r="E274" s="104" t="s">
        <v>580</v>
      </c>
      <c r="F274" s="152">
        <v>475</v>
      </c>
      <c r="G274" s="104"/>
      <c r="H274" s="104">
        <v>574</v>
      </c>
      <c r="I274" s="122">
        <v>570</v>
      </c>
      <c r="J274" s="137" t="s">
        <v>639</v>
      </c>
      <c r="K274" s="124">
        <f t="shared" si="108"/>
        <v>99</v>
      </c>
      <c r="L274" s="125">
        <f t="shared" si="109"/>
        <v>0.20842105263157895</v>
      </c>
      <c r="M274" s="126" t="s">
        <v>556</v>
      </c>
      <c r="N274" s="127">
        <v>43403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6">
        <v>120</v>
      </c>
      <c r="B275" s="150">
        <v>43397</v>
      </c>
      <c r="C275" s="150"/>
      <c r="D275" s="376" t="s">
        <v>377</v>
      </c>
      <c r="E275" s="152" t="s">
        <v>580</v>
      </c>
      <c r="F275" s="152">
        <v>707.5</v>
      </c>
      <c r="G275" s="152"/>
      <c r="H275" s="152">
        <v>872</v>
      </c>
      <c r="I275" s="174">
        <v>872</v>
      </c>
      <c r="J275" s="175" t="s">
        <v>639</v>
      </c>
      <c r="K275" s="124">
        <f t="shared" si="108"/>
        <v>164.5</v>
      </c>
      <c r="L275" s="176">
        <f t="shared" si="109"/>
        <v>0.23250883392226149</v>
      </c>
      <c r="M275" s="177" t="s">
        <v>556</v>
      </c>
      <c r="N275" s="178">
        <v>43482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6">
        <v>121</v>
      </c>
      <c r="B276" s="150">
        <v>43398</v>
      </c>
      <c r="C276" s="150"/>
      <c r="D276" s="376" t="s">
        <v>339</v>
      </c>
      <c r="E276" s="152" t="s">
        <v>580</v>
      </c>
      <c r="F276" s="152">
        <v>162</v>
      </c>
      <c r="G276" s="152"/>
      <c r="H276" s="152">
        <v>204</v>
      </c>
      <c r="I276" s="174">
        <v>209</v>
      </c>
      <c r="J276" s="175" t="s">
        <v>811</v>
      </c>
      <c r="K276" s="124">
        <f t="shared" si="108"/>
        <v>42</v>
      </c>
      <c r="L276" s="176">
        <f t="shared" si="109"/>
        <v>0.25925925925925924</v>
      </c>
      <c r="M276" s="177" t="s">
        <v>556</v>
      </c>
      <c r="N276" s="178">
        <v>43539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7">
        <v>122</v>
      </c>
      <c r="B277" s="198">
        <v>43399</v>
      </c>
      <c r="C277" s="198"/>
      <c r="D277" s="151" t="s">
        <v>465</v>
      </c>
      <c r="E277" s="199" t="s">
        <v>580</v>
      </c>
      <c r="F277" s="199">
        <v>240</v>
      </c>
      <c r="G277" s="199"/>
      <c r="H277" s="199">
        <v>297</v>
      </c>
      <c r="I277" s="219">
        <v>297</v>
      </c>
      <c r="J277" s="175" t="s">
        <v>639</v>
      </c>
      <c r="K277" s="220">
        <f t="shared" si="108"/>
        <v>57</v>
      </c>
      <c r="L277" s="221">
        <f t="shared" si="109"/>
        <v>0.23749999999999999</v>
      </c>
      <c r="M277" s="222" t="s">
        <v>556</v>
      </c>
      <c r="N277" s="223">
        <v>43417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4">
        <v>123</v>
      </c>
      <c r="B278" s="102">
        <v>43439</v>
      </c>
      <c r="C278" s="102"/>
      <c r="D278" s="144" t="s">
        <v>706</v>
      </c>
      <c r="E278" s="104" t="s">
        <v>580</v>
      </c>
      <c r="F278" s="104">
        <v>202.5</v>
      </c>
      <c r="G278" s="104"/>
      <c r="H278" s="104">
        <v>255</v>
      </c>
      <c r="I278" s="122">
        <v>252</v>
      </c>
      <c r="J278" s="137" t="s">
        <v>639</v>
      </c>
      <c r="K278" s="124">
        <f t="shared" si="108"/>
        <v>52.5</v>
      </c>
      <c r="L278" s="125">
        <f t="shared" si="109"/>
        <v>0.25925925925925924</v>
      </c>
      <c r="M278" s="126" t="s">
        <v>556</v>
      </c>
      <c r="N278" s="127">
        <v>43542</v>
      </c>
      <c r="O278" s="54"/>
      <c r="P278" s="13"/>
      <c r="Q278" s="13"/>
      <c r="R278" s="90" t="s">
        <v>708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7">
        <v>124</v>
      </c>
      <c r="B279" s="198">
        <v>43465</v>
      </c>
      <c r="C279" s="102"/>
      <c r="D279" s="376" t="s">
        <v>402</v>
      </c>
      <c r="E279" s="199" t="s">
        <v>580</v>
      </c>
      <c r="F279" s="199">
        <v>710</v>
      </c>
      <c r="G279" s="199"/>
      <c r="H279" s="199">
        <v>866</v>
      </c>
      <c r="I279" s="219">
        <v>866</v>
      </c>
      <c r="J279" s="175" t="s">
        <v>639</v>
      </c>
      <c r="K279" s="124">
        <f t="shared" si="108"/>
        <v>156</v>
      </c>
      <c r="L279" s="125">
        <f t="shared" si="109"/>
        <v>0.21971830985915494</v>
      </c>
      <c r="M279" s="126" t="s">
        <v>556</v>
      </c>
      <c r="N279" s="338">
        <v>43553</v>
      </c>
      <c r="O279" s="54"/>
      <c r="P279" s="13"/>
      <c r="Q279" s="13"/>
      <c r="R279" s="1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7">
        <v>125</v>
      </c>
      <c r="B280" s="198">
        <v>43522</v>
      </c>
      <c r="C280" s="198"/>
      <c r="D280" s="376" t="s">
        <v>139</v>
      </c>
      <c r="E280" s="199" t="s">
        <v>580</v>
      </c>
      <c r="F280" s="199">
        <v>337.25</v>
      </c>
      <c r="G280" s="199"/>
      <c r="H280" s="199">
        <v>398.5</v>
      </c>
      <c r="I280" s="219">
        <v>411</v>
      </c>
      <c r="J280" s="137" t="s">
        <v>810</v>
      </c>
      <c r="K280" s="124">
        <f t="shared" si="108"/>
        <v>61.25</v>
      </c>
      <c r="L280" s="125">
        <f t="shared" si="109"/>
        <v>0.1816160118606375</v>
      </c>
      <c r="M280" s="126" t="s">
        <v>556</v>
      </c>
      <c r="N280" s="338">
        <v>43760</v>
      </c>
      <c r="O280" s="54"/>
      <c r="P280" s="13"/>
      <c r="Q280" s="13"/>
      <c r="R280" s="90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344">
        <v>126</v>
      </c>
      <c r="B281" s="160">
        <v>43559</v>
      </c>
      <c r="C281" s="160"/>
      <c r="D281" s="161" t="s">
        <v>394</v>
      </c>
      <c r="E281" s="162" t="s">
        <v>580</v>
      </c>
      <c r="F281" s="162">
        <v>130</v>
      </c>
      <c r="G281" s="162"/>
      <c r="H281" s="162">
        <v>65</v>
      </c>
      <c r="I281" s="182">
        <v>158</v>
      </c>
      <c r="J281" s="134" t="s">
        <v>707</v>
      </c>
      <c r="K281" s="130">
        <f t="shared" si="108"/>
        <v>-65</v>
      </c>
      <c r="L281" s="131">
        <f t="shared" si="109"/>
        <v>-0.5</v>
      </c>
      <c r="M281" s="132" t="s">
        <v>620</v>
      </c>
      <c r="N281" s="133">
        <v>43726</v>
      </c>
      <c r="O281" s="54"/>
      <c r="P281" s="13"/>
      <c r="Q281" s="13"/>
      <c r="R281" s="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45">
        <v>127</v>
      </c>
      <c r="B282" s="183">
        <v>43017</v>
      </c>
      <c r="C282" s="183"/>
      <c r="D282" s="184" t="s">
        <v>166</v>
      </c>
      <c r="E282" s="185" t="s">
        <v>580</v>
      </c>
      <c r="F282" s="186">
        <v>141.5</v>
      </c>
      <c r="G282" s="187"/>
      <c r="H282" s="187">
        <v>183.5</v>
      </c>
      <c r="I282" s="187">
        <v>210</v>
      </c>
      <c r="J282" s="208" t="s">
        <v>801</v>
      </c>
      <c r="K282" s="209">
        <f t="shared" si="108"/>
        <v>42</v>
      </c>
      <c r="L282" s="210">
        <f t="shared" si="109"/>
        <v>0.29681978798586572</v>
      </c>
      <c r="M282" s="186" t="s">
        <v>556</v>
      </c>
      <c r="N282" s="211">
        <v>43042</v>
      </c>
      <c r="O282" s="54"/>
      <c r="P282" s="13"/>
      <c r="Q282" s="13"/>
      <c r="R282" s="90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44">
        <v>128</v>
      </c>
      <c r="B283" s="160">
        <v>43074</v>
      </c>
      <c r="C283" s="160"/>
      <c r="D283" s="161" t="s">
        <v>295</v>
      </c>
      <c r="E283" s="162" t="s">
        <v>580</v>
      </c>
      <c r="F283" s="163">
        <v>172</v>
      </c>
      <c r="G283" s="162"/>
      <c r="H283" s="162">
        <v>155.25</v>
      </c>
      <c r="I283" s="182">
        <v>230</v>
      </c>
      <c r="J283" s="359" t="s">
        <v>794</v>
      </c>
      <c r="K283" s="130">
        <f t="shared" ref="K283" si="110">H283-F283</f>
        <v>-16.75</v>
      </c>
      <c r="L283" s="131">
        <f t="shared" ref="L283" si="111">K283/F283</f>
        <v>-9.7383720930232565E-2</v>
      </c>
      <c r="M283" s="132" t="s">
        <v>620</v>
      </c>
      <c r="N283" s="133">
        <v>43787</v>
      </c>
      <c r="O283" s="54"/>
      <c r="P283" s="13"/>
      <c r="Q283" s="13"/>
      <c r="R283" s="1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45">
        <v>129</v>
      </c>
      <c r="B284" s="183">
        <v>43398</v>
      </c>
      <c r="C284" s="183"/>
      <c r="D284" s="184" t="s">
        <v>103</v>
      </c>
      <c r="E284" s="185" t="s">
        <v>580</v>
      </c>
      <c r="F284" s="187">
        <v>698.5</v>
      </c>
      <c r="G284" s="187"/>
      <c r="H284" s="187">
        <v>850</v>
      </c>
      <c r="I284" s="187">
        <v>890</v>
      </c>
      <c r="J284" s="212" t="s">
        <v>807</v>
      </c>
      <c r="K284" s="209">
        <f t="shared" si="108"/>
        <v>151.5</v>
      </c>
      <c r="L284" s="210">
        <f t="shared" si="109"/>
        <v>0.21689334287759485</v>
      </c>
      <c r="M284" s="186" t="s">
        <v>556</v>
      </c>
      <c r="N284" s="211">
        <v>43453</v>
      </c>
      <c r="O284" s="54"/>
      <c r="P284" s="13"/>
      <c r="Q284" s="13"/>
      <c r="R284" s="1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7">
        <v>130</v>
      </c>
      <c r="B285" s="155">
        <v>42877</v>
      </c>
      <c r="C285" s="155"/>
      <c r="D285" s="156" t="s">
        <v>369</v>
      </c>
      <c r="E285" s="157" t="s">
        <v>580</v>
      </c>
      <c r="F285" s="158">
        <v>127.6</v>
      </c>
      <c r="G285" s="159"/>
      <c r="H285" s="159">
        <v>138</v>
      </c>
      <c r="I285" s="159">
        <v>190</v>
      </c>
      <c r="J285" s="360" t="s">
        <v>798</v>
      </c>
      <c r="K285" s="179">
        <f t="shared" si="108"/>
        <v>10.400000000000006</v>
      </c>
      <c r="L285" s="180">
        <f t="shared" si="109"/>
        <v>8.1504702194357417E-2</v>
      </c>
      <c r="M285" s="158" t="s">
        <v>556</v>
      </c>
      <c r="N285" s="181">
        <v>43774</v>
      </c>
      <c r="O285" s="54"/>
      <c r="P285" s="13"/>
      <c r="Q285" s="13"/>
      <c r="R285" s="90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7">
        <v>131</v>
      </c>
      <c r="B286" s="155">
        <v>43158</v>
      </c>
      <c r="C286" s="155"/>
      <c r="D286" s="156" t="s">
        <v>711</v>
      </c>
      <c r="E286" s="157" t="s">
        <v>580</v>
      </c>
      <c r="F286" s="158">
        <v>317</v>
      </c>
      <c r="G286" s="159"/>
      <c r="H286" s="159">
        <v>382.5</v>
      </c>
      <c r="I286" s="159">
        <v>398</v>
      </c>
      <c r="J286" s="360" t="s">
        <v>839</v>
      </c>
      <c r="K286" s="179">
        <f t="shared" ref="K286" si="112">H286-F286</f>
        <v>65.5</v>
      </c>
      <c r="L286" s="180">
        <f t="shared" ref="L286" si="113">K286/F286</f>
        <v>0.20662460567823343</v>
      </c>
      <c r="M286" s="158" t="s">
        <v>556</v>
      </c>
      <c r="N286" s="181">
        <v>44238</v>
      </c>
      <c r="O286" s="54"/>
      <c r="P286" s="13"/>
      <c r="Q286" s="13"/>
      <c r="R286" s="322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344">
        <v>132</v>
      </c>
      <c r="B287" s="160">
        <v>43164</v>
      </c>
      <c r="C287" s="160"/>
      <c r="D287" s="161" t="s">
        <v>133</v>
      </c>
      <c r="E287" s="162" t="s">
        <v>580</v>
      </c>
      <c r="F287" s="163">
        <f>510-14.4</f>
        <v>495.6</v>
      </c>
      <c r="G287" s="162"/>
      <c r="H287" s="162">
        <v>350</v>
      </c>
      <c r="I287" s="182">
        <v>672</v>
      </c>
      <c r="J287" s="359" t="s">
        <v>803</v>
      </c>
      <c r="K287" s="130">
        <f t="shared" ref="K287" si="114">H287-F287</f>
        <v>-145.60000000000002</v>
      </c>
      <c r="L287" s="131">
        <f t="shared" ref="L287" si="115">K287/F287</f>
        <v>-0.29378531073446329</v>
      </c>
      <c r="M287" s="132" t="s">
        <v>620</v>
      </c>
      <c r="N287" s="133">
        <v>43887</v>
      </c>
      <c r="O287" s="54"/>
      <c r="P287" s="13"/>
      <c r="Q287" s="13"/>
      <c r="R287" s="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344">
        <v>133</v>
      </c>
      <c r="B288" s="160">
        <v>43237</v>
      </c>
      <c r="C288" s="160"/>
      <c r="D288" s="161" t="s">
        <v>459</v>
      </c>
      <c r="E288" s="162" t="s">
        <v>580</v>
      </c>
      <c r="F288" s="163">
        <v>230.3</v>
      </c>
      <c r="G288" s="162"/>
      <c r="H288" s="162">
        <v>102.5</v>
      </c>
      <c r="I288" s="182">
        <v>348</v>
      </c>
      <c r="J288" s="359" t="s">
        <v>805</v>
      </c>
      <c r="K288" s="130">
        <f t="shared" ref="K288:K289" si="116">H288-F288</f>
        <v>-127.80000000000001</v>
      </c>
      <c r="L288" s="131">
        <f t="shared" ref="L288:L289" si="117">K288/F288</f>
        <v>-0.55492835432045162</v>
      </c>
      <c r="M288" s="132" t="s">
        <v>620</v>
      </c>
      <c r="N288" s="133">
        <v>43896</v>
      </c>
      <c r="O288" s="54"/>
      <c r="P288" s="13"/>
      <c r="Q288" s="13"/>
      <c r="R288" s="324" t="s">
        <v>708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7">
        <v>134</v>
      </c>
      <c r="B289" s="155">
        <v>43258</v>
      </c>
      <c r="C289" s="155"/>
      <c r="D289" s="156" t="s">
        <v>426</v>
      </c>
      <c r="E289" s="157" t="s">
        <v>580</v>
      </c>
      <c r="F289" s="158">
        <f>342.5-5.1</f>
        <v>337.4</v>
      </c>
      <c r="G289" s="159"/>
      <c r="H289" s="159">
        <v>412.5</v>
      </c>
      <c r="I289" s="159">
        <v>439</v>
      </c>
      <c r="J289" s="360" t="s">
        <v>837</v>
      </c>
      <c r="K289" s="179">
        <f t="shared" si="116"/>
        <v>75.100000000000023</v>
      </c>
      <c r="L289" s="180">
        <f t="shared" si="117"/>
        <v>0.22258446947243635</v>
      </c>
      <c r="M289" s="158" t="s">
        <v>556</v>
      </c>
      <c r="N289" s="181">
        <v>44230</v>
      </c>
      <c r="O289" s="54"/>
      <c r="P289" s="13"/>
      <c r="Q289" s="13"/>
      <c r="R289" s="90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205">
        <v>135</v>
      </c>
      <c r="B290" s="190">
        <v>43285</v>
      </c>
      <c r="C290" s="190"/>
      <c r="D290" s="193" t="s">
        <v>48</v>
      </c>
      <c r="E290" s="191" t="s">
        <v>580</v>
      </c>
      <c r="F290" s="189">
        <f>127.5-5.53</f>
        <v>121.97</v>
      </c>
      <c r="G290" s="191"/>
      <c r="H290" s="191"/>
      <c r="I290" s="213">
        <v>170</v>
      </c>
      <c r="J290" s="225" t="s">
        <v>558</v>
      </c>
      <c r="K290" s="215"/>
      <c r="L290" s="216"/>
      <c r="M290" s="214" t="s">
        <v>558</v>
      </c>
      <c r="N290" s="217"/>
      <c r="O290" s="54"/>
      <c r="P290" s="13"/>
      <c r="Q290" s="13"/>
      <c r="R290" s="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344">
        <v>136</v>
      </c>
      <c r="B291" s="160">
        <v>43294</v>
      </c>
      <c r="C291" s="160"/>
      <c r="D291" s="161" t="s">
        <v>239</v>
      </c>
      <c r="E291" s="162" t="s">
        <v>580</v>
      </c>
      <c r="F291" s="163">
        <v>46.5</v>
      </c>
      <c r="G291" s="162"/>
      <c r="H291" s="162">
        <v>17</v>
      </c>
      <c r="I291" s="182">
        <v>59</v>
      </c>
      <c r="J291" s="359" t="s">
        <v>802</v>
      </c>
      <c r="K291" s="130">
        <f t="shared" ref="K291" si="118">H291-F291</f>
        <v>-29.5</v>
      </c>
      <c r="L291" s="131">
        <f t="shared" ref="L291" si="119">K291/F291</f>
        <v>-0.63440860215053763</v>
      </c>
      <c r="M291" s="132" t="s">
        <v>620</v>
      </c>
      <c r="N291" s="133">
        <v>43887</v>
      </c>
      <c r="O291" s="54"/>
      <c r="P291" s="13"/>
      <c r="Q291" s="13"/>
      <c r="R291" s="14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346">
        <v>137</v>
      </c>
      <c r="B292" s="188">
        <v>43396</v>
      </c>
      <c r="C292" s="188"/>
      <c r="D292" s="193" t="s">
        <v>404</v>
      </c>
      <c r="E292" s="191" t="s">
        <v>580</v>
      </c>
      <c r="F292" s="192">
        <v>156.5</v>
      </c>
      <c r="G292" s="191"/>
      <c r="H292" s="191"/>
      <c r="I292" s="213">
        <v>191</v>
      </c>
      <c r="J292" s="225" t="s">
        <v>558</v>
      </c>
      <c r="K292" s="215"/>
      <c r="L292" s="216"/>
      <c r="M292" s="214" t="s">
        <v>558</v>
      </c>
      <c r="N292" s="217"/>
      <c r="O292" s="54"/>
      <c r="P292" s="13"/>
      <c r="Q292" s="13"/>
      <c r="R292" s="14" t="s">
        <v>708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346">
        <v>138</v>
      </c>
      <c r="B293" s="188">
        <v>43439</v>
      </c>
      <c r="C293" s="188"/>
      <c r="D293" s="193" t="s">
        <v>321</v>
      </c>
      <c r="E293" s="191" t="s">
        <v>580</v>
      </c>
      <c r="F293" s="192">
        <v>259.5</v>
      </c>
      <c r="G293" s="191"/>
      <c r="H293" s="191"/>
      <c r="I293" s="213">
        <v>321</v>
      </c>
      <c r="J293" s="225" t="s">
        <v>558</v>
      </c>
      <c r="K293" s="215"/>
      <c r="L293" s="216"/>
      <c r="M293" s="214" t="s">
        <v>558</v>
      </c>
      <c r="N293" s="217"/>
      <c r="O293" s="13"/>
      <c r="P293" s="13"/>
      <c r="Q293" s="13"/>
      <c r="R293" s="14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344">
        <v>139</v>
      </c>
      <c r="B294" s="160">
        <v>43439</v>
      </c>
      <c r="C294" s="160"/>
      <c r="D294" s="161" t="s">
        <v>732</v>
      </c>
      <c r="E294" s="162" t="s">
        <v>580</v>
      </c>
      <c r="F294" s="162">
        <v>715</v>
      </c>
      <c r="G294" s="162"/>
      <c r="H294" s="162">
        <v>445</v>
      </c>
      <c r="I294" s="182">
        <v>840</v>
      </c>
      <c r="J294" s="134" t="s">
        <v>782</v>
      </c>
      <c r="K294" s="130">
        <f t="shared" ref="K294:K297" si="120">H294-F294</f>
        <v>-270</v>
      </c>
      <c r="L294" s="131">
        <f t="shared" ref="L294:L297" si="121">K294/F294</f>
        <v>-0.3776223776223776</v>
      </c>
      <c r="M294" s="132" t="s">
        <v>620</v>
      </c>
      <c r="N294" s="133">
        <v>43800</v>
      </c>
      <c r="O294" s="54"/>
      <c r="P294" s="13"/>
      <c r="Q294" s="13"/>
      <c r="R294" s="14" t="s">
        <v>708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7">
        <v>140</v>
      </c>
      <c r="B295" s="198">
        <v>43469</v>
      </c>
      <c r="C295" s="198"/>
      <c r="D295" s="151" t="s">
        <v>143</v>
      </c>
      <c r="E295" s="199" t="s">
        <v>580</v>
      </c>
      <c r="F295" s="199">
        <v>875</v>
      </c>
      <c r="G295" s="199"/>
      <c r="H295" s="199">
        <v>1165</v>
      </c>
      <c r="I295" s="219">
        <v>1185</v>
      </c>
      <c r="J295" s="137" t="s">
        <v>808</v>
      </c>
      <c r="K295" s="124">
        <f t="shared" si="120"/>
        <v>290</v>
      </c>
      <c r="L295" s="125">
        <f t="shared" si="121"/>
        <v>0.33142857142857141</v>
      </c>
      <c r="M295" s="126" t="s">
        <v>556</v>
      </c>
      <c r="N295" s="338">
        <v>43847</v>
      </c>
      <c r="O295" s="54"/>
      <c r="P295" s="13"/>
      <c r="Q295" s="13"/>
      <c r="R295" s="32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7">
        <v>141</v>
      </c>
      <c r="B296" s="198">
        <v>43559</v>
      </c>
      <c r="C296" s="198"/>
      <c r="D296" s="376" t="s">
        <v>336</v>
      </c>
      <c r="E296" s="199" t="s">
        <v>580</v>
      </c>
      <c r="F296" s="199">
        <f>387-14.63</f>
        <v>372.37</v>
      </c>
      <c r="G296" s="199"/>
      <c r="H296" s="199">
        <v>490</v>
      </c>
      <c r="I296" s="219">
        <v>490</v>
      </c>
      <c r="J296" s="137" t="s">
        <v>639</v>
      </c>
      <c r="K296" s="124">
        <f t="shared" si="120"/>
        <v>117.63</v>
      </c>
      <c r="L296" s="125">
        <f t="shared" si="121"/>
        <v>0.31589548030185027</v>
      </c>
      <c r="M296" s="126" t="s">
        <v>556</v>
      </c>
      <c r="N296" s="338">
        <v>43850</v>
      </c>
      <c r="O296" s="54"/>
      <c r="P296" s="13"/>
      <c r="Q296" s="13"/>
      <c r="R296" s="324" t="s">
        <v>708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344">
        <v>142</v>
      </c>
      <c r="B297" s="160">
        <v>43578</v>
      </c>
      <c r="C297" s="160"/>
      <c r="D297" s="161" t="s">
        <v>733</v>
      </c>
      <c r="E297" s="162" t="s">
        <v>557</v>
      </c>
      <c r="F297" s="162">
        <v>220</v>
      </c>
      <c r="G297" s="162"/>
      <c r="H297" s="162">
        <v>127.5</v>
      </c>
      <c r="I297" s="182">
        <v>284</v>
      </c>
      <c r="J297" s="359" t="s">
        <v>806</v>
      </c>
      <c r="K297" s="130">
        <f t="shared" si="120"/>
        <v>-92.5</v>
      </c>
      <c r="L297" s="131">
        <f t="shared" si="121"/>
        <v>-0.42045454545454547</v>
      </c>
      <c r="M297" s="132" t="s">
        <v>620</v>
      </c>
      <c r="N297" s="133">
        <v>43896</v>
      </c>
      <c r="O297" s="54"/>
      <c r="P297" s="13"/>
      <c r="Q297" s="13"/>
      <c r="R297" s="14" t="s">
        <v>708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7">
        <v>143</v>
      </c>
      <c r="B298" s="198">
        <v>43622</v>
      </c>
      <c r="C298" s="198"/>
      <c r="D298" s="376" t="s">
        <v>466</v>
      </c>
      <c r="E298" s="199" t="s">
        <v>557</v>
      </c>
      <c r="F298" s="199">
        <v>332.8</v>
      </c>
      <c r="G298" s="199"/>
      <c r="H298" s="199">
        <v>405</v>
      </c>
      <c r="I298" s="219">
        <v>419</v>
      </c>
      <c r="J298" s="137" t="s">
        <v>809</v>
      </c>
      <c r="K298" s="124">
        <f t="shared" ref="K298" si="122">H298-F298</f>
        <v>72.199999999999989</v>
      </c>
      <c r="L298" s="125">
        <f t="shared" ref="L298" si="123">K298/F298</f>
        <v>0.21694711538461534</v>
      </c>
      <c r="M298" s="126" t="s">
        <v>556</v>
      </c>
      <c r="N298" s="338">
        <v>43860</v>
      </c>
      <c r="O298" s="54"/>
      <c r="P298" s="13"/>
      <c r="Q298" s="13"/>
      <c r="R298" s="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40">
        <v>144</v>
      </c>
      <c r="B299" s="139">
        <v>43641</v>
      </c>
      <c r="C299" s="139"/>
      <c r="D299" s="140" t="s">
        <v>137</v>
      </c>
      <c r="E299" s="141" t="s">
        <v>580</v>
      </c>
      <c r="F299" s="142">
        <v>386</v>
      </c>
      <c r="G299" s="143"/>
      <c r="H299" s="143">
        <v>395</v>
      </c>
      <c r="I299" s="143">
        <v>452</v>
      </c>
      <c r="J299" s="166" t="s">
        <v>799</v>
      </c>
      <c r="K299" s="167">
        <f t="shared" ref="K299" si="124">H299-F299</f>
        <v>9</v>
      </c>
      <c r="L299" s="168">
        <f t="shared" ref="L299" si="125">K299/F299</f>
        <v>2.3316062176165803E-2</v>
      </c>
      <c r="M299" s="169" t="s">
        <v>665</v>
      </c>
      <c r="N299" s="170">
        <v>43868</v>
      </c>
      <c r="O299" s="13"/>
      <c r="P299" s="13"/>
      <c r="Q299" s="13"/>
      <c r="R299" s="1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347">
        <v>145</v>
      </c>
      <c r="B300" s="188">
        <v>43707</v>
      </c>
      <c r="C300" s="188"/>
      <c r="D300" s="193" t="s">
        <v>255</v>
      </c>
      <c r="E300" s="191" t="s">
        <v>580</v>
      </c>
      <c r="F300" s="191" t="s">
        <v>712</v>
      </c>
      <c r="G300" s="191"/>
      <c r="H300" s="191"/>
      <c r="I300" s="213">
        <v>190</v>
      </c>
      <c r="J300" s="225" t="s">
        <v>558</v>
      </c>
      <c r="K300" s="215"/>
      <c r="L300" s="216"/>
      <c r="M300" s="335" t="s">
        <v>558</v>
      </c>
      <c r="N300" s="217"/>
      <c r="O300" s="13"/>
      <c r="P300" s="13"/>
      <c r="Q300" s="13"/>
      <c r="R300" s="324" t="s">
        <v>708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7">
        <v>146</v>
      </c>
      <c r="B301" s="198">
        <v>43731</v>
      </c>
      <c r="C301" s="198"/>
      <c r="D301" s="151" t="s">
        <v>418</v>
      </c>
      <c r="E301" s="199" t="s">
        <v>580</v>
      </c>
      <c r="F301" s="199">
        <v>235</v>
      </c>
      <c r="G301" s="199"/>
      <c r="H301" s="199">
        <v>295</v>
      </c>
      <c r="I301" s="219">
        <v>296</v>
      </c>
      <c r="J301" s="137" t="s">
        <v>787</v>
      </c>
      <c r="K301" s="124">
        <f t="shared" ref="K301" si="126">H301-F301</f>
        <v>60</v>
      </c>
      <c r="L301" s="125">
        <f t="shared" ref="L301" si="127">K301/F301</f>
        <v>0.25531914893617019</v>
      </c>
      <c r="M301" s="126" t="s">
        <v>556</v>
      </c>
      <c r="N301" s="338">
        <v>43844</v>
      </c>
      <c r="O301" s="54"/>
      <c r="P301" s="13"/>
      <c r="Q301" s="13"/>
      <c r="R301" s="1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7">
        <v>147</v>
      </c>
      <c r="B302" s="198">
        <v>43752</v>
      </c>
      <c r="C302" s="198"/>
      <c r="D302" s="151" t="s">
        <v>778</v>
      </c>
      <c r="E302" s="199" t="s">
        <v>580</v>
      </c>
      <c r="F302" s="199">
        <v>277.5</v>
      </c>
      <c r="G302" s="199"/>
      <c r="H302" s="199">
        <v>333</v>
      </c>
      <c r="I302" s="219">
        <v>333</v>
      </c>
      <c r="J302" s="137" t="s">
        <v>788</v>
      </c>
      <c r="K302" s="124">
        <f t="shared" ref="K302" si="128">H302-F302</f>
        <v>55.5</v>
      </c>
      <c r="L302" s="125">
        <f t="shared" ref="L302" si="129">K302/F302</f>
        <v>0.2</v>
      </c>
      <c r="M302" s="126" t="s">
        <v>556</v>
      </c>
      <c r="N302" s="338">
        <v>43846</v>
      </c>
      <c r="O302" s="54"/>
      <c r="P302" s="13"/>
      <c r="Q302" s="13"/>
      <c r="R302" s="324" t="s">
        <v>708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7">
        <v>148</v>
      </c>
      <c r="B303" s="198">
        <v>43752</v>
      </c>
      <c r="C303" s="198"/>
      <c r="D303" s="151" t="s">
        <v>777</v>
      </c>
      <c r="E303" s="199" t="s">
        <v>580</v>
      </c>
      <c r="F303" s="199">
        <v>930</v>
      </c>
      <c r="G303" s="199"/>
      <c r="H303" s="199">
        <v>1165</v>
      </c>
      <c r="I303" s="219">
        <v>1200</v>
      </c>
      <c r="J303" s="137" t="s">
        <v>789</v>
      </c>
      <c r="K303" s="124">
        <f t="shared" ref="K303" si="130">H303-F303</f>
        <v>235</v>
      </c>
      <c r="L303" s="125">
        <f t="shared" ref="L303" si="131">K303/F303</f>
        <v>0.25268817204301075</v>
      </c>
      <c r="M303" s="126" t="s">
        <v>556</v>
      </c>
      <c r="N303" s="338">
        <v>43847</v>
      </c>
      <c r="O303" s="54"/>
      <c r="P303" s="13"/>
      <c r="Q303" s="13"/>
      <c r="R303" s="32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346">
        <v>149</v>
      </c>
      <c r="B304" s="327">
        <v>43753</v>
      </c>
      <c r="C304" s="202"/>
      <c r="D304" s="348" t="s">
        <v>776</v>
      </c>
      <c r="E304" s="329" t="s">
        <v>580</v>
      </c>
      <c r="F304" s="331">
        <v>111</v>
      </c>
      <c r="G304" s="329"/>
      <c r="H304" s="329"/>
      <c r="I304" s="333">
        <v>141</v>
      </c>
      <c r="J304" s="225" t="s">
        <v>558</v>
      </c>
      <c r="K304" s="225"/>
      <c r="L304" s="119"/>
      <c r="M304" s="337" t="s">
        <v>558</v>
      </c>
      <c r="N304" s="227"/>
      <c r="O304" s="13"/>
      <c r="P304" s="13"/>
      <c r="Q304" s="13"/>
      <c r="R304" s="32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7">
        <v>150</v>
      </c>
      <c r="B305" s="198">
        <v>43753</v>
      </c>
      <c r="C305" s="198"/>
      <c r="D305" s="151" t="s">
        <v>775</v>
      </c>
      <c r="E305" s="199" t="s">
        <v>580</v>
      </c>
      <c r="F305" s="200">
        <v>296</v>
      </c>
      <c r="G305" s="199"/>
      <c r="H305" s="199">
        <v>370</v>
      </c>
      <c r="I305" s="219">
        <v>370</v>
      </c>
      <c r="J305" s="137" t="s">
        <v>639</v>
      </c>
      <c r="K305" s="124">
        <f t="shared" ref="K305:K306" si="132">H305-F305</f>
        <v>74</v>
      </c>
      <c r="L305" s="125">
        <f t="shared" ref="L305:L306" si="133">K305/F305</f>
        <v>0.25</v>
      </c>
      <c r="M305" s="126" t="s">
        <v>556</v>
      </c>
      <c r="N305" s="338">
        <v>43853</v>
      </c>
      <c r="O305" s="54"/>
      <c r="P305" s="13"/>
      <c r="Q305" s="13"/>
      <c r="R305" s="32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7">
        <v>151</v>
      </c>
      <c r="B306" s="198">
        <v>43754</v>
      </c>
      <c r="C306" s="198"/>
      <c r="D306" s="151" t="s">
        <v>774</v>
      </c>
      <c r="E306" s="199" t="s">
        <v>580</v>
      </c>
      <c r="F306" s="200">
        <v>300</v>
      </c>
      <c r="G306" s="199"/>
      <c r="H306" s="199">
        <v>382.5</v>
      </c>
      <c r="I306" s="219">
        <v>344</v>
      </c>
      <c r="J306" s="462" t="s">
        <v>840</v>
      </c>
      <c r="K306" s="124">
        <f t="shared" si="132"/>
        <v>82.5</v>
      </c>
      <c r="L306" s="125">
        <f t="shared" si="133"/>
        <v>0.27500000000000002</v>
      </c>
      <c r="M306" s="126" t="s">
        <v>556</v>
      </c>
      <c r="N306" s="338">
        <v>44238</v>
      </c>
      <c r="O306" s="13"/>
      <c r="P306" s="13"/>
      <c r="Q306" s="13"/>
      <c r="R306" s="32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326">
        <v>152</v>
      </c>
      <c r="B307" s="202">
        <v>43832</v>
      </c>
      <c r="C307" s="202"/>
      <c r="D307" s="206" t="s">
        <v>758</v>
      </c>
      <c r="E307" s="203" t="s">
        <v>580</v>
      </c>
      <c r="F307" s="204" t="s">
        <v>786</v>
      </c>
      <c r="G307" s="203"/>
      <c r="H307" s="203"/>
      <c r="I307" s="224">
        <v>590</v>
      </c>
      <c r="J307" s="225" t="s">
        <v>558</v>
      </c>
      <c r="K307" s="225"/>
      <c r="L307" s="119"/>
      <c r="M307" s="323" t="s">
        <v>558</v>
      </c>
      <c r="N307" s="227"/>
      <c r="O307" s="13"/>
      <c r="P307" s="13"/>
      <c r="Q307" s="13"/>
      <c r="R307" s="32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7">
        <v>153</v>
      </c>
      <c r="B308" s="198">
        <v>43966</v>
      </c>
      <c r="C308" s="198"/>
      <c r="D308" s="151" t="s">
        <v>64</v>
      </c>
      <c r="E308" s="199" t="s">
        <v>580</v>
      </c>
      <c r="F308" s="200">
        <v>67.5</v>
      </c>
      <c r="G308" s="199"/>
      <c r="H308" s="199">
        <v>86</v>
      </c>
      <c r="I308" s="219">
        <v>86</v>
      </c>
      <c r="J308" s="137" t="s">
        <v>817</v>
      </c>
      <c r="K308" s="124">
        <f t="shared" ref="K308" si="134">H308-F308</f>
        <v>18.5</v>
      </c>
      <c r="L308" s="125">
        <f t="shared" ref="L308" si="135">K308/F308</f>
        <v>0.27407407407407408</v>
      </c>
      <c r="M308" s="126" t="s">
        <v>556</v>
      </c>
      <c r="N308" s="338">
        <v>44008</v>
      </c>
      <c r="O308" s="54"/>
      <c r="P308" s="13"/>
      <c r="Q308" s="13"/>
      <c r="R308" s="32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201">
        <v>154</v>
      </c>
      <c r="B309" s="202">
        <v>44035</v>
      </c>
      <c r="C309" s="202"/>
      <c r="D309" s="206" t="s">
        <v>465</v>
      </c>
      <c r="E309" s="203" t="s">
        <v>580</v>
      </c>
      <c r="F309" s="204" t="s">
        <v>820</v>
      </c>
      <c r="G309" s="203"/>
      <c r="H309" s="203"/>
      <c r="I309" s="224">
        <v>296</v>
      </c>
      <c r="J309" s="225" t="s">
        <v>558</v>
      </c>
      <c r="K309" s="225"/>
      <c r="L309" s="119"/>
      <c r="M309" s="226"/>
      <c r="N309" s="227"/>
      <c r="O309" s="13"/>
      <c r="P309" s="13"/>
      <c r="Q309" s="13"/>
      <c r="R309" s="32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7">
        <v>155</v>
      </c>
      <c r="B310" s="198">
        <v>44092</v>
      </c>
      <c r="C310" s="198"/>
      <c r="D310" s="151" t="s">
        <v>398</v>
      </c>
      <c r="E310" s="199" t="s">
        <v>580</v>
      </c>
      <c r="F310" s="199">
        <v>206</v>
      </c>
      <c r="G310" s="199"/>
      <c r="H310" s="199">
        <v>248</v>
      </c>
      <c r="I310" s="219">
        <v>248</v>
      </c>
      <c r="J310" s="137" t="s">
        <v>639</v>
      </c>
      <c r="K310" s="124">
        <f t="shared" ref="K310:K311" si="136">H310-F310</f>
        <v>42</v>
      </c>
      <c r="L310" s="125">
        <f t="shared" ref="L310:L311" si="137">K310/F310</f>
        <v>0.20388349514563106</v>
      </c>
      <c r="M310" s="126" t="s">
        <v>556</v>
      </c>
      <c r="N310" s="338">
        <v>44214</v>
      </c>
      <c r="O310" s="54"/>
      <c r="P310" s="13"/>
      <c r="Q310" s="13"/>
      <c r="R310" s="32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7">
        <v>156</v>
      </c>
      <c r="B311" s="198">
        <v>44140</v>
      </c>
      <c r="C311" s="198"/>
      <c r="D311" s="151" t="s">
        <v>398</v>
      </c>
      <c r="E311" s="199" t="s">
        <v>580</v>
      </c>
      <c r="F311" s="199">
        <v>182.5</v>
      </c>
      <c r="G311" s="199"/>
      <c r="H311" s="199">
        <v>248</v>
      </c>
      <c r="I311" s="219">
        <v>248</v>
      </c>
      <c r="J311" s="137" t="s">
        <v>639</v>
      </c>
      <c r="K311" s="124">
        <f t="shared" si="136"/>
        <v>65.5</v>
      </c>
      <c r="L311" s="125">
        <f t="shared" si="137"/>
        <v>0.35890410958904112</v>
      </c>
      <c r="M311" s="126" t="s">
        <v>556</v>
      </c>
      <c r="N311" s="338">
        <v>44214</v>
      </c>
      <c r="O311" s="54"/>
      <c r="P311" s="13"/>
      <c r="Q311" s="13"/>
      <c r="R311" s="324" t="s">
        <v>710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201">
        <v>157</v>
      </c>
      <c r="B312" s="202">
        <v>44140</v>
      </c>
      <c r="C312" s="202"/>
      <c r="D312" s="206" t="s">
        <v>321</v>
      </c>
      <c r="E312" s="203" t="s">
        <v>580</v>
      </c>
      <c r="F312" s="204" t="s">
        <v>824</v>
      </c>
      <c r="G312" s="203"/>
      <c r="H312" s="203"/>
      <c r="I312" s="224">
        <v>320</v>
      </c>
      <c r="J312" s="225" t="s">
        <v>558</v>
      </c>
      <c r="K312" s="225"/>
      <c r="L312" s="119"/>
      <c r="M312" s="226"/>
      <c r="N312" s="227"/>
      <c r="O312" s="13"/>
      <c r="P312" s="13"/>
      <c r="Q312" s="13"/>
      <c r="R312" s="324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7">
        <v>158</v>
      </c>
      <c r="B313" s="198">
        <v>44140</v>
      </c>
      <c r="C313" s="198"/>
      <c r="D313" s="151" t="s">
        <v>461</v>
      </c>
      <c r="E313" s="199" t="s">
        <v>580</v>
      </c>
      <c r="F313" s="200">
        <v>925</v>
      </c>
      <c r="G313" s="199"/>
      <c r="H313" s="199">
        <v>1095</v>
      </c>
      <c r="I313" s="219">
        <v>1093</v>
      </c>
      <c r="J313" s="462" t="s">
        <v>828</v>
      </c>
      <c r="K313" s="124">
        <f t="shared" ref="K313" si="138">H313-F313</f>
        <v>170</v>
      </c>
      <c r="L313" s="125">
        <f t="shared" ref="L313" si="139">K313/F313</f>
        <v>0.18378378378378379</v>
      </c>
      <c r="M313" s="126" t="s">
        <v>556</v>
      </c>
      <c r="N313" s="338">
        <v>44201</v>
      </c>
      <c r="O313" s="13"/>
      <c r="P313" s="13"/>
      <c r="Q313" s="13"/>
      <c r="R313" s="324" t="s">
        <v>710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7">
        <v>159</v>
      </c>
      <c r="B314" s="198">
        <v>44140</v>
      </c>
      <c r="C314" s="198"/>
      <c r="D314" s="151" t="s">
        <v>336</v>
      </c>
      <c r="E314" s="199" t="s">
        <v>580</v>
      </c>
      <c r="F314" s="200">
        <v>332.5</v>
      </c>
      <c r="G314" s="199"/>
      <c r="H314" s="199">
        <v>393</v>
      </c>
      <c r="I314" s="219">
        <v>406</v>
      </c>
      <c r="J314" s="462" t="s">
        <v>843</v>
      </c>
      <c r="K314" s="124">
        <f t="shared" ref="K314" si="140">H314-F314</f>
        <v>60.5</v>
      </c>
      <c r="L314" s="125">
        <f t="shared" ref="L314" si="141">K314/F314</f>
        <v>0.18195488721804512</v>
      </c>
      <c r="M314" s="126" t="s">
        <v>556</v>
      </c>
      <c r="N314" s="338">
        <v>44256</v>
      </c>
      <c r="O314" s="13"/>
      <c r="P314" s="13"/>
      <c r="Q314" s="13"/>
      <c r="R314" s="324" t="s">
        <v>710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201">
        <v>160</v>
      </c>
      <c r="B315" s="202">
        <v>44141</v>
      </c>
      <c r="C315" s="202"/>
      <c r="D315" s="206" t="s">
        <v>465</v>
      </c>
      <c r="E315" s="203" t="s">
        <v>580</v>
      </c>
      <c r="F315" s="204" t="s">
        <v>825</v>
      </c>
      <c r="G315" s="203"/>
      <c r="H315" s="203"/>
      <c r="I315" s="224">
        <v>290</v>
      </c>
      <c r="J315" s="225" t="s">
        <v>558</v>
      </c>
      <c r="K315" s="225"/>
      <c r="L315" s="119"/>
      <c r="M315" s="226"/>
      <c r="N315" s="227"/>
      <c r="O315" s="13"/>
      <c r="P315" s="13"/>
      <c r="Q315" s="13"/>
      <c r="R315" s="324" t="s">
        <v>710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201">
        <v>161</v>
      </c>
      <c r="B316" s="202">
        <v>44187</v>
      </c>
      <c r="C316" s="202"/>
      <c r="D316" s="206" t="s">
        <v>754</v>
      </c>
      <c r="E316" s="203" t="s">
        <v>580</v>
      </c>
      <c r="F316" s="456" t="s">
        <v>827</v>
      </c>
      <c r="G316" s="203"/>
      <c r="H316" s="203"/>
      <c r="I316" s="224">
        <v>239</v>
      </c>
      <c r="J316" s="457" t="s">
        <v>558</v>
      </c>
      <c r="K316" s="225"/>
      <c r="L316" s="119"/>
      <c r="M316" s="226"/>
      <c r="N316" s="227"/>
      <c r="O316" s="13"/>
      <c r="P316" s="13"/>
      <c r="Q316" s="13"/>
      <c r="R316" s="324" t="s">
        <v>710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201">
        <v>162</v>
      </c>
      <c r="B317" s="202">
        <v>44258</v>
      </c>
      <c r="C317" s="202"/>
      <c r="D317" s="206" t="s">
        <v>758</v>
      </c>
      <c r="E317" s="203" t="s">
        <v>580</v>
      </c>
      <c r="F317" s="204" t="s">
        <v>786</v>
      </c>
      <c r="G317" s="203"/>
      <c r="H317" s="203"/>
      <c r="I317" s="224">
        <v>590</v>
      </c>
      <c r="J317" s="225" t="s">
        <v>558</v>
      </c>
      <c r="K317" s="225"/>
      <c r="L317" s="119"/>
      <c r="M317" s="323"/>
      <c r="N317" s="227"/>
      <c r="O317" s="13"/>
      <c r="P317" s="13"/>
      <c r="R317" s="324" t="s">
        <v>710</v>
      </c>
    </row>
    <row r="318" spans="1:26">
      <c r="A318" s="201">
        <v>163</v>
      </c>
      <c r="B318" s="202">
        <v>44274</v>
      </c>
      <c r="C318" s="202"/>
      <c r="D318" s="206" t="s">
        <v>336</v>
      </c>
      <c r="E318" s="504" t="s">
        <v>580</v>
      </c>
      <c r="F318" s="456" t="s">
        <v>848</v>
      </c>
      <c r="G318" s="203"/>
      <c r="H318" s="203"/>
      <c r="I318" s="224">
        <v>420</v>
      </c>
      <c r="J318" s="457" t="s">
        <v>558</v>
      </c>
      <c r="K318" s="225"/>
      <c r="L318" s="119"/>
      <c r="M318" s="226"/>
      <c r="N318" s="227"/>
      <c r="O318" s="13"/>
      <c r="R318" s="505" t="s">
        <v>710</v>
      </c>
    </row>
    <row r="319" spans="1:26">
      <c r="A319" s="201">
        <v>164</v>
      </c>
      <c r="B319" s="202">
        <v>44295</v>
      </c>
      <c r="C319" s="202"/>
      <c r="D319" s="206" t="s">
        <v>921</v>
      </c>
      <c r="E319" s="203" t="s">
        <v>580</v>
      </c>
      <c r="F319" s="204" t="s">
        <v>922</v>
      </c>
      <c r="G319" s="203"/>
      <c r="H319" s="203"/>
      <c r="I319" s="224">
        <v>663</v>
      </c>
      <c r="J319" s="457" t="s">
        <v>558</v>
      </c>
      <c r="K319" s="225"/>
      <c r="L319" s="119"/>
      <c r="M319" s="226"/>
      <c r="N319" s="227"/>
      <c r="O319" s="13"/>
      <c r="R319" s="228"/>
    </row>
    <row r="320" spans="1:26">
      <c r="A320" s="201"/>
      <c r="B320" s="202"/>
      <c r="C320" s="202"/>
      <c r="D320" s="206"/>
      <c r="E320" s="203"/>
      <c r="F320" s="204"/>
      <c r="G320" s="203"/>
      <c r="H320" s="203"/>
      <c r="I320" s="224"/>
      <c r="J320" s="225"/>
      <c r="K320" s="225"/>
      <c r="L320" s="119"/>
      <c r="M320" s="226"/>
      <c r="N320" s="227"/>
      <c r="O320" s="13"/>
      <c r="R320" s="228"/>
    </row>
    <row r="321" spans="1:18">
      <c r="A321" s="201"/>
      <c r="B321" s="192" t="s">
        <v>781</v>
      </c>
      <c r="O321" s="13"/>
      <c r="R321" s="228"/>
    </row>
    <row r="322" spans="1:18">
      <c r="R322" s="228"/>
    </row>
    <row r="323" spans="1:18">
      <c r="R323" s="228"/>
    </row>
    <row r="324" spans="1:18">
      <c r="R324" s="228"/>
    </row>
    <row r="325" spans="1:18">
      <c r="R325" s="228"/>
    </row>
    <row r="326" spans="1:18">
      <c r="R326" s="228"/>
    </row>
    <row r="327" spans="1:18">
      <c r="R327" s="228"/>
    </row>
    <row r="328" spans="1:18">
      <c r="R328" s="228"/>
    </row>
    <row r="338" spans="1:6">
      <c r="A338" s="207"/>
    </row>
    <row r="339" spans="1:6">
      <c r="A339" s="207"/>
      <c r="F339" s="458"/>
    </row>
    <row r="340" spans="1:6">
      <c r="A340" s="203"/>
    </row>
  </sheetData>
  <autoFilter ref="R1:R336"/>
  <mergeCells count="21">
    <mergeCell ref="P73:P74"/>
    <mergeCell ref="A75:A76"/>
    <mergeCell ref="B75:B76"/>
    <mergeCell ref="J75:J76"/>
    <mergeCell ref="M75:M76"/>
    <mergeCell ref="N75:N76"/>
    <mergeCell ref="O75:O76"/>
    <mergeCell ref="P75:P76"/>
    <mergeCell ref="A73:A74"/>
    <mergeCell ref="B73:B74"/>
    <mergeCell ref="J73:J74"/>
    <mergeCell ref="M73:M74"/>
    <mergeCell ref="N73:N74"/>
    <mergeCell ref="O73:O74"/>
    <mergeCell ref="O77:O78"/>
    <mergeCell ref="P77:P78"/>
    <mergeCell ref="A77:A78"/>
    <mergeCell ref="B77:B78"/>
    <mergeCell ref="J77:J78"/>
    <mergeCell ref="M77:M78"/>
    <mergeCell ref="N77:N78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2021-04-20T02:27:49Z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